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3A0D9D3B-1686-4E5C-BCB7-1543B7E4382C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E6" i="1"/>
  <c r="E7" i="1"/>
  <c r="E8" i="1"/>
  <c r="E5" i="1"/>
  <c r="V4" i="1"/>
  <c r="W4" i="1"/>
  <c r="W11" i="1"/>
  <c r="W6" i="1"/>
  <c r="W7" i="1"/>
  <c r="W8" i="1"/>
  <c r="W9" i="1"/>
  <c r="W10" i="1"/>
  <c r="X10" i="1" s="1"/>
  <c r="W5" i="1"/>
  <c r="V6" i="1"/>
  <c r="V7" i="1"/>
  <c r="V8" i="1"/>
  <c r="V9" i="1"/>
  <c r="V10" i="1"/>
  <c r="V11" i="1"/>
  <c r="V5" i="1"/>
  <c r="X8" i="1" l="1"/>
  <c r="X5" i="1"/>
  <c r="X7" i="1"/>
  <c r="X6" i="1"/>
  <c r="X4" i="1"/>
  <c r="X11" i="1"/>
  <c r="X9" i="1"/>
</calcChain>
</file>

<file path=xl/sharedStrings.xml><?xml version="1.0" encoding="utf-8"?>
<sst xmlns="http://schemas.openxmlformats.org/spreadsheetml/2006/main" count="20" uniqueCount="11">
  <si>
    <t>浓度</t>
    <phoneticPr fontId="2" type="noConversion"/>
  </si>
  <si>
    <t>井口压力</t>
    <phoneticPr fontId="2" type="noConversion"/>
  </si>
  <si>
    <t>n</t>
    <phoneticPr fontId="2" type="noConversion"/>
  </si>
  <si>
    <t>K</t>
    <phoneticPr fontId="2" type="noConversion"/>
  </si>
  <si>
    <t>f</t>
    <phoneticPr fontId="2" type="noConversion"/>
  </si>
  <si>
    <t>泵压13MPa</t>
    <phoneticPr fontId="2" type="noConversion"/>
  </si>
  <si>
    <t>泵压12MPa</t>
    <phoneticPr fontId="2" type="noConversion"/>
  </si>
  <si>
    <t>泵压11</t>
    <phoneticPr fontId="2" type="noConversion"/>
  </si>
  <si>
    <t>产水200方/d</t>
    <phoneticPr fontId="2" type="noConversion"/>
  </si>
  <si>
    <t>产水150方/d</t>
    <phoneticPr fontId="2" type="noConversion"/>
  </si>
  <si>
    <t>产水100方/d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</si>
</sst>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1">
      <alignment vertical="center"/>
    </xf>
    <xf numFmtId="0" fontId="0" fillId="2" borderId="0" xfId="0" applyFill="1"/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3" fillId="2" borderId="0" xfId="0" applyFont="1" applyFill="1" applyAlignment="1">
      <alignment horizont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5138888888889"/>
          <c:y val="7.2168592562293354E-2"/>
          <c:w val="0.80084050925925931"/>
          <c:h val="0.77158946040835785"/>
        </c:manualLayout>
      </c:layout>
      <c:scatterChart>
        <c:scatterStyle val="smoothMarker"/>
        <c:varyColors val="0"/>
        <c:ser>
          <c:idx val="2"/>
          <c:order val="0"/>
          <c:tx>
            <c:v>Pump pressure=11MPa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xVal>
            <c:numRef>
              <c:f>Sheet1!$B$3:$B$9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Sheet1!$G$3:$G$9</c:f>
              <c:numCache>
                <c:formatCode>General</c:formatCode>
                <c:ptCount val="7"/>
                <c:pt idx="0">
                  <c:v>-0.6809384822845459</c:v>
                </c:pt>
                <c:pt idx="1">
                  <c:v>-0.37856435775756836</c:v>
                </c:pt>
                <c:pt idx="2">
                  <c:v>-2.2383630275726318E-2</c:v>
                </c:pt>
                <c:pt idx="3">
                  <c:v>0.16954314708709717</c:v>
                </c:pt>
                <c:pt idx="4">
                  <c:v>0.22443628311157227</c:v>
                </c:pt>
                <c:pt idx="5">
                  <c:v>0.22843647003173007</c:v>
                </c:pt>
                <c:pt idx="6">
                  <c:v>0.22981309890747004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EB7-45A6-BDC1-5763D2D9D651}"/>
            </c:ext>
          </c:extLst>
        </c:ser>
        <c:ser>
          <c:idx val="0"/>
          <c:order val="1"/>
          <c:tx>
            <c:v>Pump pressure=12MPa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Sheet1!$C$3:$C$9</c:f>
              <c:numCache>
                <c:formatCode>General</c:formatCode>
                <c:ptCount val="7"/>
                <c:pt idx="0">
                  <c:v>0.3190615177154541</c:v>
                </c:pt>
                <c:pt idx="1">
                  <c:v>0.62143564224243164</c:v>
                </c:pt>
                <c:pt idx="2">
                  <c:v>0.97761636972427368</c:v>
                </c:pt>
                <c:pt idx="3">
                  <c:v>1.1695431470870972</c:v>
                </c:pt>
                <c:pt idx="4">
                  <c:v>1.2244362831115723</c:v>
                </c:pt>
                <c:pt idx="5">
                  <c:v>1.2284364700317301</c:v>
                </c:pt>
                <c:pt idx="6">
                  <c:v>1.22981309890747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B7-45A6-BDC1-5763D2D9D651}"/>
            </c:ext>
          </c:extLst>
        </c:ser>
        <c:ser>
          <c:idx val="1"/>
          <c:order val="2"/>
          <c:tx>
            <c:v>Pump pressure=13MPa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Sheet1!$E$3:$E$9</c:f>
              <c:numCache>
                <c:formatCode>General</c:formatCode>
                <c:ptCount val="7"/>
                <c:pt idx="0">
                  <c:v>1.3190575838088989</c:v>
                </c:pt>
                <c:pt idx="1">
                  <c:v>1.6214298009872437</c:v>
                </c:pt>
                <c:pt idx="2">
                  <c:v>1.9776163697242737</c:v>
                </c:pt>
                <c:pt idx="3">
                  <c:v>2.1695431470870972</c:v>
                </c:pt>
                <c:pt idx="4">
                  <c:v>2.2244362831115723</c:v>
                </c:pt>
                <c:pt idx="5">
                  <c:v>2.2284364700317303</c:v>
                </c:pt>
                <c:pt idx="6">
                  <c:v>2.2284121513366699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B7-45A6-BDC1-5763D2D9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806768"/>
        <c:axId val="1800810512"/>
      </c:scatterChart>
      <c:valAx>
        <c:axId val="180080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Hydrate concentration /vol%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00810512"/>
        <c:crosses val="autoZero"/>
        <c:crossBetween val="midCat"/>
      </c:valAx>
      <c:valAx>
        <c:axId val="1800810512"/>
        <c:scaling>
          <c:orientation val="minMax"/>
          <c:max val="3.5"/>
          <c:min val="-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Wellhead pressure /MPa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0080676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8962962962962964"/>
          <c:y val="8.0056012311617006E-2"/>
          <c:w val="0.44305555555555559"/>
          <c:h val="0.21915737805501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6432837015234"/>
          <c:y val="7.2168592562293354E-2"/>
          <c:w val="0.80622736298415265"/>
          <c:h val="0.77158946040835785"/>
        </c:manualLayout>
      </c:layout>
      <c:scatterChart>
        <c:scatterStyle val="smoothMarker"/>
        <c:varyColors val="0"/>
        <c:ser>
          <c:idx val="0"/>
          <c:order val="0"/>
          <c:tx>
            <c:v>Water production=200m3/d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Sheet1!$C$3:$C$9</c:f>
              <c:numCache>
                <c:formatCode>General</c:formatCode>
                <c:ptCount val="7"/>
                <c:pt idx="0">
                  <c:v>0.3190615177154541</c:v>
                </c:pt>
                <c:pt idx="1">
                  <c:v>0.62143564224243164</c:v>
                </c:pt>
                <c:pt idx="2">
                  <c:v>0.97761636972427368</c:v>
                </c:pt>
                <c:pt idx="3">
                  <c:v>1.1695431470870972</c:v>
                </c:pt>
                <c:pt idx="4">
                  <c:v>1.2244362831115723</c:v>
                </c:pt>
                <c:pt idx="5">
                  <c:v>1.2284364700317301</c:v>
                </c:pt>
                <c:pt idx="6">
                  <c:v>1.22981309890747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65-4938-856B-7BEE6652FD25}"/>
            </c:ext>
          </c:extLst>
        </c:ser>
        <c:ser>
          <c:idx val="1"/>
          <c:order val="1"/>
          <c:tx>
            <c:v>Water production=150m3/d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xVal>
            <c:numRef>
              <c:f>Sheet1!$K$3:$K$9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Sheet1!$L$3:$L$9</c:f>
              <c:numCache>
                <c:formatCode>General</c:formatCode>
                <c:ptCount val="7"/>
                <c:pt idx="0">
                  <c:v>0.32341790199279785</c:v>
                </c:pt>
                <c:pt idx="1">
                  <c:v>0.67714500427246094</c:v>
                </c:pt>
                <c:pt idx="2">
                  <c:v>1.0207192897796631</c:v>
                </c:pt>
                <c:pt idx="3">
                  <c:v>1.1842166185379028</c:v>
                </c:pt>
                <c:pt idx="4">
                  <c:v>1.2260432243347168</c:v>
                </c:pt>
                <c:pt idx="5">
                  <c:v>1.22884225845336</c:v>
                </c:pt>
                <c:pt idx="6">
                  <c:v>1.22981405258178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65-4938-856B-7BEE6652FD25}"/>
            </c:ext>
          </c:extLst>
        </c:ser>
        <c:ser>
          <c:idx val="2"/>
          <c:order val="2"/>
          <c:tx>
            <c:v>Water production=100m3/d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xVal>
            <c:numRef>
              <c:f>Sheet1!$K$3:$K$9</c:f>
              <c:numCache>
                <c:formatCode>General</c:formatCode>
                <c:ptCount val="7"/>
                <c:pt idx="0">
                  <c:v>0.12</c:v>
                </c:pt>
                <c:pt idx="1">
                  <c:v>0.1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</c:v>
                </c:pt>
              </c:numCache>
            </c:numRef>
          </c:xVal>
          <c:yVal>
            <c:numRef>
              <c:f>Sheet1!$P$3:$P$9</c:f>
              <c:numCache>
                <c:formatCode>General</c:formatCode>
                <c:ptCount val="7"/>
                <c:pt idx="0">
                  <c:v>0.3295753002166748</c:v>
                </c:pt>
                <c:pt idx="1">
                  <c:v>0.74719816446304321</c:v>
                </c:pt>
                <c:pt idx="2">
                  <c:v>1.0691285133361816</c:v>
                </c:pt>
                <c:pt idx="3">
                  <c:v>1.1989290714263916</c:v>
                </c:pt>
                <c:pt idx="4">
                  <c:v>1.2276110649108887</c:v>
                </c:pt>
                <c:pt idx="5">
                  <c:v>1.22918272018432</c:v>
                </c:pt>
                <c:pt idx="6">
                  <c:v>1.2298383712768499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65-4938-856B-7BEE6652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806768"/>
        <c:axId val="1800810512"/>
      </c:scatterChart>
      <c:valAx>
        <c:axId val="180080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/>
                  <a:t>Hydrate concentration</a:t>
                </a:r>
                <a:r>
                  <a:rPr lang="en-US" altLang="zh-CN" baseline="0"/>
                  <a:t> /vol%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00810512"/>
        <c:crosses val="autoZero"/>
        <c:crossBetween val="midCat"/>
      </c:valAx>
      <c:valAx>
        <c:axId val="1800810512"/>
        <c:scaling>
          <c:orientation val="minMax"/>
          <c:max val="1.8"/>
          <c:min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Well</a:t>
                </a:r>
                <a:r>
                  <a:rPr lang="en-US" baseline="0"/>
                  <a:t>head pressure </a:t>
                </a:r>
                <a:r>
                  <a:rPr lang="en-US"/>
                  <a:t>/MPa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00806768"/>
        <c:crosses val="autoZero"/>
        <c:crossBetween val="midCat"/>
        <c:majorUnit val="0.4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1520439814814813"/>
          <c:y val="8.32175E-2"/>
          <c:w val="0.51627314814814818"/>
          <c:h val="0.21915750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10</xdr:row>
      <xdr:rowOff>48077</xdr:rowOff>
    </xdr:from>
    <xdr:to>
      <xdr:col>9</xdr:col>
      <xdr:colOff>154400</xdr:colOff>
      <xdr:row>30</xdr:row>
      <xdr:rowOff>25856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873125</xdr:colOff>
      <xdr:row>10</xdr:row>
      <xdr:rowOff>53068</xdr:rowOff>
    </xdr:from>
    <xdr:to>
      <xdr:col>15</xdr:col>
      <xdr:colOff>466911</xdr:colOff>
      <xdr:row>30</xdr:row>
      <xdr:rowOff>24497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4" zoomScale="70" zoomScaleNormal="70" workbookViewId="0">
      <selection activeCell="J34" sqref="J34"/>
    </sheetView>
  </sheetViews>
  <sheetFormatPr defaultRowHeight="14" x14ac:dyDescent="0.3"/>
  <cols>
    <col min="10" max="10" width="11.6640625" bestFit="1" customWidth="1"/>
    <col min="11" max="11" width="8.33203125" customWidth="1"/>
    <col min="12" max="12" width="16" customWidth="1"/>
    <col min="16" max="16" width="14.08203125" customWidth="1"/>
  </cols>
  <sheetData>
    <row r="1" spans="1:24" x14ac:dyDescent="0.3">
      <c r="A1" s="21" t="s">
        <v>8</v>
      </c>
      <c r="B1" s="21"/>
      <c r="C1" s="21"/>
      <c r="D1" s="21"/>
      <c r="E1" s="21"/>
      <c r="F1" s="21"/>
      <c r="G1" s="21"/>
      <c r="J1" s="10" t="s">
        <v>9</v>
      </c>
      <c r="K1" s="10"/>
      <c r="L1" s="10"/>
      <c r="N1" s="10" t="s">
        <v>10</v>
      </c>
      <c r="O1" s="10"/>
      <c r="P1" s="10"/>
    </row>
    <row r="2" spans="1:24" x14ac:dyDescent="0.3">
      <c r="A2" s="9" t="s">
        <v>6</v>
      </c>
      <c r="B2" t="s">
        <v>0</v>
      </c>
      <c r="C2" t="s">
        <v>1</v>
      </c>
      <c r="D2" s="3" t="s">
        <v>5</v>
      </c>
      <c r="E2" t="s">
        <v>1</v>
      </c>
      <c r="F2" s="3" t="s">
        <v>7</v>
      </c>
      <c r="G2" t="s">
        <v>1</v>
      </c>
      <c r="J2" s="3" t="s">
        <v>6</v>
      </c>
      <c r="K2" t="s">
        <v>0</v>
      </c>
      <c r="L2" t="s">
        <v>1</v>
      </c>
      <c r="N2" s="3" t="s">
        <v>6</v>
      </c>
      <c r="O2" t="s">
        <v>0</v>
      </c>
      <c r="P2" t="s">
        <v>1</v>
      </c>
      <c r="U2" t="s">
        <v>0</v>
      </c>
      <c r="V2" t="s">
        <v>2</v>
      </c>
      <c r="W2" t="s">
        <v>3</v>
      </c>
      <c r="X2" t="s">
        <v>4</v>
      </c>
    </row>
    <row r="3" spans="1:24" x14ac:dyDescent="0.3">
      <c r="B3">
        <v>0.12</v>
      </c>
      <c r="C3" s="1">
        <v>0.3190615177154541</v>
      </c>
      <c r="E3" s="7">
        <v>1.3190575838088989</v>
      </c>
      <c r="G3">
        <f>C3-1</f>
        <v>-0.6809384822845459</v>
      </c>
      <c r="K3">
        <v>0.12</v>
      </c>
      <c r="L3" s="11">
        <v>0.32341790199279785</v>
      </c>
      <c r="O3">
        <v>0.12</v>
      </c>
      <c r="P3" s="12">
        <v>0.3295753002166748</v>
      </c>
    </row>
    <row r="4" spans="1:24" x14ac:dyDescent="0.3">
      <c r="B4">
        <v>0.1</v>
      </c>
      <c r="C4" s="2">
        <v>0.62143564224243164</v>
      </c>
      <c r="E4" s="8">
        <v>1.6214298009872437</v>
      </c>
      <c r="G4">
        <f t="shared" ref="G4:G9" si="0">C4-1</f>
        <v>-0.37856435775756836</v>
      </c>
      <c r="K4">
        <v>0.1</v>
      </c>
      <c r="L4" s="11">
        <v>0.67714500427246094</v>
      </c>
      <c r="O4">
        <v>0.1</v>
      </c>
      <c r="P4" s="13">
        <v>0.74719816446304321</v>
      </c>
      <c r="U4">
        <v>0.1205</v>
      </c>
      <c r="V4">
        <f>-15.86*U4+1.92</f>
        <v>8.8700000000001555E-3</v>
      </c>
      <c r="W4">
        <f>7*10^(7)*U4^(8.2)</f>
        <v>2.0379420229679455</v>
      </c>
      <c r="X4">
        <f>0.1^V4*0.3^(2-V4)*900/W4/((1+3*V4)/4/V4)^V4/8^(V4-1)</f>
        <v>300.03912855078204</v>
      </c>
    </row>
    <row r="5" spans="1:24" x14ac:dyDescent="0.3">
      <c r="B5">
        <v>0.08</v>
      </c>
      <c r="C5" s="4">
        <v>0.97761636972427368</v>
      </c>
      <c r="E5">
        <f>C5+1</f>
        <v>1.9776163697242737</v>
      </c>
      <c r="G5">
        <f t="shared" si="0"/>
        <v>-2.2383630275726318E-2</v>
      </c>
      <c r="K5">
        <v>0.08</v>
      </c>
      <c r="L5" s="11">
        <v>1.0207192897796631</v>
      </c>
      <c r="O5">
        <v>0.08</v>
      </c>
      <c r="P5" s="14">
        <v>1.0691285133361816</v>
      </c>
      <c r="U5">
        <v>0.12</v>
      </c>
      <c r="V5">
        <f>-15.86*U5+1.92</f>
        <v>1.6800000000000148E-2</v>
      </c>
      <c r="W5">
        <f>7*10^(7)*U5^(8.2)</f>
        <v>1.9696282181193763</v>
      </c>
      <c r="X5">
        <f t="shared" ref="X5:X11" si="1">0.1^V5*0.3^(2-V5)*900/W5/((1+3*V5)/4/V5)^V5/8^(V5-1)</f>
        <v>297.81340633812079</v>
      </c>
    </row>
    <row r="6" spans="1:24" x14ac:dyDescent="0.3">
      <c r="B6">
        <v>0.06</v>
      </c>
      <c r="C6" s="5">
        <v>1.1695431470870972</v>
      </c>
      <c r="E6">
        <f t="shared" ref="E6:E8" si="2">C6+1</f>
        <v>2.1695431470870972</v>
      </c>
      <c r="G6">
        <f t="shared" si="0"/>
        <v>0.16954314708709717</v>
      </c>
      <c r="K6">
        <v>0.06</v>
      </c>
      <c r="L6" s="20">
        <v>1.1842166185379028</v>
      </c>
      <c r="O6">
        <v>0.06</v>
      </c>
      <c r="P6" s="15">
        <v>1.1989290714263916</v>
      </c>
      <c r="U6">
        <v>0.1</v>
      </c>
      <c r="V6">
        <f t="shared" ref="V6:V11" si="3">-15.86*U6+1.92</f>
        <v>0.33399999999999985</v>
      </c>
      <c r="W6">
        <f t="shared" ref="W6:W11" si="4">7*10^(7)*U6^(8.2)</f>
        <v>0.44167014113613695</v>
      </c>
      <c r="X6">
        <f t="shared" si="1"/>
        <v>443.42152140300959</v>
      </c>
    </row>
    <row r="7" spans="1:24" x14ac:dyDescent="0.3">
      <c r="B7">
        <v>0.04</v>
      </c>
      <c r="C7" s="6">
        <v>1.2244362831115723</v>
      </c>
      <c r="E7">
        <f t="shared" si="2"/>
        <v>2.2244362831115723</v>
      </c>
      <c r="G7">
        <f t="shared" si="0"/>
        <v>0.22443628311157227</v>
      </c>
      <c r="K7">
        <v>0.04</v>
      </c>
      <c r="L7" s="19">
        <v>1.2260432243347168</v>
      </c>
      <c r="O7">
        <v>0.04</v>
      </c>
      <c r="P7" s="16">
        <v>1.2276110649108887</v>
      </c>
      <c r="U7">
        <v>0.08</v>
      </c>
      <c r="V7">
        <f t="shared" si="3"/>
        <v>0.6512</v>
      </c>
      <c r="W7">
        <f t="shared" si="4"/>
        <v>7.0865675846214879E-2</v>
      </c>
      <c r="X7">
        <f t="shared" si="1"/>
        <v>1063.6647739439493</v>
      </c>
    </row>
    <row r="8" spans="1:24" x14ac:dyDescent="0.3">
      <c r="B8">
        <v>0.02</v>
      </c>
      <c r="C8">
        <v>1.2284364700317301</v>
      </c>
      <c r="E8">
        <f t="shared" si="2"/>
        <v>2.2284364700317303</v>
      </c>
      <c r="G8">
        <f t="shared" si="0"/>
        <v>0.22843647003173007</v>
      </c>
      <c r="K8">
        <v>0.02</v>
      </c>
      <c r="L8" s="18">
        <v>1.22884225845336</v>
      </c>
      <c r="O8">
        <v>0.02</v>
      </c>
      <c r="P8" s="17">
        <v>1.22918272018432</v>
      </c>
      <c r="U8">
        <v>0.06</v>
      </c>
      <c r="V8">
        <f t="shared" si="3"/>
        <v>0.96840000000000004</v>
      </c>
      <c r="W8">
        <f t="shared" si="4"/>
        <v>6.6978943545615626E-3</v>
      </c>
      <c r="X8">
        <f t="shared" si="1"/>
        <v>4422.0448044517807</v>
      </c>
    </row>
    <row r="9" spans="1:24" x14ac:dyDescent="0.3">
      <c r="B9">
        <v>0</v>
      </c>
      <c r="C9" s="1">
        <v>1.22981309890747</v>
      </c>
      <c r="E9" s="1">
        <v>2.2284121513366699</v>
      </c>
      <c r="G9">
        <f t="shared" si="0"/>
        <v>0.22981309890747004</v>
      </c>
      <c r="K9">
        <v>0</v>
      </c>
      <c r="L9" s="1">
        <v>1.22981405258178</v>
      </c>
      <c r="O9">
        <v>0</v>
      </c>
      <c r="P9" s="1">
        <v>1.2298383712768499</v>
      </c>
      <c r="U9">
        <v>0.04</v>
      </c>
      <c r="V9">
        <f t="shared" si="3"/>
        <v>1.2856000000000001</v>
      </c>
      <c r="W9">
        <f t="shared" si="4"/>
        <v>2.4098497666516868E-4</v>
      </c>
      <c r="X9">
        <f t="shared" si="1"/>
        <v>48650.627393696413</v>
      </c>
    </row>
    <row r="10" spans="1:24" x14ac:dyDescent="0.3">
      <c r="P10" s="17"/>
      <c r="U10">
        <v>0.02</v>
      </c>
      <c r="V10">
        <f t="shared" si="3"/>
        <v>1.6028</v>
      </c>
      <c r="W10">
        <f t="shared" si="4"/>
        <v>8.1949065305377116E-7</v>
      </c>
      <c r="X10">
        <f t="shared" si="1"/>
        <v>5682781.898212729</v>
      </c>
    </row>
    <row r="11" spans="1:24" x14ac:dyDescent="0.3">
      <c r="U11">
        <v>0</v>
      </c>
      <c r="V11">
        <f t="shared" si="3"/>
        <v>1.92</v>
      </c>
      <c r="W11">
        <f t="shared" si="4"/>
        <v>0</v>
      </c>
      <c r="X11" t="e">
        <f t="shared" si="1"/>
        <v>#DIV/0!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2021-11-02T09:56:29Z</dcterms:modified>
</cp:coreProperties>
</file>