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/>
  </bookViews>
  <sheets>
    <sheet name="result" sheetId="12" r:id="rId1"/>
  </sheets>
  <calcPr calcId="144525"/>
</workbook>
</file>

<file path=xl/sharedStrings.xml><?xml version="1.0" encoding="utf-8"?>
<sst xmlns="http://schemas.openxmlformats.org/spreadsheetml/2006/main" count="35" uniqueCount="33">
  <si>
    <t>Group</t>
  </si>
  <si>
    <t>Control</t>
  </si>
  <si>
    <t>Test</t>
  </si>
  <si>
    <t>test-control</t>
  </si>
  <si>
    <t>Fold Change</t>
  </si>
  <si>
    <t>Regulation</t>
  </si>
  <si>
    <t>P Value</t>
  </si>
  <si>
    <t>Sample</t>
  </si>
  <si>
    <t>Control1</t>
  </si>
  <si>
    <t>Control2</t>
  </si>
  <si>
    <t>Control3</t>
  </si>
  <si>
    <t>Control4</t>
  </si>
  <si>
    <t>Control5</t>
  </si>
  <si>
    <t>Average ΔCt</t>
  </si>
  <si>
    <t>TAO1</t>
  </si>
  <si>
    <t>TAO2</t>
  </si>
  <si>
    <t>TAO3</t>
  </si>
  <si>
    <t>TAO4</t>
  </si>
  <si>
    <t>TAO5</t>
  </si>
  <si>
    <t>ΔΔCt</t>
  </si>
  <si>
    <r>
      <rPr>
        <sz val="11"/>
        <rFont val="等线"/>
        <charset val="134"/>
        <scheme val="minor"/>
      </rPr>
      <t>2</t>
    </r>
    <r>
      <rPr>
        <vertAlign val="superscript"/>
        <sz val="11"/>
        <rFont val="等线"/>
        <charset val="134"/>
        <scheme val="minor"/>
      </rPr>
      <t>-ΔΔCt</t>
    </r>
  </si>
  <si>
    <t>Gene</t>
  </si>
  <si>
    <t>ΔCt</t>
  </si>
  <si>
    <t>BDKRB1</t>
  </si>
  <si>
    <t>CHRM3</t>
  </si>
  <si>
    <t>CXCL1</t>
  </si>
  <si>
    <t>ENST00000499452</t>
  </si>
  <si>
    <t>ENST00000613838</t>
  </si>
  <si>
    <t>ENST00000645807</t>
  </si>
  <si>
    <t>ENST00000658492</t>
  </si>
  <si>
    <t>FPR2</t>
  </si>
  <si>
    <t>LINC01820:13</t>
  </si>
  <si>
    <t>THBS2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</si>
</sst>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vertAlign val="superscript"/>
      <sz val="1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25" borderId="10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18" fillId="28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0" borderId="0"/>
    <xf numFmtId="0" fontId="3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44" applyBorder="1" applyAlignment="1">
      <alignment vertical="center" wrapText="1"/>
    </xf>
    <xf numFmtId="0" fontId="0" fillId="0" borderId="2" xfId="44" applyFont="1" applyBorder="1" applyAlignment="1">
      <alignment horizontal="center" vertical="center" wrapText="1"/>
    </xf>
    <xf numFmtId="0" fontId="0" fillId="0" borderId="3" xfId="44" applyFont="1" applyBorder="1" applyAlignment="1">
      <alignment horizontal="center" vertical="center" wrapText="1"/>
    </xf>
    <xf numFmtId="0" fontId="0" fillId="0" borderId="4" xfId="44" applyFont="1" applyBorder="1" applyAlignment="1">
      <alignment horizontal="center" vertical="center" wrapText="1"/>
    </xf>
    <xf numFmtId="0" fontId="1" fillId="0" borderId="1" xfId="44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44" applyFont="1" applyBorder="1" applyAlignment="1">
      <alignment horizontal="center" wrapText="1"/>
    </xf>
    <xf numFmtId="0" fontId="1" fillId="0" borderId="1" xfId="44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C17" sqref="C17"/>
    </sheetView>
  </sheetViews>
  <sheetFormatPr defaultColWidth="9" defaultRowHeight="13.8"/>
  <cols>
    <col min="1" max="1" width="17.25" style="1" customWidth="1"/>
    <col min="2" max="6" width="12.8888888888889" style="1"/>
    <col min="7" max="8" width="9.5" style="1" customWidth="1"/>
    <col min="9" max="13" width="12.8888888888889" style="1"/>
    <col min="14" max="15" width="9.5" style="1" customWidth="1"/>
    <col min="16" max="17" width="12.8888888888889" style="1"/>
    <col min="18" max="16384" width="9" style="1"/>
  </cols>
  <sheetData>
    <row r="1" ht="27.6" spans="1:17">
      <c r="A1" s="2" t="s">
        <v>0</v>
      </c>
      <c r="B1" s="3" t="s">
        <v>1</v>
      </c>
      <c r="C1" s="4"/>
      <c r="D1" s="4"/>
      <c r="E1" s="4"/>
      <c r="F1" s="4"/>
      <c r="G1" s="5"/>
      <c r="H1" s="3" t="s">
        <v>2</v>
      </c>
      <c r="I1" s="4"/>
      <c r="J1" s="4"/>
      <c r="K1" s="4"/>
      <c r="L1" s="4"/>
      <c r="M1" s="5"/>
      <c r="N1" s="8" t="s">
        <v>3</v>
      </c>
      <c r="O1" s="8" t="s">
        <v>4</v>
      </c>
      <c r="P1" s="8" t="s">
        <v>5</v>
      </c>
      <c r="Q1" s="8" t="s">
        <v>6</v>
      </c>
    </row>
    <row r="2" spans="1:17">
      <c r="A2" s="6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8" t="s">
        <v>13</v>
      </c>
      <c r="H2" s="7" t="s">
        <v>14</v>
      </c>
      <c r="I2" s="7" t="s">
        <v>15</v>
      </c>
      <c r="J2" s="7" t="s">
        <v>16</v>
      </c>
      <c r="K2" s="7" t="s">
        <v>17</v>
      </c>
      <c r="L2" s="7" t="s">
        <v>18</v>
      </c>
      <c r="M2" s="8" t="s">
        <v>13</v>
      </c>
      <c r="N2" s="8" t="s">
        <v>19</v>
      </c>
      <c r="O2" s="8" t="s">
        <v>20</v>
      </c>
      <c r="P2" s="8"/>
      <c r="Q2" s="8"/>
    </row>
    <row r="3" spans="1:17">
      <c r="A3" s="6" t="s">
        <v>21</v>
      </c>
      <c r="B3" s="9" t="s">
        <v>22</v>
      </c>
      <c r="C3" s="10"/>
      <c r="D3" s="10"/>
      <c r="E3" s="10"/>
      <c r="F3" s="11"/>
      <c r="G3" s="8"/>
      <c r="H3" s="9" t="s">
        <v>22</v>
      </c>
      <c r="I3" s="10"/>
      <c r="J3" s="10"/>
      <c r="K3" s="10"/>
      <c r="L3" s="11"/>
      <c r="M3" s="8"/>
      <c r="N3" s="8"/>
      <c r="O3" s="8"/>
      <c r="P3" s="8"/>
      <c r="Q3" s="8"/>
    </row>
    <row r="4" spans="1:17">
      <c r="A4" s="12" t="s">
        <v>23</v>
      </c>
      <c r="B4" s="7">
        <v>11.1906666666667</v>
      </c>
      <c r="C4" s="7">
        <v>13.0023333333333</v>
      </c>
      <c r="D4" s="7">
        <v>10.8596666666667</v>
      </c>
      <c r="E4" s="7">
        <v>12.558</v>
      </c>
      <c r="F4" s="7">
        <v>12.4506666666667</v>
      </c>
      <c r="G4" s="8">
        <f t="shared" ref="G4:G13" si="0">AVERAGE(B4:F4)</f>
        <v>12.0122666666667</v>
      </c>
      <c r="H4" s="7">
        <v>13.571</v>
      </c>
      <c r="I4" s="7">
        <v>13.3276666666667</v>
      </c>
      <c r="J4" s="7">
        <v>10.424</v>
      </c>
      <c r="K4" s="7">
        <v>10.3586666666667</v>
      </c>
      <c r="L4" s="7">
        <v>12.3793333333333</v>
      </c>
      <c r="M4" s="8">
        <f t="shared" ref="M4:M13" si="1">AVERAGE(H4:L4)</f>
        <v>12.0121333333333</v>
      </c>
      <c r="N4" s="13">
        <f>M4-G4</f>
        <v>-0.000133333333341312</v>
      </c>
      <c r="O4" s="13">
        <f>POWER(2,-N4)</f>
        <v>1.00009242389491</v>
      </c>
      <c r="P4" s="14" t="str">
        <f>IF(O4&gt;1,"UP","DOWN")</f>
        <v>UP</v>
      </c>
      <c r="Q4" s="13">
        <f>TTEST(B4:F4,H4:L4,2,2)</f>
        <v>0.999872220539208</v>
      </c>
    </row>
    <row r="5" spans="1:17">
      <c r="A5" s="12" t="s">
        <v>24</v>
      </c>
      <c r="B5" s="7">
        <v>11.9756666666667</v>
      </c>
      <c r="C5" s="7">
        <v>11.4416666666667</v>
      </c>
      <c r="D5" s="7">
        <v>11.3933333333333</v>
      </c>
      <c r="E5" s="7">
        <v>12.748</v>
      </c>
      <c r="F5" s="7">
        <v>10.782</v>
      </c>
      <c r="G5" s="8">
        <f t="shared" si="0"/>
        <v>11.6681333333333</v>
      </c>
      <c r="H5" s="7">
        <v>8.854</v>
      </c>
      <c r="I5" s="7">
        <v>10.879</v>
      </c>
      <c r="J5" s="7">
        <v>9.791</v>
      </c>
      <c r="K5" s="7">
        <v>8.67533333333333</v>
      </c>
      <c r="L5" s="7">
        <v>9.277</v>
      </c>
      <c r="M5" s="8">
        <f t="shared" si="1"/>
        <v>9.49526666666667</v>
      </c>
      <c r="N5" s="13">
        <f t="shared" ref="N5:N13" si="2">M5-G5</f>
        <v>-2.17286666666667</v>
      </c>
      <c r="O5" s="13">
        <f t="shared" ref="O5:O13" si="3">POWER(2,-N5)</f>
        <v>4.50918489215113</v>
      </c>
      <c r="P5" s="14" t="str">
        <f t="shared" ref="P5:P6" si="4">IF(O5&gt;1,"UP","DOWN")</f>
        <v>UP</v>
      </c>
      <c r="Q5" s="13">
        <f t="shared" ref="Q5:Q13" si="5">TTEST(B5:F5,H5:L5,2,2)</f>
        <v>0.00292162948167635</v>
      </c>
    </row>
    <row r="6" spans="1:17">
      <c r="A6" s="12" t="s">
        <v>25</v>
      </c>
      <c r="B6" s="7">
        <v>9.18866666666666</v>
      </c>
      <c r="C6" s="7">
        <v>9.97666666666667</v>
      </c>
      <c r="D6" s="7">
        <v>9.229</v>
      </c>
      <c r="E6" s="7">
        <v>9.74366666666667</v>
      </c>
      <c r="F6" s="7">
        <v>7.409</v>
      </c>
      <c r="G6" s="8">
        <f t="shared" si="0"/>
        <v>9.1094</v>
      </c>
      <c r="H6" s="7">
        <v>5.38633333333333</v>
      </c>
      <c r="I6" s="7">
        <v>6.491</v>
      </c>
      <c r="J6" s="7">
        <v>7.67366666666667</v>
      </c>
      <c r="K6" s="7">
        <v>8.834</v>
      </c>
      <c r="L6" s="7">
        <v>6.70866666666667</v>
      </c>
      <c r="M6" s="8">
        <f t="shared" si="1"/>
        <v>7.01873333333333</v>
      </c>
      <c r="N6" s="13">
        <f t="shared" si="2"/>
        <v>-2.09066666666667</v>
      </c>
      <c r="O6" s="13">
        <f t="shared" si="3"/>
        <v>4.25944855828612</v>
      </c>
      <c r="P6" s="14" t="str">
        <f t="shared" si="4"/>
        <v>UP</v>
      </c>
      <c r="Q6" s="13">
        <f t="shared" si="5"/>
        <v>0.0217748458449046</v>
      </c>
    </row>
    <row r="7" spans="1:17">
      <c r="A7" s="12" t="s">
        <v>26</v>
      </c>
      <c r="B7" s="7">
        <v>14.0296666666667</v>
      </c>
      <c r="C7" s="7">
        <v>14.8946666666667</v>
      </c>
      <c r="D7" s="7">
        <v>14.656</v>
      </c>
      <c r="E7" s="7">
        <v>13.6186666666667</v>
      </c>
      <c r="F7" s="7">
        <v>13.7536666666667</v>
      </c>
      <c r="G7" s="8">
        <f t="shared" si="0"/>
        <v>14.1905333333333</v>
      </c>
      <c r="H7" s="7">
        <v>11.8973333333333</v>
      </c>
      <c r="I7" s="7">
        <v>12.4336666666667</v>
      </c>
      <c r="J7" s="7">
        <v>9.68866666666667</v>
      </c>
      <c r="K7" s="7">
        <v>12.461</v>
      </c>
      <c r="L7" s="7">
        <v>12.4693333333333</v>
      </c>
      <c r="M7" s="8">
        <f t="shared" si="1"/>
        <v>11.79</v>
      </c>
      <c r="N7" s="13">
        <f t="shared" si="2"/>
        <v>-2.40053333333333</v>
      </c>
      <c r="O7" s="13">
        <f t="shared" si="3"/>
        <v>5.27998317859094</v>
      </c>
      <c r="P7" s="14" t="str">
        <f t="shared" ref="P7:P13" si="6">IF(O7&gt;1,"UP","DOWN")</f>
        <v>UP</v>
      </c>
      <c r="Q7" s="13">
        <f t="shared" si="5"/>
        <v>0.00365911937863933</v>
      </c>
    </row>
    <row r="8" spans="1:17">
      <c r="A8" s="12" t="s">
        <v>27</v>
      </c>
      <c r="B8" s="7">
        <v>10.8106666666667</v>
      </c>
      <c r="C8" s="7">
        <v>10.425</v>
      </c>
      <c r="D8" s="7">
        <v>9.49633333333334</v>
      </c>
      <c r="E8" s="7">
        <v>9.95766666666667</v>
      </c>
      <c r="F8" s="7">
        <v>9.86566666666667</v>
      </c>
      <c r="G8" s="8">
        <f t="shared" si="0"/>
        <v>10.1110666666667</v>
      </c>
      <c r="H8" s="7">
        <v>10.3746666666667</v>
      </c>
      <c r="I8" s="7">
        <v>11.0583333333333</v>
      </c>
      <c r="J8" s="7">
        <v>8.759</v>
      </c>
      <c r="K8" s="7">
        <v>10.3713333333333</v>
      </c>
      <c r="L8" s="7">
        <v>11.5186666666667</v>
      </c>
      <c r="M8" s="8">
        <f t="shared" si="1"/>
        <v>10.4164</v>
      </c>
      <c r="N8" s="13">
        <f t="shared" si="2"/>
        <v>0.305333333333332</v>
      </c>
      <c r="O8" s="13">
        <f t="shared" si="3"/>
        <v>0.809255217287834</v>
      </c>
      <c r="P8" s="14" t="str">
        <f t="shared" si="6"/>
        <v>DOWN</v>
      </c>
      <c r="Q8" s="13">
        <f t="shared" si="5"/>
        <v>0.573951471829869</v>
      </c>
    </row>
    <row r="9" spans="1:17">
      <c r="A9" s="12" t="s">
        <v>28</v>
      </c>
      <c r="B9" s="7">
        <v>11.2653333333333</v>
      </c>
      <c r="C9" s="7">
        <v>11.0833333333333</v>
      </c>
      <c r="D9" s="7">
        <v>11.542</v>
      </c>
      <c r="E9" s="7">
        <v>11.4786666666667</v>
      </c>
      <c r="F9" s="7">
        <v>10.2976666666667</v>
      </c>
      <c r="G9" s="8">
        <f t="shared" si="0"/>
        <v>11.1334</v>
      </c>
      <c r="H9" s="7">
        <v>15.9113333333333</v>
      </c>
      <c r="I9" s="7">
        <v>10.4896666666667</v>
      </c>
      <c r="J9" s="7">
        <v>10.928</v>
      </c>
      <c r="K9" s="7">
        <v>10.7973333333333</v>
      </c>
      <c r="L9" s="7">
        <v>10.5846666666667</v>
      </c>
      <c r="M9" s="8">
        <f t="shared" si="1"/>
        <v>11.7422</v>
      </c>
      <c r="N9" s="13">
        <f t="shared" si="2"/>
        <v>0.6088</v>
      </c>
      <c r="O9" s="13">
        <f t="shared" si="3"/>
        <v>0.655741905937706</v>
      </c>
      <c r="P9" s="14" t="str">
        <f t="shared" si="6"/>
        <v>DOWN</v>
      </c>
      <c r="Q9" s="13">
        <f t="shared" si="5"/>
        <v>0.584609037340768</v>
      </c>
    </row>
    <row r="10" spans="1:17">
      <c r="A10" s="12" t="s">
        <v>29</v>
      </c>
      <c r="B10" s="7">
        <v>10.744</v>
      </c>
      <c r="C10" s="7">
        <v>10.232</v>
      </c>
      <c r="D10" s="7">
        <v>9.651</v>
      </c>
      <c r="E10" s="7">
        <v>10.5393333333333</v>
      </c>
      <c r="F10" s="7">
        <v>9.57433333333334</v>
      </c>
      <c r="G10" s="8">
        <f t="shared" si="0"/>
        <v>10.1481333333333</v>
      </c>
      <c r="H10" s="7">
        <v>9.66066666666667</v>
      </c>
      <c r="I10" s="7">
        <v>9.30033333333333</v>
      </c>
      <c r="J10" s="7">
        <v>10.5876666666667</v>
      </c>
      <c r="K10" s="7">
        <v>9.71366666666666</v>
      </c>
      <c r="L10" s="7">
        <v>9.90633333333334</v>
      </c>
      <c r="M10" s="8">
        <f t="shared" si="1"/>
        <v>9.83373333333333</v>
      </c>
      <c r="N10" s="13">
        <f t="shared" si="2"/>
        <v>-0.314399999999999</v>
      </c>
      <c r="O10" s="13">
        <f t="shared" si="3"/>
        <v>1.24349439096556</v>
      </c>
      <c r="P10" s="14" t="str">
        <f t="shared" si="6"/>
        <v>UP</v>
      </c>
      <c r="Q10" s="13">
        <f t="shared" si="5"/>
        <v>0.348558196539916</v>
      </c>
    </row>
    <row r="11" spans="1:17">
      <c r="A11" s="12" t="s">
        <v>30</v>
      </c>
      <c r="B11" s="7">
        <v>11.7813333333333</v>
      </c>
      <c r="C11" s="7">
        <v>13.9346666666667</v>
      </c>
      <c r="D11" s="7">
        <v>12.717</v>
      </c>
      <c r="E11" s="7">
        <v>12.7796666666667</v>
      </c>
      <c r="F11" s="7">
        <v>13.3466666666667</v>
      </c>
      <c r="G11" s="8">
        <f t="shared" si="0"/>
        <v>12.9118666666667</v>
      </c>
      <c r="H11" s="7">
        <v>9.40733333333333</v>
      </c>
      <c r="I11" s="7">
        <v>10.06</v>
      </c>
      <c r="J11" s="7">
        <v>8.371</v>
      </c>
      <c r="K11" s="7">
        <v>8.956</v>
      </c>
      <c r="L11" s="7">
        <v>8.87066666666666</v>
      </c>
      <c r="M11" s="8">
        <f t="shared" si="1"/>
        <v>9.133</v>
      </c>
      <c r="N11" s="13">
        <f t="shared" si="2"/>
        <v>-3.77886666666667</v>
      </c>
      <c r="O11" s="13">
        <f t="shared" si="3"/>
        <v>13.7262598524611</v>
      </c>
      <c r="P11" s="14" t="str">
        <f t="shared" si="6"/>
        <v>UP</v>
      </c>
      <c r="Q11" s="13">
        <f t="shared" si="5"/>
        <v>3.46081426455811e-5</v>
      </c>
    </row>
    <row r="12" spans="1:17">
      <c r="A12" s="12" t="s">
        <v>31</v>
      </c>
      <c r="B12" s="7">
        <v>9.85166666666667</v>
      </c>
      <c r="C12" s="7">
        <v>9.38666666666667</v>
      </c>
      <c r="D12" s="7">
        <v>8.78033333333333</v>
      </c>
      <c r="E12" s="7">
        <v>9.15066666666667</v>
      </c>
      <c r="F12" s="7">
        <v>7.84933333333333</v>
      </c>
      <c r="G12" s="8">
        <f t="shared" si="0"/>
        <v>9.00373333333333</v>
      </c>
      <c r="H12" s="7">
        <v>8.00066666666666</v>
      </c>
      <c r="I12" s="7">
        <v>7.96033333333333</v>
      </c>
      <c r="J12" s="7">
        <v>7.76666666666667</v>
      </c>
      <c r="K12" s="7">
        <v>7.52133333333333</v>
      </c>
      <c r="L12" s="7">
        <v>7.75366666666667</v>
      </c>
      <c r="M12" s="8">
        <f t="shared" si="1"/>
        <v>7.80053333333333</v>
      </c>
      <c r="N12" s="13">
        <f t="shared" si="2"/>
        <v>-1.2032</v>
      </c>
      <c r="O12" s="13">
        <f t="shared" si="3"/>
        <v>2.30249815455252</v>
      </c>
      <c r="P12" s="14" t="str">
        <f t="shared" si="6"/>
        <v>UP</v>
      </c>
      <c r="Q12" s="13">
        <f t="shared" si="5"/>
        <v>0.00855075627198348</v>
      </c>
    </row>
    <row r="13" spans="1:17">
      <c r="A13" s="12" t="s">
        <v>32</v>
      </c>
      <c r="B13" s="7">
        <v>5.77766666666666</v>
      </c>
      <c r="C13" s="7">
        <v>7.77333333333333</v>
      </c>
      <c r="D13" s="7">
        <v>6.06</v>
      </c>
      <c r="E13" s="7">
        <v>6.39366666666667</v>
      </c>
      <c r="F13" s="7">
        <v>7.18433333333333</v>
      </c>
      <c r="G13" s="8">
        <f t="shared" si="0"/>
        <v>6.6378</v>
      </c>
      <c r="H13" s="7">
        <v>8.292</v>
      </c>
      <c r="I13" s="7">
        <v>7.896</v>
      </c>
      <c r="J13" s="7">
        <v>7.76533333333333</v>
      </c>
      <c r="K13" s="7">
        <v>7.327</v>
      </c>
      <c r="L13" s="7">
        <v>6.647</v>
      </c>
      <c r="M13" s="8">
        <f t="shared" si="1"/>
        <v>7.58546666666667</v>
      </c>
      <c r="N13" s="13">
        <f t="shared" si="2"/>
        <v>0.947666666666668</v>
      </c>
      <c r="O13" s="13">
        <f t="shared" si="3"/>
        <v>0.518470328754195</v>
      </c>
      <c r="P13" s="14" t="str">
        <f t="shared" si="6"/>
        <v>DOWN</v>
      </c>
      <c r="Q13" s="13">
        <f t="shared" si="5"/>
        <v>0.0751443024319366</v>
      </c>
    </row>
  </sheetData>
  <mergeCells count="10">
    <mergeCell ref="B1:G1"/>
    <mergeCell ref="H1:M1"/>
    <mergeCell ref="B3:F3"/>
    <mergeCell ref="H3:L3"/>
    <mergeCell ref="G2:G3"/>
    <mergeCell ref="M2:M3"/>
    <mergeCell ref="N2:N3"/>
    <mergeCell ref="O2:O3"/>
    <mergeCell ref="P1:P3"/>
    <mergeCell ref="Q1:Q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result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月子饭</cp:lastModifiedBy>
  <dcterms:created xsi:type="dcterms:W3CDTF">2015-06-05T18:19:00Z</dcterms:created>
  <dcterms:modified xsi:type="dcterms:W3CDTF">2021-10-13T11:48:33Z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0A51F0C2446A436EA03128937A522872</vt:lpwstr>
  </property>
  <property fmtid="{D5CDD505-2E9C-101B-9397-08002B2CF9AE}" pid="3" name="KSOProductBuildVer">
    <vt:lpwstr>2052-11.1.0.10938</vt:lpwstr>
  </property>
</Properties>
</file>