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_BIOLOGIE PYLU\6_Grant POLLEN AND HORMONES\1_ARTICLES_Nicotiana species_Frontiers Plant Science\1_FINAL_podklady_07062021\"/>
    </mc:Choice>
  </mc:AlternateContent>
  <bookViews>
    <workbookView xWindow="0" yWindow="0" windowWidth="24180" windowHeight="156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1" l="1"/>
  <c r="L62" i="1"/>
  <c r="L61" i="1"/>
  <c r="L60" i="1"/>
  <c r="L59" i="1"/>
  <c r="I56" i="1"/>
  <c r="I55" i="1"/>
  <c r="I54" i="1"/>
  <c r="I53" i="1"/>
  <c r="I52" i="1"/>
  <c r="L49" i="1"/>
  <c r="L48" i="1"/>
  <c r="L47" i="1"/>
  <c r="L46" i="1"/>
  <c r="L45" i="1"/>
  <c r="R42" i="1"/>
  <c r="R41" i="1"/>
  <c r="R40" i="1"/>
  <c r="R39" i="1"/>
  <c r="R38" i="1"/>
  <c r="R21" i="1"/>
  <c r="R20" i="1"/>
  <c r="R19" i="1"/>
  <c r="R18" i="1"/>
  <c r="R17" i="1"/>
  <c r="R14" i="1"/>
  <c r="R13" i="1"/>
  <c r="R12" i="1"/>
  <c r="R11" i="1"/>
  <c r="R10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<sst xmlns="http://schemas.openxmlformats.org/spreadsheetml/2006/main" count="246" uniqueCount="54">
  <si>
    <r>
      <rPr>
        <b/>
        <i/>
        <sz val="12"/>
        <color indexed="8"/>
        <rFont val="Calibri"/>
        <family val="2"/>
        <charset val="238"/>
      </rPr>
      <t>t</t>
    </r>
    <r>
      <rPr>
        <b/>
        <sz val="12"/>
        <color indexed="8"/>
        <rFont val="Calibri"/>
        <family val="2"/>
        <charset val="238"/>
      </rPr>
      <t>Z-type CKs</t>
    </r>
  </si>
  <si>
    <t>Nicotiana alata</t>
  </si>
  <si>
    <r>
      <rPr>
        <b/>
        <i/>
        <sz val="11"/>
        <color indexed="8"/>
        <rFont val="Calibri"/>
        <family val="2"/>
        <charset val="238"/>
      </rPr>
      <t>t</t>
    </r>
    <r>
      <rPr>
        <b/>
        <sz val="11"/>
        <color indexed="8"/>
        <rFont val="Calibri"/>
        <family val="2"/>
        <charset val="238"/>
      </rPr>
      <t>Z</t>
    </r>
  </si>
  <si>
    <r>
      <rPr>
        <b/>
        <i/>
        <sz val="11"/>
        <color indexed="8"/>
        <rFont val="Calibri"/>
        <family val="2"/>
        <charset val="238"/>
      </rPr>
      <t>t</t>
    </r>
    <r>
      <rPr>
        <b/>
        <sz val="11"/>
        <color indexed="8"/>
        <rFont val="Calibri"/>
        <family val="2"/>
        <charset val="238"/>
      </rPr>
      <t>ZR</t>
    </r>
  </si>
  <si>
    <r>
      <rPr>
        <b/>
        <i/>
        <sz val="11"/>
        <color indexed="8"/>
        <rFont val="Calibri"/>
        <family val="2"/>
        <charset val="238"/>
      </rPr>
      <t>t</t>
    </r>
    <r>
      <rPr>
        <b/>
        <sz val="11"/>
        <color indexed="8"/>
        <rFont val="Calibri"/>
        <family val="2"/>
        <charset val="238"/>
      </rPr>
      <t>Z7G</t>
    </r>
  </si>
  <si>
    <r>
      <rPr>
        <b/>
        <i/>
        <sz val="11"/>
        <color indexed="8"/>
        <rFont val="Calibri"/>
        <family val="2"/>
        <charset val="238"/>
      </rPr>
      <t>t</t>
    </r>
    <r>
      <rPr>
        <b/>
        <sz val="11"/>
        <color indexed="8"/>
        <rFont val="Calibri"/>
        <family val="2"/>
        <charset val="238"/>
      </rPr>
      <t>Z9G</t>
    </r>
  </si>
  <si>
    <r>
      <rPr>
        <b/>
        <sz val="11"/>
        <color indexed="8"/>
        <rFont val="Calibri"/>
        <family val="2"/>
        <charset val="238"/>
      </rPr>
      <t>Ʃ</t>
    </r>
    <r>
      <rPr>
        <b/>
        <i/>
        <sz val="11"/>
        <color indexed="8"/>
        <rFont val="Calibri"/>
        <family val="2"/>
        <charset val="238"/>
      </rPr>
      <t xml:space="preserve"> tZ-types</t>
    </r>
  </si>
  <si>
    <t>stage 1</t>
  </si>
  <si>
    <t>±</t>
  </si>
  <si>
    <t>stage 2</t>
  </si>
  <si>
    <t>stage 3</t>
  </si>
  <si>
    <t>stage 4</t>
  </si>
  <si>
    <t>stage 5</t>
  </si>
  <si>
    <r>
      <rPr>
        <b/>
        <i/>
        <sz val="12"/>
        <color indexed="8"/>
        <rFont val="Calibri"/>
        <family val="2"/>
        <charset val="238"/>
      </rPr>
      <t>c</t>
    </r>
    <r>
      <rPr>
        <b/>
        <sz val="12"/>
        <color indexed="8"/>
        <rFont val="Calibri"/>
        <family val="2"/>
        <charset val="238"/>
      </rPr>
      <t>Z-type CKs</t>
    </r>
  </si>
  <si>
    <r>
      <rPr>
        <b/>
        <i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>ZR</t>
    </r>
  </si>
  <si>
    <r>
      <rPr>
        <b/>
        <i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>Z7G</t>
    </r>
  </si>
  <si>
    <r>
      <rPr>
        <b/>
        <i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>ZOG</t>
    </r>
  </si>
  <si>
    <r>
      <rPr>
        <b/>
        <i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>Z9G</t>
    </r>
  </si>
  <si>
    <r>
      <rPr>
        <b/>
        <i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>ZRMP</t>
    </r>
  </si>
  <si>
    <r>
      <rPr>
        <b/>
        <sz val="11"/>
        <color indexed="8"/>
        <rFont val="Calibri"/>
        <family val="2"/>
        <charset val="238"/>
      </rPr>
      <t>Ʃ</t>
    </r>
    <r>
      <rPr>
        <b/>
        <i/>
        <sz val="11"/>
        <color indexed="8"/>
        <rFont val="Calibri"/>
        <family val="2"/>
        <charset val="238"/>
      </rPr>
      <t xml:space="preserve"> cZ-types</t>
    </r>
  </si>
  <si>
    <t>iP-type CKs</t>
  </si>
  <si>
    <t>iP</t>
  </si>
  <si>
    <t>iPR</t>
  </si>
  <si>
    <t>iP7G</t>
  </si>
  <si>
    <t>iP9G</t>
  </si>
  <si>
    <t>iPRMP</t>
  </si>
  <si>
    <r>
      <rPr>
        <b/>
        <sz val="11"/>
        <color indexed="8"/>
        <rFont val="Calibri"/>
        <family val="2"/>
        <charset val="238"/>
      </rPr>
      <t>Ʃ</t>
    </r>
    <r>
      <rPr>
        <b/>
        <i/>
        <sz val="11"/>
        <color indexed="8"/>
        <rFont val="Calibri"/>
        <family val="2"/>
        <charset val="238"/>
      </rPr>
      <t xml:space="preserve"> iP-types</t>
    </r>
  </si>
  <si>
    <t>DZ-type CKs</t>
  </si>
  <si>
    <t>DZ7G</t>
  </si>
  <si>
    <r>
      <t>Ʃ</t>
    </r>
    <r>
      <rPr>
        <b/>
        <i/>
        <sz val="11"/>
        <color indexed="8"/>
        <rFont val="Calibri"/>
        <family val="2"/>
        <charset val="238"/>
      </rPr>
      <t xml:space="preserve"> DZ-types</t>
    </r>
  </si>
  <si>
    <t>CK methylthio-derivatives</t>
  </si>
  <si>
    <r>
      <t>2MeS</t>
    </r>
    <r>
      <rPr>
        <b/>
        <sz val="11"/>
        <color indexed="8"/>
        <rFont val="Calibri"/>
        <family val="2"/>
        <charset val="238"/>
      </rPr>
      <t>ZR</t>
    </r>
  </si>
  <si>
    <r>
      <t>Ʃ</t>
    </r>
    <r>
      <rPr>
        <b/>
        <i/>
        <sz val="11"/>
        <color indexed="8"/>
        <rFont val="Calibri"/>
        <family val="2"/>
        <charset val="238"/>
      </rPr>
      <t xml:space="preserve"> methylthiolated CKs</t>
    </r>
  </si>
  <si>
    <t>ABA-types</t>
  </si>
  <si>
    <t>ABA</t>
  </si>
  <si>
    <t>DPA</t>
  </si>
  <si>
    <t>PA</t>
  </si>
  <si>
    <t>ABA-GE</t>
  </si>
  <si>
    <t>9OH-ABA</t>
  </si>
  <si>
    <r>
      <t>Ʃ</t>
    </r>
    <r>
      <rPr>
        <b/>
        <i/>
        <sz val="11"/>
        <color indexed="8"/>
        <rFont val="Calibri"/>
        <family val="2"/>
        <charset val="238"/>
      </rPr>
      <t xml:space="preserve"> ABA-types</t>
    </r>
  </si>
  <si>
    <t>AUXINS</t>
  </si>
  <si>
    <t>IAA</t>
  </si>
  <si>
    <t>IAA-Asp</t>
  </si>
  <si>
    <t>OxIAA</t>
  </si>
  <si>
    <r>
      <t>Ʃ</t>
    </r>
    <r>
      <rPr>
        <b/>
        <i/>
        <sz val="11"/>
        <color indexed="8"/>
        <rFont val="Calibri"/>
        <family val="2"/>
        <charset val="238"/>
      </rPr>
      <t xml:space="preserve"> auxins</t>
    </r>
  </si>
  <si>
    <t>JASMONATES</t>
  </si>
  <si>
    <t>JA</t>
  </si>
  <si>
    <t>JA-Ileu</t>
  </si>
  <si>
    <r>
      <t>Ʃ</t>
    </r>
    <r>
      <rPr>
        <b/>
        <i/>
        <sz val="11"/>
        <color indexed="8"/>
        <rFont val="Calibri"/>
        <family val="2"/>
        <charset val="238"/>
      </rPr>
      <t xml:space="preserve"> jasmonates</t>
    </r>
  </si>
  <si>
    <t>PHENOLIC COMPOUNDS</t>
  </si>
  <si>
    <t>SA</t>
  </si>
  <si>
    <t>BzA</t>
  </si>
  <si>
    <t>PAA</t>
  </si>
  <si>
    <r>
      <t>Ʃ</t>
    </r>
    <r>
      <rPr>
        <b/>
        <i/>
        <sz val="11"/>
        <color indexed="8"/>
        <rFont val="Calibri"/>
        <family val="2"/>
        <charset val="238"/>
      </rPr>
      <t xml:space="preserve"> phenolic compounds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</si>
</sst>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7" fillId="0" borderId="5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Fill="1"/>
    <xf numFmtId="0" fontId="7" fillId="0" borderId="8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left"/>
    </xf>
    <xf numFmtId="2" fontId="0" fillId="0" borderId="10" xfId="0" applyNumberFormat="1" applyFill="1" applyBorder="1" applyAlignment="1">
      <alignment horizontal="left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workbookViewId="0">
      <selection activeCell="D8" sqref="D8"/>
    </sheetView>
  </sheetViews>
  <sheetFormatPr defaultRowHeight="14.5" x14ac:dyDescent="0.35"/>
  <cols>
    <col min="2" max="2" width="14" customWidth="1"/>
    <col min="3" max="3" width="10.81640625" customWidth="1"/>
    <col min="4" max="4" width="2.54296875" customWidth="1"/>
    <col min="5" max="5" width="10.81640625" customWidth="1"/>
    <col min="6" max="6" width="10.7265625" customWidth="1"/>
    <col min="7" max="7" width="2.7265625" customWidth="1"/>
    <col min="8" max="8" width="9.7265625" customWidth="1"/>
    <col min="10" max="10" width="2.26953125" customWidth="1"/>
    <col min="13" max="13" width="2.54296875" customWidth="1"/>
    <col min="16" max="16" width="2" customWidth="1"/>
    <col min="20" max="20" width="2.26953125" customWidth="1"/>
  </cols>
  <sheetData>
    <row r="1" spans="1:20" ht="15" thickBot="1" x14ac:dyDescent="0.4">
      <c r="B1" s="1"/>
    </row>
    <row r="2" spans="1:20" s="7" customFormat="1" ht="15" thickBot="1" x14ac:dyDescent="0.4">
      <c r="A2" s="2" t="s">
        <v>0</v>
      </c>
      <c r="B2" s="3" t="s">
        <v>1</v>
      </c>
      <c r="C2" s="4" t="s">
        <v>2</v>
      </c>
      <c r="D2" s="5"/>
      <c r="E2" s="5"/>
      <c r="F2" s="4" t="s">
        <v>3</v>
      </c>
      <c r="G2" s="5"/>
      <c r="H2" s="5"/>
      <c r="I2" s="4" t="s">
        <v>4</v>
      </c>
      <c r="J2" s="5"/>
      <c r="K2" s="5"/>
      <c r="L2" s="4" t="s">
        <v>5</v>
      </c>
      <c r="M2" s="5"/>
      <c r="N2" s="5"/>
      <c r="O2" s="4" t="s">
        <v>6</v>
      </c>
      <c r="P2" s="4"/>
      <c r="Q2" s="6"/>
    </row>
    <row r="3" spans="1:20" s="7" customFormat="1" ht="15" thickTop="1" x14ac:dyDescent="0.35">
      <c r="A3" s="8"/>
      <c r="B3" s="9" t="s">
        <v>7</v>
      </c>
      <c r="C3" s="10">
        <v>107.37781121281432</v>
      </c>
      <c r="D3" s="11" t="s">
        <v>8</v>
      </c>
      <c r="E3" s="12">
        <v>12.732938012929077</v>
      </c>
      <c r="F3" s="10">
        <v>45.193197950940572</v>
      </c>
      <c r="G3" s="11" t="s">
        <v>8</v>
      </c>
      <c r="H3" s="13">
        <v>17.446881914456803</v>
      </c>
      <c r="I3" s="10">
        <v>23.532507091109593</v>
      </c>
      <c r="J3" s="11" t="s">
        <v>8</v>
      </c>
      <c r="K3" s="13">
        <v>6.6573403265852873</v>
      </c>
      <c r="L3" s="10">
        <v>3.8157805557577551</v>
      </c>
      <c r="M3" s="11" t="s">
        <v>8</v>
      </c>
      <c r="N3" s="13">
        <v>4.1483044328348626</v>
      </c>
      <c r="O3" s="14">
        <f>SUM(C3,F3,I3,L3)</f>
        <v>179.91929681062223</v>
      </c>
      <c r="P3" s="14"/>
      <c r="Q3" s="15"/>
      <c r="R3" s="16"/>
      <c r="T3" s="16"/>
    </row>
    <row r="4" spans="1:20" s="7" customFormat="1" x14ac:dyDescent="0.35">
      <c r="A4" s="8"/>
      <c r="B4" s="9" t="s">
        <v>9</v>
      </c>
      <c r="C4" s="10">
        <v>72.103911411155821</v>
      </c>
      <c r="D4" s="11" t="s">
        <v>8</v>
      </c>
      <c r="E4" s="12">
        <v>21.645676104206675</v>
      </c>
      <c r="F4" s="10">
        <v>10.571605235078719</v>
      </c>
      <c r="G4" s="11" t="s">
        <v>8</v>
      </c>
      <c r="H4" s="13">
        <v>3.8163840540957015</v>
      </c>
      <c r="I4" s="10">
        <v>49.52614063486908</v>
      </c>
      <c r="J4" s="11" t="s">
        <v>8</v>
      </c>
      <c r="K4" s="13">
        <v>1.4936995163894558</v>
      </c>
      <c r="L4" s="10">
        <v>5.27686064979605</v>
      </c>
      <c r="M4" s="11" t="s">
        <v>8</v>
      </c>
      <c r="N4" s="13">
        <v>3.2814321691439767</v>
      </c>
      <c r="O4" s="14">
        <f>SUM(C4,F4,I4,L4)</f>
        <v>137.47851793089967</v>
      </c>
      <c r="P4" s="14"/>
      <c r="Q4" s="15"/>
      <c r="R4" s="16"/>
      <c r="T4" s="16"/>
    </row>
    <row r="5" spans="1:20" s="7" customFormat="1" x14ac:dyDescent="0.35">
      <c r="A5" s="8"/>
      <c r="B5" s="9" t="s">
        <v>10</v>
      </c>
      <c r="C5" s="10">
        <v>72.464431368614228</v>
      </c>
      <c r="D5" s="11" t="s">
        <v>8</v>
      </c>
      <c r="E5" s="12">
        <v>10.670312604313771</v>
      </c>
      <c r="F5" s="10">
        <v>9.321575270659423</v>
      </c>
      <c r="G5" s="11" t="s">
        <v>8</v>
      </c>
      <c r="H5" s="13">
        <v>2.4600114489361391</v>
      </c>
      <c r="I5" s="10">
        <v>20.89914435103984</v>
      </c>
      <c r="J5" s="11" t="s">
        <v>8</v>
      </c>
      <c r="K5" s="13">
        <v>0.51822212971569759</v>
      </c>
      <c r="L5" s="10">
        <v>6.0943542513977649</v>
      </c>
      <c r="M5" s="11" t="s">
        <v>8</v>
      </c>
      <c r="N5" s="13">
        <v>0.67691602823199559</v>
      </c>
      <c r="O5" s="14">
        <f t="shared" ref="O5:O7" si="0">SUM(C5,F5,I5,L5)</f>
        <v>108.77950524171125</v>
      </c>
      <c r="P5" s="14"/>
      <c r="Q5" s="15"/>
      <c r="R5" s="16"/>
      <c r="T5" s="16"/>
    </row>
    <row r="6" spans="1:20" s="7" customFormat="1" x14ac:dyDescent="0.35">
      <c r="A6" s="8"/>
      <c r="B6" s="9" t="s">
        <v>11</v>
      </c>
      <c r="C6" s="10">
        <v>95.569012953231322</v>
      </c>
      <c r="D6" s="11" t="s">
        <v>8</v>
      </c>
      <c r="E6" s="12">
        <v>6.6084374501699488</v>
      </c>
      <c r="F6" s="10">
        <v>11.42859437401613</v>
      </c>
      <c r="G6" s="11" t="s">
        <v>8</v>
      </c>
      <c r="H6" s="13">
        <v>2.7968403541002123</v>
      </c>
      <c r="I6" s="10">
        <v>30.47674150271618</v>
      </c>
      <c r="J6" s="11" t="s">
        <v>8</v>
      </c>
      <c r="K6" s="13">
        <v>0.69586881919219123</v>
      </c>
      <c r="L6" s="10">
        <v>0</v>
      </c>
      <c r="M6" s="11" t="s">
        <v>8</v>
      </c>
      <c r="N6" s="13">
        <v>0</v>
      </c>
      <c r="O6" s="14">
        <f t="shared" si="0"/>
        <v>137.47434882996362</v>
      </c>
      <c r="P6" s="14"/>
      <c r="Q6" s="15"/>
      <c r="R6" s="16"/>
      <c r="T6" s="16"/>
    </row>
    <row r="7" spans="1:20" s="7" customFormat="1" ht="15" thickBot="1" x14ac:dyDescent="0.4">
      <c r="A7" s="17"/>
      <c r="B7" s="18" t="s">
        <v>12</v>
      </c>
      <c r="C7" s="19">
        <v>12.037921648646183</v>
      </c>
      <c r="D7" s="20" t="s">
        <v>8</v>
      </c>
      <c r="E7" s="21">
        <v>0.85165420447760842</v>
      </c>
      <c r="F7" s="19">
        <v>1.4490733819662771</v>
      </c>
      <c r="G7" s="20" t="s">
        <v>8</v>
      </c>
      <c r="H7" s="22">
        <v>6.3634203480820953E-2</v>
      </c>
      <c r="I7" s="19">
        <v>10.941621210774624</v>
      </c>
      <c r="J7" s="20" t="s">
        <v>8</v>
      </c>
      <c r="K7" s="22">
        <v>1.7063888420222655</v>
      </c>
      <c r="L7" s="19">
        <v>1.022877210650452</v>
      </c>
      <c r="M7" s="20" t="s">
        <v>8</v>
      </c>
      <c r="N7" s="22">
        <v>0.13380225039126509</v>
      </c>
      <c r="O7" s="23">
        <f t="shared" si="0"/>
        <v>25.451493452037536</v>
      </c>
      <c r="P7" s="23"/>
      <c r="Q7" s="24"/>
      <c r="R7" s="16"/>
      <c r="T7" s="16"/>
    </row>
    <row r="8" spans="1:20" s="7" customFormat="1" ht="15" thickBot="1" x14ac:dyDescent="0.4">
      <c r="B8" s="25"/>
      <c r="O8" s="23"/>
      <c r="P8" s="23"/>
      <c r="Q8" s="23"/>
      <c r="R8" s="26"/>
    </row>
    <row r="9" spans="1:20" s="7" customFormat="1" ht="15" thickBot="1" x14ac:dyDescent="0.4">
      <c r="A9" s="2" t="s">
        <v>13</v>
      </c>
      <c r="B9" s="3" t="s">
        <v>1</v>
      </c>
      <c r="C9" s="4" t="s">
        <v>14</v>
      </c>
      <c r="D9" s="5"/>
      <c r="E9" s="5"/>
      <c r="F9" s="4" t="s">
        <v>15</v>
      </c>
      <c r="G9" s="5"/>
      <c r="H9" s="5"/>
      <c r="I9" s="4" t="s">
        <v>16</v>
      </c>
      <c r="J9" s="5"/>
      <c r="K9" s="5"/>
      <c r="L9" s="4" t="s">
        <v>17</v>
      </c>
      <c r="M9" s="5"/>
      <c r="N9" s="5"/>
      <c r="O9" s="4" t="s">
        <v>18</v>
      </c>
      <c r="P9" s="5"/>
      <c r="Q9" s="5"/>
      <c r="R9" s="4" t="s">
        <v>19</v>
      </c>
      <c r="S9" s="4"/>
      <c r="T9" s="6"/>
    </row>
    <row r="10" spans="1:20" s="7" customFormat="1" ht="15" thickTop="1" x14ac:dyDescent="0.35">
      <c r="A10" s="8"/>
      <c r="B10" s="9" t="s">
        <v>7</v>
      </c>
      <c r="C10" s="10">
        <v>4.3790427170835944</v>
      </c>
      <c r="D10" s="11" t="s">
        <v>8</v>
      </c>
      <c r="E10" s="12">
        <v>3.6574574043772881</v>
      </c>
      <c r="F10" s="10">
        <v>8.003691925953218</v>
      </c>
      <c r="G10" s="11" t="s">
        <v>8</v>
      </c>
      <c r="H10" s="12">
        <v>6.1288031634809785</v>
      </c>
      <c r="I10" s="10">
        <v>2.5331794730507493</v>
      </c>
      <c r="J10" s="11" t="s">
        <v>8</v>
      </c>
      <c r="K10" s="13">
        <v>0.50967618304537954</v>
      </c>
      <c r="L10" s="10">
        <v>2.5330236553757102</v>
      </c>
      <c r="M10" s="11" t="s">
        <v>8</v>
      </c>
      <c r="N10" s="13">
        <v>0.50989654251468208</v>
      </c>
      <c r="O10" s="10">
        <v>0</v>
      </c>
      <c r="P10" s="11" t="s">
        <v>8</v>
      </c>
      <c r="Q10" s="13">
        <v>0</v>
      </c>
      <c r="R10" s="14">
        <f>SUM(C10,F10,I10,L10,O10)</f>
        <v>17.448937771463271</v>
      </c>
      <c r="S10" s="14"/>
      <c r="T10" s="15"/>
    </row>
    <row r="11" spans="1:20" s="7" customFormat="1" x14ac:dyDescent="0.35">
      <c r="A11" s="8"/>
      <c r="B11" s="9" t="s">
        <v>9</v>
      </c>
      <c r="C11" s="10">
        <v>57.158964912637828</v>
      </c>
      <c r="D11" s="11" t="s">
        <v>8</v>
      </c>
      <c r="E11" s="12">
        <v>7.9718767334295677</v>
      </c>
      <c r="F11" s="10">
        <v>52.097411663510968</v>
      </c>
      <c r="G11" s="11" t="s">
        <v>8</v>
      </c>
      <c r="H11" s="12">
        <v>8.6485373479162977</v>
      </c>
      <c r="I11" s="10">
        <v>3.5061763988456436</v>
      </c>
      <c r="J11" s="11" t="s">
        <v>8</v>
      </c>
      <c r="K11" s="13">
        <v>0.2539661586486896</v>
      </c>
      <c r="L11" s="10">
        <v>11.349721726156687</v>
      </c>
      <c r="M11" s="11" t="s">
        <v>8</v>
      </c>
      <c r="N11" s="13">
        <v>0.41575298355291729</v>
      </c>
      <c r="O11" s="10">
        <v>6.494493540397162</v>
      </c>
      <c r="P11" s="11" t="s">
        <v>8</v>
      </c>
      <c r="Q11" s="13">
        <v>0.8160020631461633</v>
      </c>
      <c r="R11" s="14">
        <f>SUM(C11,F11,I11,L11,O11)</f>
        <v>130.60676824154828</v>
      </c>
      <c r="S11" s="14"/>
      <c r="T11" s="15"/>
    </row>
    <row r="12" spans="1:20" s="7" customFormat="1" x14ac:dyDescent="0.35">
      <c r="A12" s="8"/>
      <c r="B12" s="9" t="s">
        <v>10</v>
      </c>
      <c r="C12" s="10">
        <v>11.747329962417959</v>
      </c>
      <c r="D12" s="11" t="s">
        <v>8</v>
      </c>
      <c r="E12" s="12">
        <v>0.6792625448541727</v>
      </c>
      <c r="F12" s="10">
        <v>36.531855937157445</v>
      </c>
      <c r="G12" s="11" t="s">
        <v>8</v>
      </c>
      <c r="H12" s="12">
        <v>2.0185154455713876</v>
      </c>
      <c r="I12" s="10">
        <v>1.627867341571988</v>
      </c>
      <c r="J12" s="11" t="s">
        <v>8</v>
      </c>
      <c r="K12" s="13">
        <v>6.7283489214852804E-2</v>
      </c>
      <c r="L12" s="10">
        <v>1.563932211904647</v>
      </c>
      <c r="M12" s="11" t="s">
        <v>8</v>
      </c>
      <c r="N12" s="13">
        <v>2.3134438272783029E-2</v>
      </c>
      <c r="O12" s="10">
        <v>9.0888345858365387</v>
      </c>
      <c r="P12" s="11" t="s">
        <v>8</v>
      </c>
      <c r="Q12" s="13">
        <v>2.0777104023460864</v>
      </c>
      <c r="R12" s="14">
        <f t="shared" ref="R12:R14" si="1">SUM(C12,F12,I12,L12,O12)</f>
        <v>60.559820038888574</v>
      </c>
      <c r="S12" s="14"/>
      <c r="T12" s="15"/>
    </row>
    <row r="13" spans="1:20" s="7" customFormat="1" x14ac:dyDescent="0.35">
      <c r="A13" s="8"/>
      <c r="B13" s="9" t="s">
        <v>11</v>
      </c>
      <c r="C13" s="10">
        <v>542.91551561134315</v>
      </c>
      <c r="D13" s="11" t="s">
        <v>8</v>
      </c>
      <c r="E13" s="12">
        <v>124.54489667622742</v>
      </c>
      <c r="F13" s="10">
        <v>18.635826698485211</v>
      </c>
      <c r="G13" s="11" t="s">
        <v>8</v>
      </c>
      <c r="H13" s="12">
        <v>6.6342587779581308</v>
      </c>
      <c r="I13" s="10">
        <v>2.7552268406356606</v>
      </c>
      <c r="J13" s="11" t="s">
        <v>8</v>
      </c>
      <c r="K13" s="13">
        <v>0.22588860059092294</v>
      </c>
      <c r="L13" s="10">
        <v>2.990352523297334</v>
      </c>
      <c r="M13" s="11" t="s">
        <v>8</v>
      </c>
      <c r="N13" s="13">
        <v>0.10662932869144844</v>
      </c>
      <c r="O13" s="10">
        <v>892.20525123737661</v>
      </c>
      <c r="P13" s="11" t="s">
        <v>8</v>
      </c>
      <c r="Q13" s="13">
        <v>100.4447237764725</v>
      </c>
      <c r="R13" s="14">
        <f t="shared" si="1"/>
        <v>1459.5021729111381</v>
      </c>
      <c r="S13" s="14"/>
      <c r="T13" s="15"/>
    </row>
    <row r="14" spans="1:20" s="7" customFormat="1" ht="15" thickBot="1" x14ac:dyDescent="0.4">
      <c r="A14" s="17"/>
      <c r="B14" s="18" t="s">
        <v>12</v>
      </c>
      <c r="C14" s="19">
        <v>51.489357779668268</v>
      </c>
      <c r="D14" s="20" t="s">
        <v>8</v>
      </c>
      <c r="E14" s="21">
        <v>9.3841110093907236</v>
      </c>
      <c r="F14" s="19">
        <v>2.8966147681880074</v>
      </c>
      <c r="G14" s="20" t="s">
        <v>8</v>
      </c>
      <c r="H14" s="21">
        <v>0.85781522825383461</v>
      </c>
      <c r="I14" s="19">
        <v>0</v>
      </c>
      <c r="J14" s="20" t="s">
        <v>8</v>
      </c>
      <c r="K14" s="22">
        <v>0</v>
      </c>
      <c r="L14" s="19">
        <v>1.5357329723819637</v>
      </c>
      <c r="M14" s="20" t="s">
        <v>8</v>
      </c>
      <c r="N14" s="22">
        <v>0.9517311666143965</v>
      </c>
      <c r="O14" s="19">
        <v>17.891604930187651</v>
      </c>
      <c r="P14" s="20" t="s">
        <v>8</v>
      </c>
      <c r="Q14" s="22">
        <v>5.3046270066193086</v>
      </c>
      <c r="R14" s="23">
        <f t="shared" si="1"/>
        <v>73.813310450425888</v>
      </c>
      <c r="S14" s="23"/>
      <c r="T14" s="24"/>
    </row>
    <row r="15" spans="1:20" s="7" customFormat="1" ht="15" thickBot="1" x14ac:dyDescent="0.4">
      <c r="B15" s="25"/>
    </row>
    <row r="16" spans="1:20" s="7" customFormat="1" ht="15" thickBot="1" x14ac:dyDescent="0.4">
      <c r="A16" s="27" t="s">
        <v>20</v>
      </c>
      <c r="B16" s="3" t="s">
        <v>1</v>
      </c>
      <c r="C16" s="4" t="s">
        <v>21</v>
      </c>
      <c r="D16" s="5"/>
      <c r="E16" s="5"/>
      <c r="F16" s="4" t="s">
        <v>22</v>
      </c>
      <c r="G16" s="5"/>
      <c r="H16" s="5"/>
      <c r="I16" s="4" t="s">
        <v>23</v>
      </c>
      <c r="J16" s="5"/>
      <c r="K16" s="5"/>
      <c r="L16" s="4" t="s">
        <v>24</v>
      </c>
      <c r="M16" s="5"/>
      <c r="N16" s="5"/>
      <c r="O16" s="4" t="s">
        <v>25</v>
      </c>
      <c r="P16" s="5"/>
      <c r="Q16" s="5"/>
      <c r="R16" s="4" t="s">
        <v>26</v>
      </c>
      <c r="S16" s="4"/>
      <c r="T16" s="6"/>
    </row>
    <row r="17" spans="1:20" s="7" customFormat="1" ht="15" thickTop="1" x14ac:dyDescent="0.35">
      <c r="A17" s="8"/>
      <c r="B17" s="9" t="s">
        <v>7</v>
      </c>
      <c r="C17" s="10">
        <v>67.88786181704198</v>
      </c>
      <c r="D17" s="11" t="s">
        <v>8</v>
      </c>
      <c r="E17" s="12">
        <v>65.617034088621367</v>
      </c>
      <c r="F17" s="10">
        <v>8.6700653822057987</v>
      </c>
      <c r="G17" s="11" t="s">
        <v>8</v>
      </c>
      <c r="H17" s="12">
        <v>0.69890357023934158</v>
      </c>
      <c r="I17" s="10">
        <v>224.94699086114952</v>
      </c>
      <c r="J17" s="11" t="s">
        <v>8</v>
      </c>
      <c r="K17" s="13">
        <v>17.545269957434144</v>
      </c>
      <c r="L17" s="10">
        <v>1.9288753021272407</v>
      </c>
      <c r="M17" s="11" t="s">
        <v>8</v>
      </c>
      <c r="N17" s="13">
        <v>1.2754192710108019</v>
      </c>
      <c r="O17" s="10">
        <v>7.6751447153021815</v>
      </c>
      <c r="P17" s="11" t="s">
        <v>8</v>
      </c>
      <c r="Q17" s="13">
        <v>2.9970861382717362</v>
      </c>
      <c r="R17" s="14">
        <f>SUM(C17,F17,I17,L17,O17)</f>
        <v>311.10893807782674</v>
      </c>
      <c r="S17" s="14"/>
      <c r="T17" s="15"/>
    </row>
    <row r="18" spans="1:20" s="7" customFormat="1" x14ac:dyDescent="0.35">
      <c r="A18" s="8"/>
      <c r="B18" s="9" t="s">
        <v>9</v>
      </c>
      <c r="C18" s="10">
        <v>152.95229346532665</v>
      </c>
      <c r="D18" s="11" t="s">
        <v>8</v>
      </c>
      <c r="E18" s="12">
        <v>90.502480879989491</v>
      </c>
      <c r="F18" s="10">
        <v>25.549963295541836</v>
      </c>
      <c r="G18" s="11" t="s">
        <v>8</v>
      </c>
      <c r="H18" s="12">
        <v>2.1027937288413763</v>
      </c>
      <c r="I18" s="10">
        <v>177.32116839069337</v>
      </c>
      <c r="J18" s="11" t="s">
        <v>8</v>
      </c>
      <c r="K18" s="13">
        <v>60.925287203138218</v>
      </c>
      <c r="L18" s="10">
        <v>5.0442519406103266</v>
      </c>
      <c r="M18" s="11" t="s">
        <v>8</v>
      </c>
      <c r="N18" s="13">
        <v>4.8805357856315483</v>
      </c>
      <c r="O18" s="10">
        <v>0</v>
      </c>
      <c r="P18" s="11" t="s">
        <v>8</v>
      </c>
      <c r="Q18" s="13">
        <v>0</v>
      </c>
      <c r="R18" s="14">
        <f t="shared" ref="R18:R21" si="2">SUM(C18,F18,I18,L18,O18)</f>
        <v>360.86767709217219</v>
      </c>
      <c r="S18" s="14"/>
      <c r="T18" s="15"/>
    </row>
    <row r="19" spans="1:20" s="7" customFormat="1" x14ac:dyDescent="0.35">
      <c r="A19" s="8"/>
      <c r="B19" s="9" t="s">
        <v>10</v>
      </c>
      <c r="C19" s="10">
        <v>139.64087393380498</v>
      </c>
      <c r="D19" s="11" t="s">
        <v>8</v>
      </c>
      <c r="E19" s="12">
        <v>2.9457858281208087</v>
      </c>
      <c r="F19" s="10">
        <v>14.524798165147162</v>
      </c>
      <c r="G19" s="11" t="s">
        <v>8</v>
      </c>
      <c r="H19" s="12">
        <v>2.4510615806698701</v>
      </c>
      <c r="I19" s="10">
        <v>106.71728926164043</v>
      </c>
      <c r="J19" s="11" t="s">
        <v>8</v>
      </c>
      <c r="K19" s="13">
        <v>15.667666100447031</v>
      </c>
      <c r="L19" s="10">
        <v>11.471039377676256</v>
      </c>
      <c r="M19" s="11" t="s">
        <v>8</v>
      </c>
      <c r="N19" s="13">
        <v>3.6580248800023134</v>
      </c>
      <c r="O19" s="10">
        <v>34.617522992894777</v>
      </c>
      <c r="P19" s="11" t="s">
        <v>8</v>
      </c>
      <c r="Q19" s="13">
        <v>4.2980976704146485</v>
      </c>
      <c r="R19" s="14">
        <f>SUM(C19,F19,I19,L19,O19)</f>
        <v>306.97152373116364</v>
      </c>
      <c r="S19" s="14"/>
      <c r="T19" s="15"/>
    </row>
    <row r="20" spans="1:20" s="7" customFormat="1" x14ac:dyDescent="0.35">
      <c r="A20" s="8"/>
      <c r="B20" s="9" t="s">
        <v>11</v>
      </c>
      <c r="C20" s="10">
        <v>99.845546846733811</v>
      </c>
      <c r="D20" s="11" t="s">
        <v>8</v>
      </c>
      <c r="E20" s="12">
        <v>11.50390441008302</v>
      </c>
      <c r="F20" s="10">
        <v>378.36100374045719</v>
      </c>
      <c r="G20" s="11" t="s">
        <v>8</v>
      </c>
      <c r="H20" s="12">
        <v>76.041031323174963</v>
      </c>
      <c r="I20" s="10">
        <v>175.35355628433496</v>
      </c>
      <c r="J20" s="11" t="s">
        <v>8</v>
      </c>
      <c r="K20" s="13">
        <v>33.639128690637421</v>
      </c>
      <c r="L20" s="10">
        <v>7.8124402570028177</v>
      </c>
      <c r="M20" s="11" t="s">
        <v>8</v>
      </c>
      <c r="N20" s="13">
        <v>1.6249956268089827</v>
      </c>
      <c r="O20" s="10">
        <v>522.72167583616294</v>
      </c>
      <c r="P20" s="11" t="s">
        <v>8</v>
      </c>
      <c r="Q20" s="13">
        <v>68.362662291039939</v>
      </c>
      <c r="R20" s="14">
        <f t="shared" si="2"/>
        <v>1184.0942229646917</v>
      </c>
      <c r="S20" s="14"/>
      <c r="T20" s="15"/>
    </row>
    <row r="21" spans="1:20" s="7" customFormat="1" ht="15" thickBot="1" x14ac:dyDescent="0.4">
      <c r="A21" s="17"/>
      <c r="B21" s="18" t="s">
        <v>12</v>
      </c>
      <c r="C21" s="19">
        <v>13.993885305369721</v>
      </c>
      <c r="D21" s="20" t="s">
        <v>8</v>
      </c>
      <c r="E21" s="21">
        <v>3.4200802035704729</v>
      </c>
      <c r="F21" s="19">
        <v>116.06179080523373</v>
      </c>
      <c r="G21" s="20" t="s">
        <v>8</v>
      </c>
      <c r="H21" s="21">
        <v>23.783575817757036</v>
      </c>
      <c r="I21" s="19">
        <v>5.2588779065825646</v>
      </c>
      <c r="J21" s="20" t="s">
        <v>8</v>
      </c>
      <c r="K21" s="22">
        <v>0.40541059715484407</v>
      </c>
      <c r="L21" s="19">
        <v>1.1396841865595797</v>
      </c>
      <c r="M21" s="20" t="s">
        <v>8</v>
      </c>
      <c r="N21" s="22">
        <v>0.42479881928790142</v>
      </c>
      <c r="O21" s="19">
        <v>15.334881020885641</v>
      </c>
      <c r="P21" s="20" t="s">
        <v>8</v>
      </c>
      <c r="Q21" s="22">
        <v>2.1962329404316656</v>
      </c>
      <c r="R21" s="23">
        <f t="shared" si="2"/>
        <v>151.78911922463124</v>
      </c>
      <c r="S21" s="23"/>
      <c r="T21" s="24"/>
    </row>
    <row r="22" spans="1:20" s="7" customFormat="1" ht="15" thickBot="1" x14ac:dyDescent="0.4">
      <c r="B22" s="25"/>
    </row>
    <row r="23" spans="1:20" s="7" customFormat="1" ht="15" thickBot="1" x14ac:dyDescent="0.4">
      <c r="A23" s="27" t="s">
        <v>27</v>
      </c>
      <c r="B23" s="3" t="s">
        <v>1</v>
      </c>
      <c r="C23" s="4" t="s">
        <v>28</v>
      </c>
      <c r="D23" s="5"/>
      <c r="E23" s="5"/>
      <c r="F23" s="4" t="s">
        <v>29</v>
      </c>
      <c r="G23" s="4"/>
      <c r="H23" s="6"/>
    </row>
    <row r="24" spans="1:20" s="7" customFormat="1" ht="15" thickTop="1" x14ac:dyDescent="0.35">
      <c r="A24" s="8"/>
      <c r="B24" s="9" t="s">
        <v>7</v>
      </c>
      <c r="C24" s="10">
        <v>11.913060586803907</v>
      </c>
      <c r="D24" s="11" t="s">
        <v>8</v>
      </c>
      <c r="E24" s="13">
        <v>11.055828630931551</v>
      </c>
      <c r="F24" s="14">
        <v>11.913060586803907</v>
      </c>
      <c r="G24" s="14">
        <v>11.913060586803907</v>
      </c>
      <c r="H24" s="15">
        <v>11.913060586803907</v>
      </c>
    </row>
    <row r="25" spans="1:20" s="7" customFormat="1" x14ac:dyDescent="0.35">
      <c r="A25" s="8"/>
      <c r="B25" s="9" t="s">
        <v>9</v>
      </c>
      <c r="C25" s="10">
        <v>98.564693790664251</v>
      </c>
      <c r="D25" s="11" t="s">
        <v>8</v>
      </c>
      <c r="E25" s="13">
        <v>24.981570484098995</v>
      </c>
      <c r="F25" s="14">
        <v>98.564693790664251</v>
      </c>
      <c r="G25" s="14">
        <v>98.564693790664251</v>
      </c>
      <c r="H25" s="15">
        <v>98.564693790664251</v>
      </c>
    </row>
    <row r="26" spans="1:20" s="7" customFormat="1" x14ac:dyDescent="0.35">
      <c r="A26" s="8"/>
      <c r="B26" s="9" t="s">
        <v>10</v>
      </c>
      <c r="C26" s="10">
        <v>105.93664717991143</v>
      </c>
      <c r="D26" s="11" t="s">
        <v>8</v>
      </c>
      <c r="E26" s="13">
        <v>58.210555778170196</v>
      </c>
      <c r="F26" s="14">
        <v>105.93664717991143</v>
      </c>
      <c r="G26" s="14">
        <v>105.93664717991143</v>
      </c>
      <c r="H26" s="15">
        <v>105.93664717991143</v>
      </c>
    </row>
    <row r="27" spans="1:20" s="7" customFormat="1" x14ac:dyDescent="0.35">
      <c r="A27" s="8"/>
      <c r="B27" s="9" t="s">
        <v>11</v>
      </c>
      <c r="C27" s="10">
        <v>152.35900669964536</v>
      </c>
      <c r="D27" s="11" t="s">
        <v>8</v>
      </c>
      <c r="E27" s="13">
        <v>140.88861131075441</v>
      </c>
      <c r="F27" s="14">
        <v>152.35900669964536</v>
      </c>
      <c r="G27" s="14">
        <v>152.35900669964536</v>
      </c>
      <c r="H27" s="15">
        <v>152.35900669964536</v>
      </c>
    </row>
    <row r="28" spans="1:20" s="7" customFormat="1" ht="15" thickBot="1" x14ac:dyDescent="0.4">
      <c r="A28" s="17"/>
      <c r="B28" s="18" t="s">
        <v>12</v>
      </c>
      <c r="C28" s="19">
        <v>7.983958194757836</v>
      </c>
      <c r="D28" s="20" t="s">
        <v>8</v>
      </c>
      <c r="E28" s="22">
        <v>9.3732213260086841</v>
      </c>
      <c r="F28" s="23">
        <v>7.983958194757836</v>
      </c>
      <c r="G28" s="23">
        <v>7.983958194757836</v>
      </c>
      <c r="H28" s="24">
        <v>7.983958194757836</v>
      </c>
    </row>
    <row r="29" spans="1:20" s="7" customFormat="1" ht="15" thickBot="1" x14ac:dyDescent="0.4">
      <c r="A29" s="28"/>
      <c r="B29" s="29"/>
      <c r="C29" s="10"/>
      <c r="D29" s="10"/>
      <c r="E29" s="13"/>
    </row>
    <row r="30" spans="1:20" s="7" customFormat="1" ht="15" thickBot="1" x14ac:dyDescent="0.4">
      <c r="A30" s="30" t="s">
        <v>30</v>
      </c>
      <c r="B30" s="3" t="s">
        <v>1</v>
      </c>
      <c r="C30" s="4" t="s">
        <v>31</v>
      </c>
      <c r="D30" s="5"/>
      <c r="E30" s="5"/>
      <c r="F30" s="4" t="s">
        <v>32</v>
      </c>
      <c r="G30" s="4"/>
      <c r="H30" s="6"/>
    </row>
    <row r="31" spans="1:20" s="7" customFormat="1" ht="15" thickTop="1" x14ac:dyDescent="0.35">
      <c r="A31" s="31"/>
      <c r="B31" s="9" t="s">
        <v>7</v>
      </c>
      <c r="C31" s="10">
        <v>76.218319475266838</v>
      </c>
      <c r="D31" s="11" t="s">
        <v>8</v>
      </c>
      <c r="E31" s="13">
        <v>30.959401311877425</v>
      </c>
      <c r="F31" s="14">
        <v>76.218319475266838</v>
      </c>
      <c r="G31" s="14">
        <v>76.218319475266838</v>
      </c>
      <c r="H31" s="15">
        <v>76.218319475266838</v>
      </c>
    </row>
    <row r="32" spans="1:20" s="7" customFormat="1" x14ac:dyDescent="0.35">
      <c r="A32" s="31"/>
      <c r="B32" s="9" t="s">
        <v>9</v>
      </c>
      <c r="C32" s="10">
        <v>69.384361845647391</v>
      </c>
      <c r="D32" s="11" t="s">
        <v>8</v>
      </c>
      <c r="E32" s="13">
        <v>45.229283349232198</v>
      </c>
      <c r="F32" s="14">
        <v>69.384361845647391</v>
      </c>
      <c r="G32" s="14">
        <v>69.384361845647391</v>
      </c>
      <c r="H32" s="15">
        <v>69.384361845647391</v>
      </c>
    </row>
    <row r="33" spans="1:20" s="7" customFormat="1" x14ac:dyDescent="0.35">
      <c r="A33" s="31"/>
      <c r="B33" s="9" t="s">
        <v>10</v>
      </c>
      <c r="C33" s="10">
        <v>102.98250767505365</v>
      </c>
      <c r="D33" s="11" t="s">
        <v>8</v>
      </c>
      <c r="E33" s="13">
        <v>35.261790710878543</v>
      </c>
      <c r="F33" s="14">
        <v>102.98250767505365</v>
      </c>
      <c r="G33" s="14">
        <v>102.98250767505365</v>
      </c>
      <c r="H33" s="15">
        <v>102.98250767505365</v>
      </c>
    </row>
    <row r="34" spans="1:20" s="7" customFormat="1" x14ac:dyDescent="0.35">
      <c r="A34" s="31"/>
      <c r="B34" s="9" t="s">
        <v>11</v>
      </c>
      <c r="C34" s="10">
        <v>31714.525610277498</v>
      </c>
      <c r="D34" s="11" t="s">
        <v>8</v>
      </c>
      <c r="E34" s="13">
        <v>4413.9995588037509</v>
      </c>
      <c r="F34" s="14">
        <v>31714.525610277498</v>
      </c>
      <c r="G34" s="14">
        <v>31714.525610277498</v>
      </c>
      <c r="H34" s="15">
        <v>31714.525610277498</v>
      </c>
    </row>
    <row r="35" spans="1:20" s="7" customFormat="1" ht="15" thickBot="1" x14ac:dyDescent="0.4">
      <c r="A35" s="32"/>
      <c r="B35" s="18" t="s">
        <v>12</v>
      </c>
      <c r="C35" s="19">
        <v>6365.8814156660956</v>
      </c>
      <c r="D35" s="20" t="s">
        <v>8</v>
      </c>
      <c r="E35" s="22">
        <v>1605.1072603823363</v>
      </c>
      <c r="F35" s="23">
        <v>6365.8814156660956</v>
      </c>
      <c r="G35" s="23">
        <v>6365.8814156660956</v>
      </c>
      <c r="H35" s="24">
        <v>6365.8814156660956</v>
      </c>
    </row>
    <row r="36" spans="1:20" s="7" customFormat="1" ht="15" thickBot="1" x14ac:dyDescent="0.4"/>
    <row r="37" spans="1:20" s="7" customFormat="1" ht="15" thickBot="1" x14ac:dyDescent="0.4">
      <c r="A37" s="27" t="s">
        <v>33</v>
      </c>
      <c r="B37" s="3" t="s">
        <v>1</v>
      </c>
      <c r="C37" s="4" t="s">
        <v>34</v>
      </c>
      <c r="D37" s="5"/>
      <c r="E37" s="5"/>
      <c r="F37" s="4" t="s">
        <v>35</v>
      </c>
      <c r="G37" s="4"/>
      <c r="H37" s="4"/>
      <c r="I37" s="4" t="s">
        <v>36</v>
      </c>
      <c r="J37" s="5"/>
      <c r="K37" s="5"/>
      <c r="L37" s="4" t="s">
        <v>37</v>
      </c>
      <c r="M37" s="5"/>
      <c r="N37" s="5"/>
      <c r="O37" s="4" t="s">
        <v>38</v>
      </c>
      <c r="P37" s="5"/>
      <c r="Q37" s="5"/>
      <c r="R37" s="4" t="s">
        <v>39</v>
      </c>
      <c r="S37" s="4"/>
      <c r="T37" s="6"/>
    </row>
    <row r="38" spans="1:20" s="7" customFormat="1" ht="15" thickTop="1" x14ac:dyDescent="0.35">
      <c r="A38" s="8"/>
      <c r="B38" s="9" t="s">
        <v>7</v>
      </c>
      <c r="C38" s="10">
        <v>3545.0814131397092</v>
      </c>
      <c r="D38" s="11" t="s">
        <v>8</v>
      </c>
      <c r="E38" s="12">
        <v>442.2552581859016</v>
      </c>
      <c r="F38" s="10">
        <v>1113.6933940168451</v>
      </c>
      <c r="G38" s="11" t="s">
        <v>8</v>
      </c>
      <c r="H38" s="12">
        <v>78.945728337787159</v>
      </c>
      <c r="I38" s="10">
        <v>48.146325579880418</v>
      </c>
      <c r="J38" s="11" t="s">
        <v>8</v>
      </c>
      <c r="K38" s="12">
        <v>1.266789204403642</v>
      </c>
      <c r="L38" s="10">
        <v>0</v>
      </c>
      <c r="M38" s="11" t="s">
        <v>8</v>
      </c>
      <c r="N38" s="12">
        <v>0</v>
      </c>
      <c r="O38" s="10">
        <v>41.450766780873529</v>
      </c>
      <c r="P38" s="11" t="s">
        <v>8</v>
      </c>
      <c r="Q38" s="13">
        <v>13.502655294837245</v>
      </c>
      <c r="R38" s="14">
        <f>SUM(C38,F38,I38,L38,O38)</f>
        <v>4748.3718995173094</v>
      </c>
      <c r="S38" s="14"/>
      <c r="T38" s="15"/>
    </row>
    <row r="39" spans="1:20" s="7" customFormat="1" x14ac:dyDescent="0.35">
      <c r="A39" s="8"/>
      <c r="B39" s="9" t="s">
        <v>9</v>
      </c>
      <c r="C39" s="10">
        <v>26489.155329908215</v>
      </c>
      <c r="D39" s="11" t="s">
        <v>8</v>
      </c>
      <c r="E39" s="12">
        <v>3926.4039423611721</v>
      </c>
      <c r="F39" s="10">
        <v>3277.6851414184111</v>
      </c>
      <c r="G39" s="11" t="s">
        <v>8</v>
      </c>
      <c r="H39" s="12">
        <v>977.79880294134318</v>
      </c>
      <c r="I39" s="10">
        <v>224.16638454022927</v>
      </c>
      <c r="J39" s="11" t="s">
        <v>8</v>
      </c>
      <c r="K39" s="12">
        <v>66.439332644209472</v>
      </c>
      <c r="L39" s="10">
        <v>28.819445404566334</v>
      </c>
      <c r="M39" s="11" t="s">
        <v>8</v>
      </c>
      <c r="N39" s="12">
        <v>5.0020378286430924</v>
      </c>
      <c r="O39" s="10">
        <v>147.45317678209983</v>
      </c>
      <c r="P39" s="11" t="s">
        <v>8</v>
      </c>
      <c r="Q39" s="13">
        <v>62.086592994678398</v>
      </c>
      <c r="R39" s="14">
        <f>SUM(C39,F39,I39,L39,O39)</f>
        <v>30167.279478053522</v>
      </c>
      <c r="S39" s="14"/>
      <c r="T39" s="15"/>
    </row>
    <row r="40" spans="1:20" s="7" customFormat="1" x14ac:dyDescent="0.35">
      <c r="A40" s="8"/>
      <c r="B40" s="9" t="s">
        <v>10</v>
      </c>
      <c r="C40" s="10">
        <v>11544.661892348629</v>
      </c>
      <c r="D40" s="11" t="s">
        <v>8</v>
      </c>
      <c r="E40" s="12">
        <v>1888.7956787200746</v>
      </c>
      <c r="F40" s="10">
        <v>1372.0346827350902</v>
      </c>
      <c r="G40" s="11" t="s">
        <v>8</v>
      </c>
      <c r="H40" s="12">
        <v>357.30874237199106</v>
      </c>
      <c r="I40" s="10">
        <v>91.943432739275565</v>
      </c>
      <c r="J40" s="11" t="s">
        <v>8</v>
      </c>
      <c r="K40" s="12">
        <v>10.235557775013094</v>
      </c>
      <c r="L40" s="10">
        <v>54.899264324383864</v>
      </c>
      <c r="M40" s="11" t="s">
        <v>8</v>
      </c>
      <c r="N40" s="12">
        <v>13.04111058885009</v>
      </c>
      <c r="O40" s="10">
        <v>10.049727547160375</v>
      </c>
      <c r="P40" s="11" t="s">
        <v>8</v>
      </c>
      <c r="Q40" s="13">
        <v>1.2928262787489164</v>
      </c>
      <c r="R40" s="14">
        <f t="shared" ref="R40:R42" si="3">SUM(C40,F40,I40,L40,O40)</f>
        <v>13073.588999694539</v>
      </c>
      <c r="S40" s="14"/>
      <c r="T40" s="15"/>
    </row>
    <row r="41" spans="1:20" s="7" customFormat="1" x14ac:dyDescent="0.35">
      <c r="A41" s="8"/>
      <c r="B41" s="9" t="s">
        <v>11</v>
      </c>
      <c r="C41" s="10">
        <v>6446.1977250363607</v>
      </c>
      <c r="D41" s="11" t="s">
        <v>8</v>
      </c>
      <c r="E41" s="12">
        <v>1305.7931245076388</v>
      </c>
      <c r="F41" s="10">
        <v>1635.9664462120593</v>
      </c>
      <c r="G41" s="11" t="s">
        <v>8</v>
      </c>
      <c r="H41" s="12">
        <v>373.88078466967056</v>
      </c>
      <c r="I41" s="10">
        <v>209.95709652749406</v>
      </c>
      <c r="J41" s="11" t="s">
        <v>8</v>
      </c>
      <c r="K41" s="12">
        <v>163.79517822744262</v>
      </c>
      <c r="L41" s="10">
        <v>0</v>
      </c>
      <c r="M41" s="11" t="s">
        <v>8</v>
      </c>
      <c r="N41" s="12">
        <v>0</v>
      </c>
      <c r="O41" s="10">
        <v>24.102321405806045</v>
      </c>
      <c r="P41" s="11" t="s">
        <v>8</v>
      </c>
      <c r="Q41" s="13">
        <v>0.16771940473513083</v>
      </c>
      <c r="R41" s="14">
        <f t="shared" si="3"/>
        <v>8316.2235891817199</v>
      </c>
      <c r="S41" s="14"/>
      <c r="T41" s="15"/>
    </row>
    <row r="42" spans="1:20" s="7" customFormat="1" ht="15" thickBot="1" x14ac:dyDescent="0.4">
      <c r="A42" s="17"/>
      <c r="B42" s="18" t="s">
        <v>12</v>
      </c>
      <c r="C42" s="19">
        <v>2856.5852909319287</v>
      </c>
      <c r="D42" s="20" t="s">
        <v>8</v>
      </c>
      <c r="E42" s="21">
        <v>706.76556466046418</v>
      </c>
      <c r="F42" s="19">
        <v>111.58820011937578</v>
      </c>
      <c r="G42" s="20" t="s">
        <v>8</v>
      </c>
      <c r="H42" s="21">
        <v>25.952888845924409</v>
      </c>
      <c r="I42" s="19">
        <v>20.381165184939448</v>
      </c>
      <c r="J42" s="20" t="s">
        <v>8</v>
      </c>
      <c r="K42" s="21">
        <v>8.0785627677636107</v>
      </c>
      <c r="L42" s="19">
        <v>0</v>
      </c>
      <c r="M42" s="20" t="s">
        <v>8</v>
      </c>
      <c r="N42" s="21">
        <v>0</v>
      </c>
      <c r="O42" s="19">
        <v>0</v>
      </c>
      <c r="P42" s="20" t="s">
        <v>8</v>
      </c>
      <c r="Q42" s="22">
        <v>0</v>
      </c>
      <c r="R42" s="23">
        <f t="shared" si="3"/>
        <v>2988.5546562362442</v>
      </c>
      <c r="S42" s="23"/>
      <c r="T42" s="24"/>
    </row>
    <row r="43" spans="1:20" s="7" customFormat="1" ht="15" thickBot="1" x14ac:dyDescent="0.4">
      <c r="B43" s="25"/>
      <c r="C43" s="33"/>
      <c r="E43" s="34"/>
      <c r="F43" s="33"/>
      <c r="H43" s="34"/>
      <c r="I43" s="33"/>
      <c r="K43" s="34"/>
    </row>
    <row r="44" spans="1:20" s="7" customFormat="1" ht="15" thickBot="1" x14ac:dyDescent="0.4">
      <c r="A44" s="27" t="s">
        <v>40</v>
      </c>
      <c r="B44" s="3" t="s">
        <v>1</v>
      </c>
      <c r="C44" s="4" t="s">
        <v>41</v>
      </c>
      <c r="D44" s="5"/>
      <c r="E44" s="5"/>
      <c r="F44" s="4" t="s">
        <v>42</v>
      </c>
      <c r="G44" s="5"/>
      <c r="H44" s="5"/>
      <c r="I44" s="4" t="s">
        <v>43</v>
      </c>
      <c r="J44" s="5"/>
      <c r="K44" s="5"/>
      <c r="L44" s="4" t="s">
        <v>44</v>
      </c>
      <c r="M44" s="4"/>
      <c r="N44" s="6"/>
    </row>
    <row r="45" spans="1:20" s="7" customFormat="1" ht="15" thickTop="1" x14ac:dyDescent="0.35">
      <c r="A45" s="8"/>
      <c r="B45" s="9" t="s">
        <v>7</v>
      </c>
      <c r="C45" s="10">
        <v>403.16956675051597</v>
      </c>
      <c r="D45" s="11" t="s">
        <v>8</v>
      </c>
      <c r="E45" s="12">
        <v>163.22179775551061</v>
      </c>
      <c r="F45" s="10">
        <v>69.515387367850394</v>
      </c>
      <c r="G45" s="11" t="s">
        <v>8</v>
      </c>
      <c r="H45" s="12">
        <v>29.896225347181542</v>
      </c>
      <c r="I45" s="10">
        <v>16.379709468071269</v>
      </c>
      <c r="J45" s="11" t="s">
        <v>8</v>
      </c>
      <c r="K45" s="13">
        <v>3.6786303971859629</v>
      </c>
      <c r="L45" s="14">
        <f>SUM(C45,F45,I45)</f>
        <v>489.06466358643763</v>
      </c>
      <c r="M45" s="14"/>
      <c r="N45" s="15"/>
    </row>
    <row r="46" spans="1:20" s="7" customFormat="1" x14ac:dyDescent="0.35">
      <c r="A46" s="8"/>
      <c r="B46" s="9" t="s">
        <v>9</v>
      </c>
      <c r="C46" s="10">
        <v>490.28867882818412</v>
      </c>
      <c r="D46" s="11" t="s">
        <v>8</v>
      </c>
      <c r="E46" s="12">
        <v>8.8291301739725387</v>
      </c>
      <c r="F46" s="10">
        <v>51.121651402911091</v>
      </c>
      <c r="G46" s="11" t="s">
        <v>8</v>
      </c>
      <c r="H46" s="12">
        <v>24.026182851633429</v>
      </c>
      <c r="I46" s="10">
        <v>90.915668223186017</v>
      </c>
      <c r="J46" s="11" t="s">
        <v>8</v>
      </c>
      <c r="K46" s="13">
        <v>10.287294570221571</v>
      </c>
      <c r="L46" s="14">
        <f>SUM(C46,F46,I46)</f>
        <v>632.32599845428126</v>
      </c>
      <c r="M46" s="14"/>
      <c r="N46" s="15"/>
    </row>
    <row r="47" spans="1:20" s="7" customFormat="1" x14ac:dyDescent="0.35">
      <c r="A47" s="8"/>
      <c r="B47" s="9" t="s">
        <v>10</v>
      </c>
      <c r="C47" s="10">
        <v>1724.155609748733</v>
      </c>
      <c r="D47" s="11" t="s">
        <v>8</v>
      </c>
      <c r="E47" s="12">
        <v>61.146633036504056</v>
      </c>
      <c r="F47" s="10">
        <v>67.99039738656441</v>
      </c>
      <c r="G47" s="11" t="s">
        <v>8</v>
      </c>
      <c r="H47" s="12">
        <v>26.114959573806324</v>
      </c>
      <c r="I47" s="10">
        <v>32.049208505900936</v>
      </c>
      <c r="J47" s="11" t="s">
        <v>8</v>
      </c>
      <c r="K47" s="13">
        <v>40.8331165249066</v>
      </c>
      <c r="L47" s="14">
        <f t="shared" ref="L47:L49" si="4">SUM(C47,F47,I47)</f>
        <v>1824.1952156411983</v>
      </c>
      <c r="M47" s="14"/>
      <c r="N47" s="15"/>
    </row>
    <row r="48" spans="1:20" s="7" customFormat="1" x14ac:dyDescent="0.35">
      <c r="A48" s="8"/>
      <c r="B48" s="9" t="s">
        <v>11</v>
      </c>
      <c r="C48" s="10">
        <v>20498.047606618944</v>
      </c>
      <c r="D48" s="11" t="s">
        <v>8</v>
      </c>
      <c r="E48" s="12">
        <v>4963.8482804802015</v>
      </c>
      <c r="F48" s="10">
        <v>3502.6492909146314</v>
      </c>
      <c r="G48" s="11" t="s">
        <v>8</v>
      </c>
      <c r="H48" s="12">
        <v>457.33096090825808</v>
      </c>
      <c r="I48" s="10">
        <v>171.19925957205496</v>
      </c>
      <c r="J48" s="11" t="s">
        <v>8</v>
      </c>
      <c r="K48" s="13">
        <v>7.3014109204487188</v>
      </c>
      <c r="L48" s="14">
        <f t="shared" si="4"/>
        <v>24171.896157105632</v>
      </c>
      <c r="M48" s="14"/>
      <c r="N48" s="15"/>
    </row>
    <row r="49" spans="1:14" s="7" customFormat="1" ht="15" thickBot="1" x14ac:dyDescent="0.4">
      <c r="A49" s="17"/>
      <c r="B49" s="18" t="s">
        <v>12</v>
      </c>
      <c r="C49" s="19">
        <v>1814.3196981461979</v>
      </c>
      <c r="D49" s="20" t="s">
        <v>8</v>
      </c>
      <c r="E49" s="21">
        <v>504.83678349388782</v>
      </c>
      <c r="F49" s="19">
        <v>189.76992669097038</v>
      </c>
      <c r="G49" s="20" t="s">
        <v>8</v>
      </c>
      <c r="H49" s="21">
        <v>20.806863535789979</v>
      </c>
      <c r="I49" s="19">
        <v>23.553643696387184</v>
      </c>
      <c r="J49" s="20" t="s">
        <v>8</v>
      </c>
      <c r="K49" s="22">
        <v>5.3306082877344636</v>
      </c>
      <c r="L49" s="23">
        <f t="shared" si="4"/>
        <v>2027.6432685335553</v>
      </c>
      <c r="M49" s="23"/>
      <c r="N49" s="24"/>
    </row>
    <row r="50" spans="1:14" s="7" customFormat="1" ht="15" thickBot="1" x14ac:dyDescent="0.4">
      <c r="B50" s="25"/>
      <c r="C50" s="33"/>
      <c r="E50" s="34"/>
      <c r="F50" s="33"/>
      <c r="H50" s="34"/>
      <c r="I50" s="33"/>
      <c r="K50" s="34"/>
    </row>
    <row r="51" spans="1:14" s="7" customFormat="1" ht="15" customHeight="1" thickBot="1" x14ac:dyDescent="0.4">
      <c r="A51" s="35" t="s">
        <v>45</v>
      </c>
      <c r="B51" s="3" t="s">
        <v>1</v>
      </c>
      <c r="C51" s="4" t="s">
        <v>46</v>
      </c>
      <c r="D51" s="5"/>
      <c r="E51" s="5"/>
      <c r="F51" s="4" t="s">
        <v>47</v>
      </c>
      <c r="G51" s="5"/>
      <c r="H51" s="5"/>
      <c r="I51" s="4" t="s">
        <v>48</v>
      </c>
      <c r="J51" s="4"/>
      <c r="K51" s="6"/>
    </row>
    <row r="52" spans="1:14" s="7" customFormat="1" ht="15" thickTop="1" x14ac:dyDescent="0.35">
      <c r="A52" s="36"/>
      <c r="B52" s="9" t="s">
        <v>7</v>
      </c>
      <c r="C52" s="10">
        <v>441.83806273548089</v>
      </c>
      <c r="D52" s="11" t="s">
        <v>8</v>
      </c>
      <c r="E52" s="12">
        <v>115.1705183398452</v>
      </c>
      <c r="F52" s="10">
        <v>177.93854054884</v>
      </c>
      <c r="G52" s="11" t="s">
        <v>8</v>
      </c>
      <c r="H52" s="13">
        <v>69.44142972536963</v>
      </c>
      <c r="I52" s="14">
        <f>SUM(C52,F52)</f>
        <v>619.77660328432091</v>
      </c>
      <c r="J52" s="14"/>
      <c r="K52" s="15"/>
    </row>
    <row r="53" spans="1:14" s="7" customFormat="1" x14ac:dyDescent="0.35">
      <c r="A53" s="36"/>
      <c r="B53" s="9" t="s">
        <v>9</v>
      </c>
      <c r="C53" s="10">
        <v>30212.028185707008</v>
      </c>
      <c r="D53" s="11" t="s">
        <v>8</v>
      </c>
      <c r="E53" s="12">
        <v>6809.6609024537111</v>
      </c>
      <c r="F53" s="10">
        <v>3325.0755767573978</v>
      </c>
      <c r="G53" s="11" t="s">
        <v>8</v>
      </c>
      <c r="H53" s="13">
        <v>713.44482914443586</v>
      </c>
      <c r="I53" s="14">
        <f>SUM(C53,F53)</f>
        <v>33537.103762464409</v>
      </c>
      <c r="J53" s="14"/>
      <c r="K53" s="15"/>
    </row>
    <row r="54" spans="1:14" s="7" customFormat="1" x14ac:dyDescent="0.35">
      <c r="A54" s="36"/>
      <c r="B54" s="9" t="s">
        <v>10</v>
      </c>
      <c r="C54" s="10">
        <v>12620.380435288107</v>
      </c>
      <c r="D54" s="11" t="s">
        <v>8</v>
      </c>
      <c r="E54" s="12">
        <v>920.1781224619051</v>
      </c>
      <c r="F54" s="10">
        <v>2501.1506920222259</v>
      </c>
      <c r="G54" s="11" t="s">
        <v>8</v>
      </c>
      <c r="H54" s="13">
        <v>399.82496955542626</v>
      </c>
      <c r="I54" s="14">
        <f t="shared" ref="I54:I56" si="5">SUM(C54,F54)</f>
        <v>15121.531127310333</v>
      </c>
      <c r="J54" s="14"/>
      <c r="K54" s="15"/>
    </row>
    <row r="55" spans="1:14" s="7" customFormat="1" x14ac:dyDescent="0.35">
      <c r="A55" s="36"/>
      <c r="B55" s="9" t="s">
        <v>11</v>
      </c>
      <c r="C55" s="10">
        <v>54172.709409552139</v>
      </c>
      <c r="D55" s="11" t="s">
        <v>8</v>
      </c>
      <c r="E55" s="12">
        <v>9973.8980119802145</v>
      </c>
      <c r="F55" s="10">
        <v>161003.58770082932</v>
      </c>
      <c r="G55" s="11" t="s">
        <v>8</v>
      </c>
      <c r="H55" s="13">
        <v>10488.028460829741</v>
      </c>
      <c r="I55" s="14">
        <f t="shared" si="5"/>
        <v>215176.29711038145</v>
      </c>
      <c r="J55" s="14"/>
      <c r="K55" s="15"/>
    </row>
    <row r="56" spans="1:14" ht="15" thickBot="1" x14ac:dyDescent="0.4">
      <c r="A56" s="37"/>
      <c r="B56" s="18" t="s">
        <v>12</v>
      </c>
      <c r="C56" s="19">
        <v>35242.946739012259</v>
      </c>
      <c r="D56" s="20" t="s">
        <v>8</v>
      </c>
      <c r="E56" s="21">
        <v>7470.1558527748748</v>
      </c>
      <c r="F56" s="19">
        <v>54323.645734228056</v>
      </c>
      <c r="G56" s="20" t="s">
        <v>8</v>
      </c>
      <c r="H56" s="22">
        <v>5861.9917160410287</v>
      </c>
      <c r="I56" s="23">
        <f t="shared" si="5"/>
        <v>89566.592473240307</v>
      </c>
      <c r="J56" s="23"/>
      <c r="K56" s="24"/>
    </row>
    <row r="57" spans="1:14" ht="15" thickBot="1" x14ac:dyDescent="0.4">
      <c r="B57" s="1"/>
      <c r="C57" s="38"/>
      <c r="E57" s="39"/>
      <c r="F57" s="38"/>
      <c r="H57" s="39"/>
    </row>
    <row r="58" spans="1:14" ht="15" thickBot="1" x14ac:dyDescent="0.4">
      <c r="A58" s="40" t="s">
        <v>49</v>
      </c>
      <c r="B58" s="3" t="s">
        <v>1</v>
      </c>
      <c r="C58" s="4" t="s">
        <v>50</v>
      </c>
      <c r="D58" s="5"/>
      <c r="E58" s="5"/>
      <c r="F58" s="4" t="s">
        <v>51</v>
      </c>
      <c r="G58" s="5"/>
      <c r="H58" s="5"/>
      <c r="I58" s="4" t="s">
        <v>52</v>
      </c>
      <c r="J58" s="5"/>
      <c r="K58" s="5"/>
      <c r="L58" s="4" t="s">
        <v>53</v>
      </c>
      <c r="M58" s="4"/>
      <c r="N58" s="6"/>
    </row>
    <row r="59" spans="1:14" ht="15" thickTop="1" x14ac:dyDescent="0.35">
      <c r="A59" s="41"/>
      <c r="B59" s="9" t="s">
        <v>7</v>
      </c>
      <c r="C59" s="10">
        <v>6176.778797175728</v>
      </c>
      <c r="D59" s="11" t="s">
        <v>8</v>
      </c>
      <c r="E59" s="12">
        <v>4297.6680482581278</v>
      </c>
      <c r="F59" s="10">
        <v>84058.816237436346</v>
      </c>
      <c r="G59" s="11" t="s">
        <v>8</v>
      </c>
      <c r="H59" s="13">
        <v>1446.7534543942165</v>
      </c>
      <c r="I59" s="10">
        <v>468.79316849219606</v>
      </c>
      <c r="J59" s="11" t="s">
        <v>8</v>
      </c>
      <c r="K59" s="13">
        <v>111.04545103652529</v>
      </c>
      <c r="L59" s="14">
        <f>SUM(C59,F59,I59)</f>
        <v>90704.388203104274</v>
      </c>
      <c r="M59" s="14"/>
      <c r="N59" s="15"/>
    </row>
    <row r="60" spans="1:14" x14ac:dyDescent="0.35">
      <c r="A60" s="41"/>
      <c r="B60" s="9" t="s">
        <v>9</v>
      </c>
      <c r="C60" s="10">
        <v>11116.283715915439</v>
      </c>
      <c r="D60" s="11" t="s">
        <v>8</v>
      </c>
      <c r="E60" s="12">
        <v>978.97852070830243</v>
      </c>
      <c r="F60" s="10">
        <v>76253.431661664494</v>
      </c>
      <c r="G60" s="11" t="s">
        <v>8</v>
      </c>
      <c r="H60" s="13">
        <v>22332.731082350161</v>
      </c>
      <c r="I60" s="10">
        <v>364.9441579091191</v>
      </c>
      <c r="J60" s="11" t="s">
        <v>8</v>
      </c>
      <c r="K60" s="13">
        <v>1.3005037809242115</v>
      </c>
      <c r="L60" s="14">
        <f>SUM(C60,F60,I60)</f>
        <v>87734.65953548906</v>
      </c>
      <c r="M60" s="14"/>
      <c r="N60" s="15"/>
    </row>
    <row r="61" spans="1:14" x14ac:dyDescent="0.35">
      <c r="A61" s="41"/>
      <c r="B61" s="9" t="s">
        <v>10</v>
      </c>
      <c r="C61" s="10">
        <v>10536.298789096973</v>
      </c>
      <c r="D61" s="11" t="s">
        <v>8</v>
      </c>
      <c r="E61" s="12">
        <v>825.04941124250911</v>
      </c>
      <c r="F61" s="10">
        <v>49057.155958185809</v>
      </c>
      <c r="G61" s="11" t="s">
        <v>8</v>
      </c>
      <c r="H61" s="13">
        <v>10654.529332999193</v>
      </c>
      <c r="I61" s="10">
        <v>2360.719260648254</v>
      </c>
      <c r="J61" s="11" t="s">
        <v>8</v>
      </c>
      <c r="K61" s="13">
        <v>221.33200065079382</v>
      </c>
      <c r="L61" s="14">
        <f t="shared" ref="L61:L63" si="6">SUM(C61,F61,I61)</f>
        <v>61954.17400793104</v>
      </c>
      <c r="M61" s="14"/>
      <c r="N61" s="15"/>
    </row>
    <row r="62" spans="1:14" x14ac:dyDescent="0.35">
      <c r="A62" s="41"/>
      <c r="B62" s="9" t="s">
        <v>11</v>
      </c>
      <c r="C62" s="10">
        <v>76224.287474365497</v>
      </c>
      <c r="D62" s="11" t="s">
        <v>8</v>
      </c>
      <c r="E62" s="12">
        <v>20388.80431092226</v>
      </c>
      <c r="F62" s="10">
        <v>1803302.9625009841</v>
      </c>
      <c r="G62" s="11" t="s">
        <v>8</v>
      </c>
      <c r="H62" s="13">
        <v>297490.76014438202</v>
      </c>
      <c r="I62" s="10">
        <v>58027.259020092053</v>
      </c>
      <c r="J62" s="11" t="s">
        <v>8</v>
      </c>
      <c r="K62" s="13">
        <v>13200.895528879759</v>
      </c>
      <c r="L62" s="14">
        <f t="shared" si="6"/>
        <v>1937554.5089954415</v>
      </c>
      <c r="M62" s="14"/>
      <c r="N62" s="15"/>
    </row>
    <row r="63" spans="1:14" ht="15" thickBot="1" x14ac:dyDescent="0.4">
      <c r="A63" s="42"/>
      <c r="B63" s="18" t="s">
        <v>12</v>
      </c>
      <c r="C63" s="19">
        <v>14809.009159469182</v>
      </c>
      <c r="D63" s="20" t="s">
        <v>8</v>
      </c>
      <c r="E63" s="21">
        <v>4092.3334224818946</v>
      </c>
      <c r="F63" s="19">
        <v>345810.42546922876</v>
      </c>
      <c r="G63" s="20" t="s">
        <v>8</v>
      </c>
      <c r="H63" s="22">
        <v>44100.579349823238</v>
      </c>
      <c r="I63" s="19">
        <v>31649.970335593618</v>
      </c>
      <c r="J63" s="20" t="s">
        <v>8</v>
      </c>
      <c r="K63" s="22">
        <v>6271.5450104506017</v>
      </c>
      <c r="L63" s="23">
        <f t="shared" si="6"/>
        <v>392269.40496429155</v>
      </c>
      <c r="M63" s="23"/>
      <c r="N63" s="24"/>
    </row>
  </sheetData>
  <mergeCells count="93">
    <mergeCell ref="A58:A63"/>
    <mergeCell ref="C58:E58"/>
    <mergeCell ref="F58:H58"/>
    <mergeCell ref="I58:K58"/>
    <mergeCell ref="L58:N58"/>
    <mergeCell ref="L59:N59"/>
    <mergeCell ref="L60:N60"/>
    <mergeCell ref="L61:N61"/>
    <mergeCell ref="L62:N62"/>
    <mergeCell ref="L63:N63"/>
    <mergeCell ref="A51:A56"/>
    <mergeCell ref="C51:E51"/>
    <mergeCell ref="F51:H51"/>
    <mergeCell ref="I51:K51"/>
    <mergeCell ref="I52:K52"/>
    <mergeCell ref="I53:K53"/>
    <mergeCell ref="I54:K54"/>
    <mergeCell ref="I55:K55"/>
    <mergeCell ref="I56:K56"/>
    <mergeCell ref="A44:A49"/>
    <mergeCell ref="C44:E44"/>
    <mergeCell ref="F44:H44"/>
    <mergeCell ref="I44:K44"/>
    <mergeCell ref="L44:N44"/>
    <mergeCell ref="L45:N45"/>
    <mergeCell ref="L46:N46"/>
    <mergeCell ref="L47:N47"/>
    <mergeCell ref="L48:N48"/>
    <mergeCell ref="L49:N49"/>
    <mergeCell ref="R37:T37"/>
    <mergeCell ref="R38:T38"/>
    <mergeCell ref="R39:T39"/>
    <mergeCell ref="R40:T40"/>
    <mergeCell ref="R41:T41"/>
    <mergeCell ref="R42:T42"/>
    <mergeCell ref="A37:A42"/>
    <mergeCell ref="C37:E37"/>
    <mergeCell ref="F37:H37"/>
    <mergeCell ref="I37:K37"/>
    <mergeCell ref="L37:N37"/>
    <mergeCell ref="O37:Q37"/>
    <mergeCell ref="A30:A35"/>
    <mergeCell ref="C30:E30"/>
    <mergeCell ref="F30:H30"/>
    <mergeCell ref="F31:H31"/>
    <mergeCell ref="F32:H32"/>
    <mergeCell ref="F33:H33"/>
    <mergeCell ref="F34:H34"/>
    <mergeCell ref="F35:H35"/>
    <mergeCell ref="A23:A28"/>
    <mergeCell ref="C23:E23"/>
    <mergeCell ref="F23:H23"/>
    <mergeCell ref="F24:H24"/>
    <mergeCell ref="F25:H25"/>
    <mergeCell ref="F26:H26"/>
    <mergeCell ref="F27:H27"/>
    <mergeCell ref="F28:H28"/>
    <mergeCell ref="R16:T16"/>
    <mergeCell ref="R17:T17"/>
    <mergeCell ref="R18:T18"/>
    <mergeCell ref="R19:T19"/>
    <mergeCell ref="R20:T20"/>
    <mergeCell ref="R21:T21"/>
    <mergeCell ref="A16:A21"/>
    <mergeCell ref="C16:E16"/>
    <mergeCell ref="F16:H16"/>
    <mergeCell ref="I16:K16"/>
    <mergeCell ref="L16:N16"/>
    <mergeCell ref="O16:Q16"/>
    <mergeCell ref="R9:T9"/>
    <mergeCell ref="R10:T10"/>
    <mergeCell ref="R11:T11"/>
    <mergeCell ref="R12:T12"/>
    <mergeCell ref="R13:T13"/>
    <mergeCell ref="R14:T14"/>
    <mergeCell ref="O7:Q7"/>
    <mergeCell ref="O8:Q8"/>
    <mergeCell ref="A9:A14"/>
    <mergeCell ref="C9:E9"/>
    <mergeCell ref="F9:H9"/>
    <mergeCell ref="I9:K9"/>
    <mergeCell ref="L9:N9"/>
    <mergeCell ref="O9:Q9"/>
    <mergeCell ref="A2:A7"/>
    <mergeCell ref="C2:E2"/>
    <mergeCell ref="F2:H2"/>
    <mergeCell ref="I2:K2"/>
    <mergeCell ref="L2:N2"/>
    <mergeCell ref="O2:Q2"/>
    <mergeCell ref="O3:Q3"/>
    <mergeCell ref="O4:Q4"/>
    <mergeCell ref="O5:Q5"/>
    <mergeCell ref="O6:Q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Záveská-Drábková Lenka ÚEB</dc:creator>
  <cp:lastModifiedBy>Záveská-Drábková Lenka ÚEB</cp:lastModifiedBy>
  <dcterms:created xsi:type="dcterms:W3CDTF">2021-06-10T10:28:53Z</dcterms:created>
  <dcterms:modified xsi:type="dcterms:W3CDTF">2021-06-10T10:29:15Z</dcterms:modified>
</cp:coreProperties>
</file>