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C:\Users\NanawarP\Dropbox (UMass Medical School)\Thymus peptidome paper\Proofs\Supplementary tables\"/>
    </mc:Choice>
  </mc:AlternateContent>
  <xr:revisionPtr revIDLastSave="0" documentId="8_{772135D0-D2F9-4103-9183-931D7C65F28D}" xr6:coauthVersionLast="45" xr6:coauthVersionMax="45" xr10:uidLastSave="{00000000-0000-0000-0000-000000000000}"/>
  <bookViews>
    <workbookView xWindow="28680" yWindow="-120" windowWidth="29040" windowHeight="18240" xr2:uid="{00000000-000D-0000-FFFF-FFFF00000000}"/>
  </bookViews>
  <sheets>
    <sheet name="Index" sheetId="1" r:id="rId1"/>
    <sheet name="B cells only and B cell&gt;Thymus" sheetId="4" r:id="rId2"/>
    <sheet name="Thymus only and thymus&gt;B cells" sheetId="2" r:id="rId3"/>
    <sheet name="Thymus and splenic B cells" sheetId="3"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4" i="2" l="1"/>
  <c r="P5" i="2"/>
  <c r="P6" i="2"/>
  <c r="P7" i="2"/>
  <c r="P8" i="2"/>
  <c r="P9" i="2"/>
  <c r="P10" i="2"/>
  <c r="P11" i="2"/>
  <c r="P3" i="2"/>
  <c r="L48" i="4"/>
  <c r="K48" i="4"/>
  <c r="L47" i="4"/>
  <c r="K47" i="4"/>
  <c r="L46" i="4"/>
  <c r="K46" i="4"/>
  <c r="L45" i="4"/>
  <c r="K45" i="4"/>
  <c r="L44" i="4"/>
  <c r="K44" i="4"/>
  <c r="L43" i="4"/>
  <c r="K43" i="4"/>
  <c r="L42" i="4"/>
  <c r="K42" i="4"/>
  <c r="L41" i="4"/>
  <c r="K41" i="4"/>
  <c r="L40" i="4"/>
  <c r="K40" i="4"/>
  <c r="L39" i="4"/>
  <c r="K39" i="4"/>
  <c r="L38" i="4"/>
  <c r="K38" i="4"/>
  <c r="L37" i="4"/>
  <c r="K37" i="4"/>
  <c r="L36" i="4"/>
  <c r="K36" i="4"/>
  <c r="L35" i="4"/>
  <c r="K35" i="4"/>
  <c r="L34" i="4"/>
  <c r="K34" i="4"/>
  <c r="L33" i="4"/>
  <c r="K33" i="4"/>
  <c r="L32" i="4"/>
  <c r="K32" i="4"/>
  <c r="L31" i="4"/>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L15" i="4"/>
  <c r="K15" i="4"/>
  <c r="L14" i="4"/>
  <c r="K14" i="4"/>
  <c r="L13" i="4"/>
  <c r="K13" i="4"/>
  <c r="M13" i="4"/>
  <c r="L12" i="4"/>
  <c r="K12" i="4"/>
  <c r="L11" i="4"/>
  <c r="K11" i="4"/>
  <c r="L10" i="4"/>
  <c r="K10" i="4"/>
  <c r="L9" i="4"/>
  <c r="K9" i="4"/>
  <c r="M9" i="4"/>
  <c r="L8" i="4"/>
  <c r="K8" i="4"/>
  <c r="M8" i="4"/>
  <c r="L7" i="4"/>
  <c r="K7" i="4"/>
  <c r="L6" i="4"/>
  <c r="K6" i="4"/>
  <c r="L5" i="4"/>
  <c r="K5" i="4"/>
  <c r="M5" i="4"/>
  <c r="L4" i="4"/>
  <c r="K4" i="4"/>
  <c r="L3" i="4"/>
  <c r="K3" i="4"/>
  <c r="K8" i="3"/>
  <c r="L8" i="3"/>
  <c r="K4" i="3"/>
  <c r="L4" i="3"/>
  <c r="K5" i="3"/>
  <c r="L5" i="3"/>
  <c r="K6" i="3"/>
  <c r="L6" i="3"/>
  <c r="K7" i="3"/>
  <c r="L7" i="3"/>
  <c r="L3" i="3"/>
  <c r="K3" i="3"/>
  <c r="M4" i="4"/>
  <c r="M6" i="4"/>
  <c r="M7" i="4"/>
  <c r="M11" i="4"/>
  <c r="M10" i="4"/>
  <c r="M12" i="4"/>
  <c r="M3" i="4"/>
  <c r="M8" i="3"/>
  <c r="M6" i="3"/>
  <c r="M5" i="3"/>
  <c r="M4" i="3"/>
  <c r="M3" i="3"/>
  <c r="M7" i="3"/>
  <c r="K11" i="2"/>
  <c r="K10" i="2"/>
  <c r="K8" i="2"/>
  <c r="K7" i="2"/>
  <c r="L9" i="2"/>
  <c r="K9" i="2"/>
  <c r="L7" i="2"/>
  <c r="L3" i="2"/>
  <c r="L4" i="2"/>
  <c r="L5" i="2"/>
  <c r="L6" i="2"/>
  <c r="L8" i="2"/>
  <c r="L10" i="2"/>
  <c r="L11" i="2"/>
  <c r="K3" i="2"/>
  <c r="K4" i="2"/>
  <c r="K5" i="2"/>
  <c r="K6" i="2"/>
  <c r="M3" i="2"/>
  <c r="M5" i="2"/>
  <c r="M4" i="2"/>
  <c r="M6" i="2"/>
</calcChain>
</file>

<file path=xl/sharedStrings.xml><?xml version="1.0" encoding="utf-8"?>
<sst xmlns="http://schemas.openxmlformats.org/spreadsheetml/2006/main" count="238" uniqueCount="199">
  <si>
    <t>Std. Deviation</t>
  </si>
  <si>
    <t>LPQEKYVTSAPMPEPG</t>
  </si>
  <si>
    <t>GTTGQLFFPEVNKNHR</t>
  </si>
  <si>
    <t>HNYEGPETHTSLRRL</t>
  </si>
  <si>
    <t>LLPKYSFAKPSIVSDK</t>
  </si>
  <si>
    <t>PGQGTTGQLFFPEVNKN</t>
  </si>
  <si>
    <t>FPKPPSYNVATTLPSYDE</t>
  </si>
  <si>
    <t>DGELTYENVQVSPVPGGPP</t>
  </si>
  <si>
    <t>KWKALYTDPKSSETA</t>
  </si>
  <si>
    <t>GRKFVYAGSNSGVVQ</t>
  </si>
  <si>
    <t>NDWTVDHPQTLFAWEG</t>
  </si>
  <si>
    <t>KDITTVNFPPALASGGG</t>
  </si>
  <si>
    <t>AKLDVHYAPKAVTTVIQ</t>
  </si>
  <si>
    <t>LEISYTGSRPASNmV</t>
  </si>
  <si>
    <t>ISKQEYDESGPSIVHR</t>
  </si>
  <si>
    <t>ARYIYGKPVQGVAYTR</t>
  </si>
  <si>
    <t>SDLHAFSGSAAWDDSAG</t>
  </si>
  <si>
    <t>ITPSYVAFTPEGERL</t>
  </si>
  <si>
    <t>KPTVTVVSPLPNDSINPQP</t>
  </si>
  <si>
    <t>KPSIFHDAKSEIIKGHA</t>
  </si>
  <si>
    <t>GPPPYHESLAGASQPP</t>
  </si>
  <si>
    <t>qQLAFKQPSSAYAAFN</t>
  </si>
  <si>
    <t>AMLQVLGPKPALPEG</t>
  </si>
  <si>
    <t>NVLRIINEPTAAAIA</t>
  </si>
  <si>
    <t>AGKLQDQGPDVLLAKVS</t>
  </si>
  <si>
    <t>GKYTYGKPVPGHVKI</t>
  </si>
  <si>
    <t>IYEAYRQGQANLEAL</t>
  </si>
  <si>
    <t>QVLSWSSPVGSRTLA</t>
  </si>
  <si>
    <t>HLNTYDGSHTLRVSQS</t>
  </si>
  <si>
    <t>GPGSREAASPVAITVQE</t>
  </si>
  <si>
    <t>SDLHAFSGSAAWDDS</t>
  </si>
  <si>
    <t>AQRAGYKAAIVHNVDS</t>
  </si>
  <si>
    <t>VGTARYMAPEVLESR</t>
  </si>
  <si>
    <t>GGSTDYNAAFISRLS</t>
  </si>
  <si>
    <t>GIVNLKSPKTTSATKI</t>
  </si>
  <si>
    <t>IRRYGVSQPDAVAAWK</t>
  </si>
  <si>
    <t>EKPVPAAPVPSPVAPAP</t>
  </si>
  <si>
    <t>APTSALGPKASPAPS</t>
  </si>
  <si>
    <t>VGTARYMAPEVLESRM</t>
  </si>
  <si>
    <t>GIDPYDQPNAIYIER</t>
  </si>
  <si>
    <t>YVTQFHPPHIEIQ</t>
  </si>
  <si>
    <t>GALLLNAPVVSITQGR</t>
  </si>
  <si>
    <t>RVLIPYQGPSSDYVVVK</t>
  </si>
  <si>
    <t>LVRYTQKAPQVSTPTLV</t>
  </si>
  <si>
    <t>AAYLWVGAGASEAEKT</t>
  </si>
  <si>
    <t>TNPIITPVAQENQ</t>
  </si>
  <si>
    <t>SLRRLEQPNVVISLSR</t>
  </si>
  <si>
    <t>LNLPTGIPIVYEL</t>
  </si>
  <si>
    <t>HIADLAGNPEVILPVPA</t>
  </si>
  <si>
    <t>PHPYPALTPEQKKELSDIAHRIVAPGKG</t>
  </si>
  <si>
    <t>PSRYITPDQLADLYK</t>
  </si>
  <si>
    <t>AGTGVDNVDLEAATR</t>
  </si>
  <si>
    <t>ATVSWRAPTAQVESFR</t>
  </si>
  <si>
    <t>YSMGMHTYQVG</t>
  </si>
  <si>
    <t>VEEDAESEDEDEEDVKLLGMSGK</t>
  </si>
  <si>
    <t>APGHYTYSSPHSGSIH</t>
  </si>
  <si>
    <t>Peptide Sequence</t>
  </si>
  <si>
    <t>LPGELAKHAVSEGTKA</t>
  </si>
  <si>
    <t>RQGRTLYGFGG</t>
  </si>
  <si>
    <t>RVTIAQGGVLPNIQ</t>
  </si>
  <si>
    <t>AVLLPKKSSATVGPKAPAVGK</t>
  </si>
  <si>
    <t>VLPNIQAVLLPKKTESHHKAKGK</t>
  </si>
  <si>
    <t>LSSGFSLEDPQTHSNRIY</t>
  </si>
  <si>
    <t>Peptide sequence</t>
  </si>
  <si>
    <t>Mean IC50 (nM)</t>
  </si>
  <si>
    <t>sp|P62806|H4_MOUSE Histone H4 OS=Mus musculus GN=Hist1h4a PE=1 SV=2</t>
  </si>
  <si>
    <t>sp|O70250|PGAM2_MOUSE Phosphoglycerate mutase 2 OS=Mus musculus GN=Pgam2 PE=1 SV=3</t>
  </si>
  <si>
    <t>sp|P17182|ENOA_MOUSE Alpha-enolase OS=Mus musculus GN=Eno1 PE=1 SV=3</t>
  </si>
  <si>
    <t>tr|A6ZI44|A6ZI44_MOUSE Fructose-bisphosphate aldolase OS=Mus musculus GN=Aldoa PE=1 SV=1</t>
  </si>
  <si>
    <t>sp|P20029|GRP78_MOUSE 78 kDa glucose-regulated protein OS=Mus musculus GN=Hspa5 PE=1 SV=3</t>
  </si>
  <si>
    <t>sp|Q61753|SERA_MOUSE D-3-phosphoglycerate dehydrogenase OS=Mus musculus GN=Phgdh PE=1 SV=3</t>
  </si>
  <si>
    <t>sp|Q80YX1|TENA_MOUSE Tenascin OS=Mus musculus GN=Tnc PE=1 SV=1</t>
  </si>
  <si>
    <t>sp|O70370|CATS_MOUSE Cathepsin S OS=Mus musculus GN=Ctss PE=1 SV=2</t>
  </si>
  <si>
    <t>tr|Q5SQB5|Q5SQB5_MOUSE Nucleophosmin OS=Mus musculus GN=Npm1 PE=1 SV=1</t>
  </si>
  <si>
    <t>sp|O09114-2|PTGDS_MOUSE Isoform 2 of Prostaglandin-H2 D-isomerase OS=Mus musculus GN=Ptgds</t>
  </si>
  <si>
    <t>tr|A0A075B6A0|A0A075B6A0_MOUSE Ig mu chain C region (Fragment) OS=Mus musculus GN=Ighm PE=1 SV=2</t>
  </si>
  <si>
    <t>sp|P11911|CD79A_MOUSE B-cell antigen receptor complex-associated protein alpha chain OS=Mus musculus GN=Cd79a PE=1 SV=2</t>
  </si>
  <si>
    <t>sp|P14483|HB2A_MOUSE H-2 class II histocompatibility antigen, A beta chain OS=Mus musculus GN=H2-Ab1 PE=1 SV=1</t>
  </si>
  <si>
    <t>tr|A0A1B0GS59|A0A1B0GS59_MOUSE Complement receptor type 2 OS=Mus musculus GN=Cr2 PE=4 SV=1</t>
  </si>
  <si>
    <t>sp|Q8R0W6|NFIP1_MOUSE NEDD4 family-interacting protein 1 OS=Mus musculus GN=Ndfip1 PE=1 SV=1</t>
  </si>
  <si>
    <t>sp|P21855|CD72_MOUSE B-cell differentiation antigen CD72 OS=Mus musculus GN=Cd72 PE=1 SV=2</t>
  </si>
  <si>
    <t>sp|Q920A5|RISC_MOUSE Retinoid-inducible serine carboxypeptidase OS=Mus musculus GN=Scpep1 PE=1 SV=2</t>
  </si>
  <si>
    <t>sp|O09126|SEM4D_MOUSE Semaphorin-4D OS=Mus musculus GN=Sema4d PE=1 SV=2</t>
  </si>
  <si>
    <t>tr|Q3UP36|Q3UP36_MOUSE B-cell receptor CD22 OS=Mus musculus GN=Cd22 PE=1 SV=1</t>
  </si>
  <si>
    <t>tr|A0A075B6A3|A0A075B6A3_MOUSE Protein Igha (Fragment) OS=Mus musculus GN=Igha PE=1 SV=1</t>
  </si>
  <si>
    <t>sp|P28665|MUG1_MOUSE Murinoglobulin-1 OS=Mus musculus GN=Mug1 PE=1 SV=3</t>
  </si>
  <si>
    <t>sp|P60710|ACTB_MOUSE Actin, cytoplasmic 1 OS=Mus musculus GN=Actb PE=1 SV=1</t>
  </si>
  <si>
    <t>sp|P01029|CO4B_MOUSE Complement C4-B OS=Mus musculus GN=C4b PE=1 SV=3</t>
  </si>
  <si>
    <t>sp|Q64697|PTCA_MOUSE Protein tyrosine phosphatase receptor type C-associated protein OS=Mus musculus GN=Ptprcap PE=1 SV=1</t>
  </si>
  <si>
    <t>sp|Q8VD58|EVI2B_MOUSE Protein EVI2B OS=Mus musculus GN=Evi2b PE=1 SV=1</t>
  </si>
  <si>
    <t>sp|Q08481-4|PECA1_MOUSE Isoform 4 of Platelet endothelial cell adhesion molecule OS=Mus musculus GN=Pecam1</t>
  </si>
  <si>
    <t>sp|Q9D7I0-2|SHSA5_MOUSE Isoform 2 of Protein shisa-5 OS=Mus musculus GN=Shisa5</t>
  </si>
  <si>
    <t>sp|P01027|CO3_MOUSE Complement C3 OS=Mus musculus GN=C3 PE=1 SV=3</t>
  </si>
  <si>
    <t>sp|P13020-2|GELS_MOUSE Isoform 2 of Gelsolin OS=Mus musculus GN=Gsn</t>
  </si>
  <si>
    <t>sp|P17156|HSP72_MOUSE Heat shock-related 70 kDa protein 2 OS=Mus musculus GN=Hspa2 PE=1 SV=2</t>
  </si>
  <si>
    <t>tr|E9Q5L2|E9Q5L2_MOUSE Inter alpha-trypsin inhibitor, heavy chain 4 OS=Mus musculus GN=Itih4 PE=1 SV=1</t>
  </si>
  <si>
    <t>sp|Q9D8I1|MZB1_MOUSE Marginal zone B- and B1-cell-specific protein OS=Mus musculus GN=Mzb1 PE=1 SV=2</t>
  </si>
  <si>
    <t>tr|Q80ZE3|Q80ZE3_MOUSE Protein Siglecg OS=Mus musculus GN=Siglecg PE=1 SV=1</t>
  </si>
  <si>
    <t>tr|E9PV93|E9PV93_MOUSE T-lymphocyte surface antigen Ly-9 OS=Mus musculus GN=Ly9 PE=1 SV=1</t>
  </si>
  <si>
    <t>tr|E0CX78|E0CX78_MOUSE Fc receptor-like A (Fragment) OS=Mus musculus GN=Fcrla PE=1 SV=1</t>
  </si>
  <si>
    <t>tr|Q8C4F9|Q8C4F9_MOUSE E3 ubiquitin-protein ligase RNF13 OS=Mus musculus GN=Rnf13 PE=1 SV=1</t>
  </si>
  <si>
    <t>sp|Q62312|TGFR2_MOUSE TGF-beta receptor type-2 OS=Mus musculus GN=Tgfbr2 PE=1 SV=1</t>
  </si>
  <si>
    <t>tr|A0A075B5P8|A0A075B5P8_MOUSE Protein Ighv2-2 (Fragment) OS=Mus musculus GN=Ighv2-2 PE=4 SV=1</t>
  </si>
  <si>
    <t>sp|Q99LJ1|FUCO_MOUSE Tissue alpha-L-fucosidase OS=Mus musculus GN=Fuca1 PE=1 SV=1</t>
  </si>
  <si>
    <t>tr|O88325|O88325_MOUSE Alpha-N-acetylglucosaminidase OS=Mus musculus GN=Naglu PE=1 SV=1</t>
  </si>
  <si>
    <t>sp|P97825|HN1_MOUSE Hematological and neurological expressed 1 protein OS=Mus musculus GN=Hn1 PE=1 SV=3</t>
  </si>
  <si>
    <t>tr|F6YBV1|F6YBV1_MOUSE CCR4-NOT transcription complex subunit 3 (Fragment) OS=Mus musculus GN=Cnot3 PE=1 SV=1</t>
  </si>
  <si>
    <t>sp|P07724|ALBU_MOUSE Serum albumin OS=Mus musculus GN=Alb PE=1 SV=3</t>
  </si>
  <si>
    <t>sp|O88307|SORL_MOUSE Sortilin-related receptor OS=Mus musculus GN=Sorl1 PE=1 SV=3</t>
  </si>
  <si>
    <t>sp|P01887|B2MG_MOUSE Beta-2-microglobulin OS=Mus musculus GN=B2m PE=1 SV=2</t>
  </si>
  <si>
    <t>sp|O09046-2|OXLA_MOUSE Isoform 2 of L-amino-acid oxidase OS=Mus musculus GN=Il4i1</t>
  </si>
  <si>
    <t>sp|P08226|APOE_MOUSE Apolipoprotein E OS=Mus musculus GN=Apoe PE=1 SV=2</t>
  </si>
  <si>
    <t>sp|P11499|HS90B_MOUSE Heat shock protein HSP 90-beta OS=Mus musculus GN=Hsp90ab1 PE=1 SV=3</t>
  </si>
  <si>
    <t>sp|Q64525|H2B2B_MOUSE Histone H2B type 2-B OS=Mus musculus GN=Hist2h2bb PE=1 SV=3</t>
  </si>
  <si>
    <t>sp|P22752|H2A1_MOUSE Histone H2A type 1 OS=Mus musculus GN=Hist1h2ab PE=1 SV=3</t>
  </si>
  <si>
    <t>sp|P27661|H2AX_MOUSE Histone H2AX OS=Mus musculus GN=H2afx PE=1 SV=2</t>
  </si>
  <si>
    <t>tr|F8WIX8|F8WIX8_MOUSE Histone H2A OS=Mus musculus GN=Hist1h2al PE=3 SV=1</t>
  </si>
  <si>
    <t>Protein Name</t>
  </si>
  <si>
    <t>KQPSSAYAA</t>
  </si>
  <si>
    <t>YIYGKPVQG</t>
  </si>
  <si>
    <t>LLLNAPVVS</t>
  </si>
  <si>
    <t>FVYAGSNSG</t>
  </si>
  <si>
    <t>YDQPNAIYI</t>
  </si>
  <si>
    <t>YQGPSSDYV</t>
  </si>
  <si>
    <t>FHPPHIEIQ</t>
  </si>
  <si>
    <t>PQVSTPTLV</t>
  </si>
  <si>
    <t>TNPIITPVA</t>
  </si>
  <si>
    <t>LFFPEVNKN</t>
  </si>
  <si>
    <t>LQVLGPKPA</t>
  </si>
  <si>
    <t>WVGAGASEA</t>
  </si>
  <si>
    <t>YEGPETHTS</t>
  </si>
  <si>
    <t>LEQPNVVIS</t>
  </si>
  <si>
    <t>NEPTAAAIA</t>
  </si>
  <si>
    <t>YVAFTPEGE</t>
  </si>
  <si>
    <t>YENVQVSPV</t>
  </si>
  <si>
    <t>YTGSRPASN</t>
  </si>
  <si>
    <t>YTYGKPVPG</t>
  </si>
  <si>
    <t>YDESGPSIV</t>
  </si>
  <si>
    <t>PVPAAPVPS</t>
  </si>
  <si>
    <t>FHDAKSEII</t>
  </si>
  <si>
    <t>YMAPEVLES</t>
  </si>
  <si>
    <t>FSGSAAWDD</t>
  </si>
  <si>
    <t>YNVATTLPS</t>
  </si>
  <si>
    <t>VTVVSPLPN</t>
  </si>
  <si>
    <t>ALYTDPKSS</t>
  </si>
  <si>
    <t>LKSPKTTSA</t>
  </si>
  <si>
    <t>YHESLAGAS</t>
  </si>
  <si>
    <t>YRQGQANLE</t>
  </si>
  <si>
    <t>YNAAFISRL</t>
  </si>
  <si>
    <t>YVTSAPMPE</t>
  </si>
  <si>
    <t>VNFPPALAS</t>
  </si>
  <si>
    <t>YSFAKPSIV</t>
  </si>
  <si>
    <t>REAASPVAI</t>
  </si>
  <si>
    <t>YDGSHTLRV</t>
  </si>
  <si>
    <t>DQGPDVLLA</t>
  </si>
  <si>
    <t>ALGPKASPA</t>
  </si>
  <si>
    <t>YGVSQPDAV</t>
  </si>
  <si>
    <t>HYAPKAVTT</t>
  </si>
  <si>
    <t>LSWSSPVGS</t>
  </si>
  <si>
    <t>YKAAIVHNV</t>
  </si>
  <si>
    <t>Core epitope</t>
  </si>
  <si>
    <t>Avg-T1</t>
  </si>
  <si>
    <t>Avg-T2</t>
  </si>
  <si>
    <t>Avg-T3</t>
  </si>
  <si>
    <t>Avg-T4</t>
  </si>
  <si>
    <t>Avg-B1</t>
  </si>
  <si>
    <t>Avg-B2</t>
  </si>
  <si>
    <t>Avg-B3</t>
  </si>
  <si>
    <t>NLPTGIPIV</t>
  </si>
  <si>
    <t>VDNVDLEAA</t>
  </si>
  <si>
    <t>SMGMHTYQV</t>
  </si>
  <si>
    <t>VKLLGMSGK</t>
  </si>
  <si>
    <t>PEVILPVPA</t>
  </si>
  <si>
    <t>PYPALTPEQ</t>
  </si>
  <si>
    <t>SRYITPDQL</t>
  </si>
  <si>
    <t>WRAPTAQVE</t>
  </si>
  <si>
    <t>YTYSSPHSG</t>
  </si>
  <si>
    <t>Avg-T</t>
  </si>
  <si>
    <t>Avg-B</t>
  </si>
  <si>
    <t>Ratio-Avg T/B</t>
  </si>
  <si>
    <t>Avg-B/T</t>
  </si>
  <si>
    <t>FSLEDPQTH</t>
  </si>
  <si>
    <t>AKHAVSEGT</t>
  </si>
  <si>
    <t>GRTLYGFGG</t>
  </si>
  <si>
    <t>IAQGGVLPN</t>
  </si>
  <si>
    <t>SSATVGPKA</t>
  </si>
  <si>
    <t>VLPNIQAVL</t>
  </si>
  <si>
    <t>Predicted core</t>
  </si>
  <si>
    <t>Ratio-Avg B/T</t>
  </si>
  <si>
    <t xml:space="preserve">Experimentally calculated IC50 values for 1) core epitopes present in all three biological samples of splenic B cells only and 2) core epitopes present in higher abundances in splenic B cells as compared to thymic cells (atleast 2 fold different). </t>
  </si>
  <si>
    <t>Sheet 2 (splenic B cells only and splenic B cells &gt; thymus)</t>
  </si>
  <si>
    <t>Experimentally calculated IC50 values for core epitopes present in all four biological samples of thymic cells only and all three samples of splenic B cells, with less than 2 fold difference</t>
  </si>
  <si>
    <t xml:space="preserve">Experimentally calculated IC50 values for 1) core epitopes present in atleast three biological samples of thymic cells only and 2) core epitopes present in higher abundances in thymic cells cells as compared to splenic B cells (atleast 2 fold different). </t>
  </si>
  <si>
    <t>Sheet 3 (Thymic cells only and thymic cells &gt; splenic B cells)</t>
  </si>
  <si>
    <t>Sheet 4 (Thymic cells and splenic B cells)</t>
  </si>
  <si>
    <r>
      <t>Supplementary Table S5. Experimental IC</t>
    </r>
    <r>
      <rPr>
        <vertAlign val="subscript"/>
        <sz val="12"/>
        <color theme="1"/>
        <rFont val="Arial"/>
        <family val="2"/>
      </rPr>
      <t>50</t>
    </r>
    <r>
      <rPr>
        <sz val="12"/>
        <color theme="1"/>
        <rFont val="Arial"/>
        <family val="2"/>
      </rPr>
      <t xml:space="preserve"> values for the differentially expressed core epitopes (present in three biological samples of splenic B cells only and the core epitopes present in higher abundances in splenic B cells than thymus, at least 2 fold)  tested for the binding affinity. Three independent experiments were performed and mean ± SD are tabulated.</t>
    </r>
  </si>
  <si>
    <r>
      <t>Supplementary Table S5. Experimental IC</t>
    </r>
    <r>
      <rPr>
        <vertAlign val="subscript"/>
        <sz val="12"/>
        <color theme="1"/>
        <rFont val="Arial"/>
        <family val="2"/>
      </rPr>
      <t>50</t>
    </r>
    <r>
      <rPr>
        <sz val="12"/>
        <color theme="1"/>
        <rFont val="Arial"/>
        <family val="2"/>
      </rPr>
      <t xml:space="preserve"> values for the differentially expressed core epitopes (present in at least three biological samples of thymus only and the core epitopes present in higher abundances in thymus than in splenic B cells, at least 2 fold)  tested for the binding affinity. Three independent experiments were performed and mean ± SD are tabulated.</t>
    </r>
  </si>
  <si>
    <t>Supplementary Table S5. Experimental IC50 values for the  core epitopes present in all the four biological samples of thymus and the core epitopes present in all the three biological replicates of splenic B cells,  and the fold difference of &lt;2 fold were tested for the binding affinity. Three independent experiments were performed and mean ± SD are tabulated.</t>
  </si>
  <si>
    <r>
      <t>Supplementary Table S5. Experimental I-A</t>
    </r>
    <r>
      <rPr>
        <vertAlign val="superscript"/>
        <sz val="14"/>
        <color theme="1"/>
        <rFont val="Arial"/>
        <family val="2"/>
      </rPr>
      <t>b</t>
    </r>
    <r>
      <rPr>
        <sz val="14"/>
        <color theme="1"/>
        <rFont val="Arial"/>
        <family val="2"/>
      </rPr>
      <t xml:space="preserve"> binding affinity IC50 values for the differentially expressed peptides. Three independent experiments were performed and mean ± SD are tabulated.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</si>
</sst>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12"/>
      <name val="Arial"/>
      <family val="2"/>
    </font>
    <font>
      <sz val="11"/>
      <name val="Arial"/>
      <family val="2"/>
    </font>
    <font>
      <sz val="12"/>
      <color theme="1"/>
      <name val="Arial"/>
      <family val="2"/>
    </font>
    <font>
      <sz val="11"/>
      <color theme="1"/>
      <name val="Arial"/>
      <family val="2"/>
    </font>
    <font>
      <vertAlign val="subscript"/>
      <sz val="12"/>
      <color theme="1"/>
      <name val="Arial"/>
      <family val="2"/>
    </font>
    <font>
      <sz val="14"/>
      <color theme="1"/>
      <name val="Arial"/>
      <family val="2"/>
    </font>
    <font>
      <sz val="14"/>
      <name val="Arial"/>
      <family val="2"/>
    </font>
    <font>
      <b/>
      <i/>
      <sz val="14"/>
      <name val="Arial"/>
      <family val="2"/>
    </font>
    <font>
      <vertAlign val="superscript"/>
      <sz val="14"/>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2" fillId="0" borderId="0" xfId="0" applyFont="1" applyFill="1" applyAlignment="1">
      <alignment horizontal="center"/>
    </xf>
    <xf numFmtId="0" fontId="2" fillId="0" borderId="0" xfId="0" applyFont="1" applyFill="1" applyBorder="1" applyAlignment="1">
      <alignment horizontal="center"/>
    </xf>
    <xf numFmtId="0" fontId="4" fillId="0" borderId="0" xfId="0" applyFont="1" applyAlignment="1">
      <alignment horizontal="center"/>
    </xf>
    <xf numFmtId="11" fontId="4" fillId="0" borderId="0" xfId="0" applyNumberFormat="1" applyFont="1" applyAlignment="1">
      <alignment horizontal="center"/>
    </xf>
    <xf numFmtId="11" fontId="2" fillId="0" borderId="0" xfId="0" applyNumberFormat="1" applyFont="1" applyFill="1" applyAlignment="1">
      <alignment horizontal="center"/>
    </xf>
    <xf numFmtId="0" fontId="2" fillId="0" borderId="0" xfId="0" applyFont="1" applyFill="1" applyAlignment="1"/>
    <xf numFmtId="0" fontId="3" fillId="0" borderId="0" xfId="0" applyFont="1" applyFill="1" applyAlignment="1">
      <alignment horizontal="center"/>
    </xf>
    <xf numFmtId="0" fontId="5"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center" wrapText="1"/>
    </xf>
    <xf numFmtId="11" fontId="5" fillId="0" borderId="0" xfId="0" applyNumberFormat="1" applyFont="1" applyAlignment="1">
      <alignment horizontal="center"/>
    </xf>
    <xf numFmtId="11" fontId="2" fillId="0" borderId="0" xfId="0" applyNumberFormat="1" applyFont="1" applyAlignment="1">
      <alignment horizontal="center"/>
    </xf>
    <xf numFmtId="0" fontId="7" fillId="0" borderId="0" xfId="0" applyFont="1" applyAlignment="1">
      <alignment vertical="center" wrapText="1"/>
    </xf>
    <xf numFmtId="0" fontId="8" fillId="0" borderId="0" xfId="0" applyFont="1" applyFill="1" applyAlignment="1">
      <alignment horizontal="center"/>
    </xf>
    <xf numFmtId="0" fontId="9" fillId="0" borderId="0" xfId="0" applyFont="1" applyFill="1" applyAlignment="1">
      <alignment horizontal="left" wrapText="1"/>
    </xf>
    <xf numFmtId="0" fontId="8" fillId="0" borderId="0" xfId="0" applyFont="1" applyFill="1" applyAlignment="1">
      <alignment horizontal="left" wrapText="1"/>
    </xf>
    <xf numFmtId="0" fontId="8" fillId="0" borderId="0" xfId="0" applyFont="1" applyAlignment="1">
      <alignment horizontal="center"/>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tabSelected="1" zoomScale="70" zoomScaleNormal="70" zoomScalePageLayoutView="70" workbookViewId="0"/>
  </sheetViews>
  <sheetFormatPr defaultColWidth="20.42578125" defaultRowHeight="15" x14ac:dyDescent="0.2"/>
  <cols>
    <col min="1" max="1" width="124.42578125" style="6" customWidth="1"/>
    <col min="2" max="2" width="29.42578125" style="6" customWidth="1"/>
    <col min="3" max="16384" width="20.42578125" style="6"/>
  </cols>
  <sheetData>
    <row r="1" spans="1:17" ht="57" x14ac:dyDescent="0.2">
      <c r="A1" s="14" t="s">
        <v>198</v>
      </c>
      <c r="B1" s="1"/>
      <c r="C1" s="1"/>
      <c r="D1" s="1"/>
      <c r="E1" s="1"/>
      <c r="F1" s="1"/>
      <c r="G1" s="1"/>
      <c r="H1" s="1"/>
      <c r="I1" s="1"/>
      <c r="J1" s="1"/>
      <c r="K1" s="1"/>
      <c r="L1" s="1"/>
      <c r="M1" s="1"/>
      <c r="N1" s="1"/>
      <c r="O1" s="1"/>
      <c r="P1" s="1"/>
      <c r="Q1" s="1"/>
    </row>
    <row r="2" spans="1:17" ht="18" x14ac:dyDescent="0.25">
      <c r="A2" s="15"/>
      <c r="B2" s="5"/>
      <c r="C2" s="1"/>
      <c r="D2" s="1"/>
      <c r="E2" s="1"/>
      <c r="F2" s="1"/>
      <c r="G2" s="1"/>
      <c r="H2" s="1"/>
      <c r="I2" s="1"/>
      <c r="J2" s="1"/>
      <c r="K2" s="1"/>
      <c r="L2" s="1"/>
      <c r="M2" s="1"/>
      <c r="N2" s="1"/>
      <c r="O2" s="1"/>
      <c r="P2" s="1"/>
      <c r="Q2" s="1"/>
    </row>
    <row r="3" spans="1:17" ht="18.75" x14ac:dyDescent="0.3">
      <c r="A3" s="16" t="s">
        <v>190</v>
      </c>
      <c r="B3" s="1"/>
      <c r="C3" s="1"/>
      <c r="D3" s="1"/>
      <c r="E3" s="1"/>
      <c r="F3" s="1"/>
      <c r="G3" s="1"/>
      <c r="H3" s="1"/>
      <c r="I3" s="1"/>
      <c r="J3" s="1"/>
      <c r="K3" s="1"/>
      <c r="L3" s="1"/>
      <c r="M3" s="1"/>
      <c r="N3" s="1"/>
      <c r="O3" s="1"/>
      <c r="P3" s="1"/>
      <c r="Q3" s="1"/>
    </row>
    <row r="4" spans="1:17" ht="54" x14ac:dyDescent="0.25">
      <c r="A4" s="17" t="s">
        <v>189</v>
      </c>
      <c r="B4" s="1"/>
      <c r="C4" s="1"/>
      <c r="D4" s="1"/>
      <c r="E4" s="1"/>
      <c r="F4" s="1"/>
      <c r="G4" s="1"/>
      <c r="H4" s="1"/>
      <c r="I4" s="1"/>
      <c r="J4" s="1"/>
      <c r="K4" s="1"/>
      <c r="L4" s="1"/>
      <c r="M4" s="1"/>
      <c r="N4" s="1"/>
      <c r="O4" s="1"/>
      <c r="P4" s="1"/>
      <c r="Q4" s="1"/>
    </row>
    <row r="5" spans="1:17" ht="18" x14ac:dyDescent="0.25">
      <c r="A5" s="17"/>
      <c r="B5" s="1"/>
      <c r="C5" s="1"/>
      <c r="D5" s="1"/>
      <c r="E5" s="1"/>
      <c r="F5" s="1"/>
      <c r="G5" s="1"/>
      <c r="H5" s="1"/>
      <c r="I5" s="1"/>
      <c r="J5" s="1"/>
      <c r="K5" s="1"/>
      <c r="L5" s="1"/>
      <c r="M5" s="1"/>
      <c r="N5" s="1"/>
      <c r="O5" s="1"/>
      <c r="P5" s="1"/>
      <c r="Q5" s="1"/>
    </row>
    <row r="6" spans="1:17" ht="18.75" x14ac:dyDescent="0.3">
      <c r="A6" s="16" t="s">
        <v>193</v>
      </c>
      <c r="B6" s="1"/>
      <c r="C6" s="1"/>
      <c r="D6" s="1"/>
      <c r="E6" s="1"/>
      <c r="F6" s="1"/>
      <c r="G6" s="1"/>
      <c r="H6" s="1"/>
      <c r="I6" s="1"/>
      <c r="J6" s="1"/>
      <c r="K6" s="1"/>
      <c r="L6" s="1"/>
      <c r="M6" s="1"/>
      <c r="N6" s="1"/>
      <c r="O6" s="1"/>
      <c r="P6" s="1"/>
      <c r="Q6" s="1"/>
    </row>
    <row r="7" spans="1:17" ht="54" x14ac:dyDescent="0.25">
      <c r="A7" s="17" t="s">
        <v>192</v>
      </c>
      <c r="B7" s="1"/>
      <c r="C7" s="1"/>
      <c r="D7" s="1"/>
      <c r="E7" s="1"/>
      <c r="F7" s="1"/>
      <c r="G7" s="1"/>
      <c r="H7" s="1"/>
      <c r="I7" s="1"/>
      <c r="J7" s="1"/>
      <c r="K7" s="1"/>
      <c r="L7" s="1"/>
      <c r="M7" s="1"/>
      <c r="N7" s="1"/>
      <c r="O7" s="1"/>
      <c r="P7" s="1"/>
      <c r="Q7" s="1"/>
    </row>
    <row r="8" spans="1:17" ht="18" x14ac:dyDescent="0.25">
      <c r="A8" s="15"/>
      <c r="B8" s="5"/>
      <c r="C8" s="1"/>
      <c r="D8" s="1"/>
      <c r="E8" s="1"/>
      <c r="F8" s="1"/>
      <c r="G8" s="1"/>
      <c r="H8" s="1"/>
      <c r="I8" s="1"/>
      <c r="J8" s="1"/>
      <c r="K8" s="1"/>
      <c r="L8" s="1"/>
      <c r="M8" s="1"/>
      <c r="N8" s="1"/>
      <c r="O8" s="1"/>
      <c r="P8" s="1"/>
      <c r="Q8" s="1"/>
    </row>
    <row r="9" spans="1:17" ht="18.75" x14ac:dyDescent="0.3">
      <c r="A9" s="16" t="s">
        <v>194</v>
      </c>
      <c r="B9" s="5"/>
      <c r="C9" s="1"/>
      <c r="D9" s="1"/>
      <c r="E9" s="1"/>
      <c r="F9" s="1"/>
      <c r="G9" s="1"/>
      <c r="H9" s="1"/>
      <c r="I9" s="1"/>
      <c r="J9" s="1"/>
      <c r="K9" s="1"/>
      <c r="L9" s="1"/>
      <c r="M9" s="1"/>
      <c r="N9" s="1"/>
      <c r="O9" s="1"/>
      <c r="P9" s="1"/>
      <c r="Q9" s="1"/>
    </row>
    <row r="10" spans="1:17" ht="36" x14ac:dyDescent="0.25">
      <c r="A10" s="17" t="s">
        <v>191</v>
      </c>
      <c r="B10" s="1"/>
      <c r="C10" s="1"/>
      <c r="D10" s="1"/>
      <c r="E10" s="1"/>
      <c r="F10" s="1"/>
      <c r="G10" s="1"/>
      <c r="H10" s="1"/>
      <c r="I10" s="1"/>
      <c r="J10" s="1"/>
      <c r="K10" s="1"/>
      <c r="L10" s="1"/>
      <c r="M10" s="1"/>
      <c r="N10" s="1"/>
      <c r="O10" s="1"/>
      <c r="P10" s="1"/>
      <c r="Q10" s="1"/>
    </row>
    <row r="11" spans="1:17" x14ac:dyDescent="0.2">
      <c r="A11" s="7"/>
      <c r="B11" s="1"/>
      <c r="C11" s="1"/>
      <c r="D11" s="1"/>
      <c r="E11" s="1"/>
      <c r="F11" s="1"/>
      <c r="G11" s="1"/>
      <c r="H11" s="1"/>
      <c r="I11" s="1"/>
      <c r="J11" s="1"/>
      <c r="K11" s="1"/>
      <c r="L11" s="1"/>
      <c r="M11" s="1"/>
      <c r="N11" s="1"/>
      <c r="O11" s="1"/>
      <c r="P11" s="1"/>
      <c r="Q11" s="1"/>
    </row>
    <row r="12" spans="1:17" x14ac:dyDescent="0.2">
      <c r="A12" s="7"/>
      <c r="B12" s="5"/>
      <c r="C12" s="1"/>
      <c r="D12" s="1"/>
      <c r="E12" s="1"/>
      <c r="F12" s="1"/>
      <c r="G12" s="1"/>
      <c r="H12" s="1"/>
      <c r="I12" s="1"/>
      <c r="J12" s="1"/>
      <c r="K12" s="1"/>
      <c r="L12" s="1"/>
      <c r="M12" s="1"/>
      <c r="N12" s="1"/>
      <c r="O12" s="1"/>
      <c r="P12" s="1"/>
      <c r="Q12" s="1"/>
    </row>
    <row r="13" spans="1:17" x14ac:dyDescent="0.2">
      <c r="A13" s="7"/>
      <c r="B13" s="1"/>
      <c r="C13" s="1"/>
      <c r="D13" s="1"/>
      <c r="E13" s="1"/>
      <c r="F13" s="1"/>
      <c r="G13" s="1"/>
      <c r="H13" s="1"/>
      <c r="I13" s="1"/>
      <c r="J13" s="1"/>
      <c r="K13" s="1"/>
      <c r="L13" s="1"/>
      <c r="M13" s="1"/>
      <c r="N13" s="1"/>
      <c r="O13" s="1"/>
      <c r="P13" s="1"/>
      <c r="Q13" s="1"/>
    </row>
    <row r="14" spans="1:17" x14ac:dyDescent="0.2">
      <c r="A14" s="7"/>
      <c r="B14" s="1"/>
      <c r="C14" s="1"/>
      <c r="D14" s="1"/>
      <c r="E14" s="1"/>
      <c r="F14" s="1"/>
      <c r="G14" s="1"/>
      <c r="H14" s="1"/>
      <c r="I14" s="1"/>
      <c r="J14" s="1"/>
      <c r="K14" s="1"/>
      <c r="L14" s="1"/>
      <c r="M14" s="1"/>
      <c r="N14" s="1"/>
      <c r="O14" s="1"/>
      <c r="P14" s="1"/>
      <c r="Q14" s="1"/>
    </row>
    <row r="15" spans="1:17" x14ac:dyDescent="0.2">
      <c r="A15" s="7"/>
      <c r="B15" s="5"/>
      <c r="C15" s="1"/>
      <c r="D15" s="8"/>
      <c r="E15" s="8"/>
      <c r="F15" s="8"/>
      <c r="G15" s="8"/>
      <c r="H15" s="8"/>
      <c r="I15" s="8"/>
      <c r="J15" s="8"/>
      <c r="K15" s="1"/>
      <c r="L15" s="1"/>
      <c r="M15" s="1"/>
      <c r="N15" s="1"/>
      <c r="O15" s="1"/>
      <c r="P15" s="1"/>
      <c r="Q15" s="1"/>
    </row>
    <row r="16" spans="1:17" x14ac:dyDescent="0.2">
      <c r="A16" s="7"/>
      <c r="B16" s="1"/>
      <c r="C16" s="1"/>
      <c r="D16" s="1"/>
      <c r="E16" s="1"/>
      <c r="F16" s="1"/>
      <c r="G16" s="1"/>
      <c r="H16" s="1"/>
      <c r="I16" s="1"/>
      <c r="J16" s="1"/>
      <c r="K16" s="1"/>
      <c r="L16" s="1"/>
      <c r="M16" s="1"/>
      <c r="N16" s="1"/>
      <c r="O16" s="1"/>
      <c r="P16" s="1"/>
      <c r="Q16" s="1"/>
    </row>
    <row r="17" spans="1:17" x14ac:dyDescent="0.2">
      <c r="A17" s="7"/>
      <c r="B17" s="5"/>
      <c r="C17" s="8"/>
      <c r="D17" s="1"/>
      <c r="E17" s="1"/>
      <c r="F17" s="1"/>
      <c r="G17" s="1"/>
      <c r="H17" s="1"/>
      <c r="I17" s="1"/>
      <c r="J17" s="1"/>
      <c r="K17" s="1"/>
      <c r="L17" s="1"/>
      <c r="M17" s="1"/>
      <c r="N17" s="1"/>
      <c r="O17" s="1"/>
      <c r="P17" s="1"/>
      <c r="Q17" s="1"/>
    </row>
    <row r="18" spans="1:17" x14ac:dyDescent="0.2">
      <c r="A18" s="1"/>
      <c r="B18" s="1"/>
      <c r="C18" s="1"/>
      <c r="D18" s="1"/>
      <c r="E18" s="1"/>
      <c r="F18" s="1"/>
      <c r="G18" s="1"/>
      <c r="H18" s="1"/>
      <c r="I18" s="1"/>
      <c r="J18" s="1"/>
      <c r="K18" s="1"/>
      <c r="L18" s="1"/>
      <c r="M18" s="1"/>
      <c r="N18" s="1"/>
      <c r="O18" s="1"/>
      <c r="P18" s="1"/>
      <c r="Q18" s="1"/>
    </row>
    <row r="19" spans="1:17" x14ac:dyDescent="0.2">
      <c r="A19" s="7"/>
      <c r="B19" s="5"/>
      <c r="C19" s="1"/>
      <c r="D19" s="1"/>
      <c r="E19" s="1"/>
      <c r="F19" s="1"/>
      <c r="G19" s="1"/>
      <c r="H19" s="1"/>
      <c r="I19" s="1"/>
      <c r="J19" s="1"/>
      <c r="K19" s="1"/>
      <c r="L19" s="1"/>
      <c r="M19" s="1"/>
      <c r="N19" s="1"/>
      <c r="O19" s="1"/>
      <c r="P19" s="1"/>
      <c r="Q19" s="1"/>
    </row>
    <row r="20" spans="1:17" x14ac:dyDescent="0.2">
      <c r="A20" s="7"/>
      <c r="B20" s="1"/>
      <c r="C20" s="1"/>
      <c r="D20" s="1"/>
      <c r="E20" s="1"/>
      <c r="F20" s="1"/>
      <c r="G20" s="1"/>
      <c r="H20" s="1"/>
      <c r="I20" s="1"/>
      <c r="J20" s="1"/>
      <c r="K20" s="1"/>
      <c r="L20" s="1"/>
      <c r="M20" s="1"/>
      <c r="N20" s="1"/>
      <c r="O20" s="1"/>
      <c r="P20" s="1"/>
      <c r="Q20" s="1"/>
    </row>
    <row r="21" spans="1:17" x14ac:dyDescent="0.2">
      <c r="A21" s="7"/>
      <c r="B21" s="1"/>
      <c r="C21" s="1"/>
      <c r="D21" s="1"/>
      <c r="E21" s="1"/>
      <c r="F21" s="1"/>
      <c r="G21" s="1"/>
      <c r="H21" s="1"/>
      <c r="I21" s="1"/>
      <c r="J21" s="1"/>
      <c r="K21" s="1"/>
      <c r="L21" s="1"/>
      <c r="M21" s="1"/>
      <c r="N21" s="1"/>
      <c r="O21" s="1"/>
      <c r="P21" s="1"/>
      <c r="Q21" s="1"/>
    </row>
    <row r="22" spans="1:17" x14ac:dyDescent="0.2">
      <c r="A22" s="7"/>
      <c r="B22" s="1"/>
      <c r="C22" s="1"/>
      <c r="D22" s="1"/>
      <c r="E22" s="1"/>
      <c r="F22" s="1"/>
      <c r="G22" s="1"/>
      <c r="H22" s="1"/>
      <c r="I22" s="1"/>
      <c r="J22" s="1"/>
      <c r="K22" s="1"/>
      <c r="L22" s="1"/>
      <c r="M22" s="1"/>
      <c r="N22" s="1"/>
      <c r="O22" s="1"/>
      <c r="P22" s="1"/>
      <c r="Q22" s="1"/>
    </row>
    <row r="23" spans="1:17" x14ac:dyDescent="0.2">
      <c r="A23" s="7"/>
      <c r="B23" s="5"/>
      <c r="C23" s="1"/>
      <c r="D23" s="1"/>
      <c r="E23" s="1"/>
      <c r="F23" s="1"/>
      <c r="G23" s="1"/>
      <c r="H23" s="1"/>
      <c r="I23" s="1"/>
      <c r="J23" s="1"/>
      <c r="K23" s="1"/>
      <c r="L23" s="1"/>
      <c r="M23" s="1"/>
      <c r="N23" s="1"/>
      <c r="O23" s="1"/>
      <c r="P23" s="1"/>
      <c r="Q23" s="1"/>
    </row>
    <row r="24" spans="1:17" x14ac:dyDescent="0.2">
      <c r="A24" s="7"/>
      <c r="B24" s="5"/>
      <c r="C24" s="1"/>
      <c r="D24" s="1"/>
      <c r="E24" s="1"/>
      <c r="F24" s="1"/>
      <c r="G24" s="1"/>
      <c r="H24" s="1"/>
      <c r="I24" s="1"/>
      <c r="J24" s="1"/>
      <c r="K24" s="1"/>
      <c r="L24" s="1"/>
      <c r="M24" s="1"/>
      <c r="N24" s="1"/>
      <c r="O24" s="1"/>
      <c r="P24" s="1"/>
      <c r="Q24" s="1"/>
    </row>
    <row r="25" spans="1:17" x14ac:dyDescent="0.2">
      <c r="A25" s="7"/>
      <c r="B25" s="1"/>
      <c r="C25" s="1"/>
      <c r="D25" s="1"/>
      <c r="E25" s="1"/>
      <c r="F25" s="1"/>
      <c r="G25" s="1"/>
      <c r="H25" s="1"/>
      <c r="I25" s="1"/>
      <c r="J25" s="1"/>
      <c r="K25" s="1"/>
      <c r="L25" s="1"/>
      <c r="M25" s="1"/>
      <c r="N25" s="1"/>
      <c r="O25" s="1"/>
      <c r="P25" s="1"/>
      <c r="Q25" s="1"/>
    </row>
    <row r="26" spans="1:17" x14ac:dyDescent="0.2">
      <c r="A26" s="7"/>
      <c r="B26" s="1"/>
      <c r="C26" s="1"/>
      <c r="D26" s="1"/>
      <c r="E26" s="1"/>
      <c r="F26" s="1"/>
      <c r="G26" s="1"/>
      <c r="H26" s="1"/>
      <c r="I26" s="1"/>
      <c r="J26" s="1"/>
      <c r="K26" s="1"/>
      <c r="L26" s="1"/>
      <c r="M26" s="1"/>
      <c r="N26" s="1"/>
      <c r="O26" s="1"/>
      <c r="P26" s="1"/>
      <c r="Q26" s="1"/>
    </row>
    <row r="27" spans="1:17" x14ac:dyDescent="0.2">
      <c r="A27" s="7"/>
      <c r="B27" s="1"/>
      <c r="C27" s="1"/>
      <c r="D27" s="1"/>
      <c r="E27" s="1"/>
      <c r="F27" s="1"/>
      <c r="G27" s="1"/>
      <c r="H27" s="1"/>
      <c r="I27" s="1"/>
      <c r="J27" s="1"/>
      <c r="K27" s="1"/>
      <c r="L27" s="1"/>
      <c r="M27" s="1"/>
      <c r="N27" s="1"/>
      <c r="O27" s="1"/>
      <c r="P27" s="1"/>
      <c r="Q27" s="1"/>
    </row>
    <row r="28" spans="1:17" x14ac:dyDescent="0.2">
      <c r="A28" s="7"/>
      <c r="B28" s="1"/>
      <c r="C28" s="1"/>
      <c r="D28" s="1"/>
      <c r="E28" s="1"/>
      <c r="F28" s="1"/>
      <c r="G28" s="1"/>
      <c r="H28" s="1"/>
      <c r="I28" s="1"/>
      <c r="J28" s="1"/>
      <c r="K28" s="1"/>
      <c r="L28" s="1"/>
      <c r="M28" s="1"/>
      <c r="N28" s="1"/>
      <c r="O28" s="1"/>
      <c r="P28" s="1"/>
      <c r="Q28" s="1"/>
    </row>
    <row r="29" spans="1:17" x14ac:dyDescent="0.2">
      <c r="A29" s="7"/>
      <c r="B29" s="1"/>
      <c r="C29" s="1"/>
      <c r="D29" s="1"/>
      <c r="E29" s="1"/>
      <c r="F29" s="1"/>
      <c r="G29" s="1"/>
      <c r="H29" s="1"/>
      <c r="I29" s="1"/>
      <c r="J29" s="1"/>
      <c r="K29" s="1"/>
      <c r="L29" s="1"/>
      <c r="M29" s="1"/>
      <c r="N29" s="1"/>
      <c r="O29" s="1"/>
      <c r="P29" s="1"/>
      <c r="Q29" s="1"/>
    </row>
    <row r="30" spans="1:17" x14ac:dyDescent="0.2">
      <c r="A30" s="7"/>
      <c r="B30" s="1"/>
      <c r="C30" s="1"/>
      <c r="D30" s="1"/>
      <c r="E30" s="1"/>
      <c r="F30" s="1"/>
      <c r="G30" s="1"/>
      <c r="H30" s="1"/>
      <c r="I30" s="1"/>
      <c r="J30" s="1"/>
      <c r="K30" s="1"/>
      <c r="L30" s="1"/>
      <c r="M30" s="1"/>
      <c r="N30" s="1"/>
      <c r="O30" s="1"/>
      <c r="P30" s="1"/>
      <c r="Q30" s="1"/>
    </row>
    <row r="31" spans="1:17" x14ac:dyDescent="0.2">
      <c r="A31" s="7"/>
      <c r="B31" s="1"/>
      <c r="C31" s="1"/>
      <c r="D31" s="1"/>
      <c r="E31" s="1"/>
      <c r="F31" s="1"/>
      <c r="G31" s="1"/>
      <c r="H31" s="1"/>
      <c r="I31" s="1"/>
      <c r="J31" s="1"/>
      <c r="K31" s="1"/>
      <c r="L31" s="1"/>
      <c r="M31" s="1"/>
      <c r="N31" s="1"/>
      <c r="O31" s="1"/>
      <c r="P31" s="1"/>
      <c r="Q31" s="1"/>
    </row>
    <row r="32" spans="1:17" x14ac:dyDescent="0.2">
      <c r="A32" s="1"/>
      <c r="B32" s="1"/>
      <c r="C32" s="1"/>
      <c r="D32" s="1"/>
      <c r="E32" s="1"/>
      <c r="F32" s="1"/>
      <c r="G32" s="1"/>
      <c r="H32" s="1"/>
      <c r="I32" s="1"/>
      <c r="J32" s="1"/>
      <c r="K32" s="1"/>
      <c r="L32" s="1"/>
      <c r="M32" s="1"/>
      <c r="N32" s="1"/>
      <c r="O32" s="1"/>
      <c r="P32" s="1"/>
      <c r="Q32" s="1"/>
    </row>
    <row r="33" spans="1:17" x14ac:dyDescent="0.2">
      <c r="A33" s="7"/>
      <c r="B33" s="1"/>
      <c r="C33" s="1"/>
      <c r="D33" s="1"/>
      <c r="E33" s="1"/>
      <c r="F33" s="1"/>
      <c r="G33" s="1"/>
      <c r="H33" s="1"/>
      <c r="I33" s="1"/>
      <c r="J33" s="1"/>
      <c r="K33" s="1"/>
      <c r="L33" s="1"/>
      <c r="M33" s="1"/>
      <c r="N33" s="1"/>
      <c r="O33" s="1"/>
      <c r="P33" s="1"/>
      <c r="Q33" s="1"/>
    </row>
    <row r="34" spans="1:17" x14ac:dyDescent="0.2">
      <c r="A34" s="7"/>
      <c r="B34" s="1"/>
      <c r="C34" s="1"/>
      <c r="D34" s="1"/>
      <c r="E34" s="1"/>
      <c r="F34" s="1"/>
      <c r="G34" s="1"/>
      <c r="H34" s="1"/>
      <c r="I34" s="1"/>
      <c r="J34" s="1"/>
      <c r="K34" s="1"/>
      <c r="L34" s="1"/>
      <c r="M34" s="1"/>
      <c r="N34" s="1"/>
      <c r="O34" s="1"/>
      <c r="P34" s="1"/>
      <c r="Q34" s="1"/>
    </row>
    <row r="35" spans="1:17" x14ac:dyDescent="0.2">
      <c r="A35" s="7"/>
      <c r="B35" s="1"/>
      <c r="C35" s="1"/>
      <c r="D35" s="1"/>
      <c r="E35" s="1"/>
      <c r="F35" s="1"/>
      <c r="G35" s="1"/>
      <c r="H35" s="1"/>
      <c r="I35" s="1"/>
      <c r="J35" s="1"/>
      <c r="K35" s="1"/>
      <c r="L35" s="1"/>
      <c r="M35" s="1"/>
      <c r="N35" s="1"/>
      <c r="O35" s="1"/>
      <c r="P35" s="1"/>
      <c r="Q35" s="1"/>
    </row>
    <row r="36" spans="1:17" x14ac:dyDescent="0.2">
      <c r="A36" s="7"/>
      <c r="B36" s="1"/>
      <c r="C36" s="1"/>
      <c r="D36" s="1"/>
      <c r="E36" s="1"/>
      <c r="F36" s="1"/>
      <c r="G36" s="1"/>
      <c r="H36" s="1"/>
      <c r="I36" s="1"/>
      <c r="J36" s="1"/>
      <c r="K36" s="1"/>
      <c r="L36" s="1"/>
      <c r="M36" s="1"/>
      <c r="N36" s="1"/>
      <c r="O36" s="1"/>
      <c r="P36" s="1"/>
      <c r="Q36" s="1"/>
    </row>
    <row r="37" spans="1:17" x14ac:dyDescent="0.2">
      <c r="A37" s="7"/>
      <c r="B37" s="1"/>
      <c r="C37" s="1"/>
      <c r="D37" s="1"/>
      <c r="E37" s="1"/>
      <c r="F37" s="1"/>
      <c r="G37" s="1"/>
      <c r="H37" s="1"/>
      <c r="I37" s="1"/>
      <c r="J37" s="1"/>
      <c r="K37" s="1"/>
      <c r="L37" s="1"/>
      <c r="M37" s="1"/>
      <c r="N37" s="1"/>
      <c r="O37" s="1"/>
      <c r="P37" s="1"/>
      <c r="Q37" s="1"/>
    </row>
    <row r="38" spans="1:17" x14ac:dyDescent="0.2">
      <c r="A38" s="7"/>
      <c r="B38" s="1"/>
      <c r="C38" s="1"/>
      <c r="D38" s="1"/>
      <c r="E38" s="1"/>
      <c r="F38" s="1"/>
      <c r="G38" s="1"/>
      <c r="H38" s="1"/>
      <c r="I38" s="1"/>
      <c r="J38" s="1"/>
      <c r="K38" s="1"/>
      <c r="L38" s="1"/>
      <c r="M38" s="1"/>
      <c r="N38" s="1"/>
      <c r="O38" s="1"/>
      <c r="P38" s="1"/>
      <c r="Q38" s="1"/>
    </row>
    <row r="39" spans="1:17" x14ac:dyDescent="0.2">
      <c r="A39" s="7"/>
      <c r="B39" s="1"/>
      <c r="C39" s="1"/>
      <c r="D39" s="1"/>
      <c r="E39" s="1"/>
      <c r="F39" s="1"/>
      <c r="G39" s="1"/>
      <c r="H39" s="1"/>
      <c r="I39" s="1"/>
      <c r="J39" s="1"/>
      <c r="K39" s="1"/>
      <c r="L39" s="1"/>
      <c r="M39" s="1"/>
      <c r="N39" s="1"/>
      <c r="O39" s="1"/>
      <c r="P39" s="1"/>
      <c r="Q39" s="1"/>
    </row>
    <row r="40" spans="1:17" x14ac:dyDescent="0.2">
      <c r="A40" s="7"/>
      <c r="B40" s="1"/>
      <c r="C40" s="1"/>
      <c r="D40" s="1"/>
      <c r="E40" s="1"/>
      <c r="F40" s="1"/>
      <c r="G40" s="1"/>
      <c r="H40" s="1"/>
      <c r="I40" s="1"/>
      <c r="J40" s="1"/>
      <c r="K40" s="1"/>
      <c r="L40" s="1"/>
      <c r="M40" s="1"/>
      <c r="N40" s="1"/>
      <c r="O40" s="1"/>
      <c r="P40" s="1"/>
      <c r="Q40" s="1"/>
    </row>
    <row r="41" spans="1:17" x14ac:dyDescent="0.2">
      <c r="A41" s="7"/>
      <c r="B41" s="1"/>
      <c r="C41" s="1"/>
      <c r="D41" s="1"/>
      <c r="E41" s="1"/>
      <c r="F41" s="1"/>
      <c r="G41" s="1"/>
      <c r="H41" s="1"/>
      <c r="I41" s="1"/>
      <c r="J41" s="1"/>
      <c r="K41" s="1"/>
      <c r="L41" s="1"/>
      <c r="M41" s="1"/>
      <c r="N41" s="1"/>
      <c r="O41" s="1"/>
      <c r="P41" s="1"/>
      <c r="Q41" s="1"/>
    </row>
    <row r="42" spans="1:17" x14ac:dyDescent="0.2">
      <c r="A42" s="7"/>
      <c r="B42" s="1"/>
      <c r="C42" s="1"/>
      <c r="D42" s="1"/>
      <c r="E42" s="1"/>
      <c r="F42" s="1"/>
      <c r="G42" s="1"/>
      <c r="H42" s="1"/>
      <c r="I42" s="1"/>
      <c r="J42" s="1"/>
      <c r="K42" s="1"/>
      <c r="L42" s="1"/>
      <c r="M42" s="1"/>
      <c r="N42" s="1"/>
      <c r="O42" s="1"/>
      <c r="P42" s="1"/>
      <c r="Q42" s="1"/>
    </row>
    <row r="43" spans="1:17" x14ac:dyDescent="0.2">
      <c r="A43" s="7"/>
      <c r="B43" s="1"/>
      <c r="C43" s="1"/>
      <c r="D43" s="1"/>
      <c r="E43" s="1"/>
      <c r="F43" s="1"/>
      <c r="G43" s="1"/>
      <c r="H43" s="1"/>
      <c r="I43" s="1"/>
      <c r="J43" s="1"/>
      <c r="K43" s="1"/>
      <c r="L43" s="1"/>
      <c r="M43" s="1"/>
      <c r="N43" s="1"/>
      <c r="O43" s="1"/>
      <c r="P43" s="1"/>
      <c r="Q43" s="1"/>
    </row>
    <row r="44" spans="1:17" x14ac:dyDescent="0.2">
      <c r="A44" s="7"/>
      <c r="B44" s="1"/>
      <c r="C44" s="1"/>
      <c r="D44" s="1"/>
      <c r="E44" s="1"/>
      <c r="F44" s="1"/>
      <c r="G44" s="1"/>
      <c r="H44" s="1"/>
      <c r="I44" s="1"/>
      <c r="J44" s="1"/>
      <c r="K44" s="1"/>
      <c r="L44" s="1"/>
      <c r="M44" s="1"/>
      <c r="N44" s="1"/>
      <c r="O44" s="1"/>
      <c r="P44" s="1"/>
      <c r="Q44" s="1"/>
    </row>
    <row r="45" spans="1:17" x14ac:dyDescent="0.2">
      <c r="A45" s="7"/>
      <c r="B45" s="1"/>
      <c r="C45" s="1"/>
      <c r="D45" s="1"/>
      <c r="E45" s="1"/>
      <c r="F45" s="1"/>
      <c r="G45" s="1"/>
      <c r="H45" s="1"/>
      <c r="I45" s="1"/>
      <c r="J45" s="1"/>
      <c r="K45" s="1"/>
      <c r="L45" s="1"/>
      <c r="M45" s="1"/>
      <c r="N45" s="1"/>
      <c r="O45" s="1"/>
      <c r="P45" s="1"/>
      <c r="Q45" s="1"/>
    </row>
    <row r="46" spans="1:17" x14ac:dyDescent="0.2">
      <c r="A46" s="7"/>
      <c r="B46" s="1"/>
      <c r="C46" s="1"/>
      <c r="D46" s="1"/>
      <c r="E46" s="1"/>
      <c r="F46" s="1"/>
      <c r="G46" s="1"/>
      <c r="H46" s="1"/>
      <c r="I46" s="1"/>
      <c r="J46" s="1"/>
      <c r="K46" s="1"/>
      <c r="L46" s="1"/>
      <c r="M46" s="1"/>
      <c r="N46" s="1"/>
      <c r="O46" s="1"/>
      <c r="P46" s="1"/>
      <c r="Q46" s="1"/>
    </row>
    <row r="47" spans="1:17" x14ac:dyDescent="0.2">
      <c r="A47" s="7"/>
      <c r="B47" s="1"/>
      <c r="C47" s="1"/>
      <c r="D47" s="1"/>
      <c r="E47" s="1"/>
      <c r="F47" s="1"/>
      <c r="G47" s="1"/>
      <c r="H47" s="1"/>
      <c r="I47" s="1"/>
      <c r="J47" s="1"/>
      <c r="K47" s="1"/>
      <c r="L47" s="1"/>
      <c r="M47" s="1"/>
      <c r="N47" s="1"/>
      <c r="O47" s="1"/>
      <c r="P47" s="1"/>
      <c r="Q47" s="1"/>
    </row>
    <row r="48" spans="1:17" x14ac:dyDescent="0.2">
      <c r="A48" s="7"/>
      <c r="B48" s="1"/>
      <c r="C48" s="1"/>
      <c r="D48" s="1"/>
      <c r="E48" s="1"/>
      <c r="F48" s="1"/>
      <c r="G48" s="1"/>
      <c r="H48" s="1"/>
      <c r="I48" s="1"/>
      <c r="J48" s="1"/>
      <c r="K48" s="1"/>
      <c r="L48" s="1"/>
      <c r="M48" s="1"/>
      <c r="N48" s="1"/>
      <c r="O48" s="1"/>
      <c r="P48" s="1"/>
      <c r="Q48" s="1"/>
    </row>
    <row r="49" spans="1:17" x14ac:dyDescent="0.2">
      <c r="A49" s="7"/>
      <c r="B49" s="1"/>
      <c r="C49" s="1"/>
      <c r="D49" s="1"/>
      <c r="E49" s="1"/>
      <c r="F49" s="1"/>
      <c r="G49" s="1"/>
      <c r="H49" s="1"/>
      <c r="I49" s="1"/>
      <c r="J49" s="1"/>
      <c r="K49" s="1"/>
      <c r="L49" s="1"/>
      <c r="M49" s="1"/>
      <c r="N49" s="1"/>
      <c r="O49" s="1"/>
      <c r="P49" s="1"/>
      <c r="Q49" s="1"/>
    </row>
    <row r="50" spans="1:17" x14ac:dyDescent="0.2">
      <c r="A50" s="1"/>
      <c r="B50" s="1"/>
      <c r="C50" s="1"/>
      <c r="D50" s="1"/>
      <c r="E50" s="1"/>
      <c r="F50" s="1"/>
      <c r="G50" s="1"/>
      <c r="H50" s="1"/>
      <c r="I50" s="1"/>
      <c r="J50" s="1"/>
      <c r="K50" s="1"/>
      <c r="L50" s="1"/>
      <c r="M50" s="1"/>
      <c r="N50" s="1"/>
      <c r="O50" s="1"/>
      <c r="P50" s="1"/>
      <c r="Q50" s="1"/>
    </row>
  </sheetData>
  <sortState xmlns:xlrd2="http://schemas.microsoft.com/office/spreadsheetml/2017/richdata2" ref="A2:M49">
    <sortCondition ref="M1:M49"/>
  </sortState>
  <phoneticPr fontId="1"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9"/>
  <sheetViews>
    <sheetView workbookViewId="0">
      <selection activeCell="C25" sqref="C25"/>
    </sheetView>
  </sheetViews>
  <sheetFormatPr defaultColWidth="20.42578125" defaultRowHeight="15" x14ac:dyDescent="0.2"/>
  <cols>
    <col min="1" max="1" width="20.42578125" style="6"/>
    <col min="2" max="2" width="29.42578125" style="6" customWidth="1"/>
    <col min="3" max="16384" width="20.42578125" style="6"/>
  </cols>
  <sheetData>
    <row r="1" spans="1:17" s="19" customFormat="1" ht="40.5" customHeight="1" x14ac:dyDescent="0.25">
      <c r="A1" s="19" t="s">
        <v>195</v>
      </c>
    </row>
    <row r="2" spans="1:17" x14ac:dyDescent="0.2">
      <c r="A2" s="1" t="s">
        <v>117</v>
      </c>
      <c r="B2" s="1" t="s">
        <v>56</v>
      </c>
      <c r="C2" s="1" t="s">
        <v>160</v>
      </c>
      <c r="D2" s="1" t="s">
        <v>161</v>
      </c>
      <c r="E2" s="1" t="s">
        <v>162</v>
      </c>
      <c r="F2" s="1" t="s">
        <v>163</v>
      </c>
      <c r="G2" s="1" t="s">
        <v>164</v>
      </c>
      <c r="H2" s="1" t="s">
        <v>165</v>
      </c>
      <c r="I2" s="1" t="s">
        <v>166</v>
      </c>
      <c r="J2" s="1" t="s">
        <v>167</v>
      </c>
      <c r="K2" s="1" t="s">
        <v>177</v>
      </c>
      <c r="L2" s="1" t="s">
        <v>178</v>
      </c>
      <c r="M2" s="1" t="s">
        <v>180</v>
      </c>
      <c r="N2" s="1" t="s">
        <v>64</v>
      </c>
      <c r="O2" s="1" t="s">
        <v>0</v>
      </c>
      <c r="P2" s="1"/>
      <c r="Q2" s="1"/>
    </row>
    <row r="3" spans="1:17" x14ac:dyDescent="0.2">
      <c r="A3" s="7" t="s">
        <v>69</v>
      </c>
      <c r="B3" s="1" t="s">
        <v>17</v>
      </c>
      <c r="C3" s="1" t="s">
        <v>133</v>
      </c>
      <c r="D3" s="1">
        <v>42473800</v>
      </c>
      <c r="E3" s="1">
        <v>0</v>
      </c>
      <c r="F3" s="1">
        <v>9615303.3333333321</v>
      </c>
      <c r="G3" s="1">
        <v>0</v>
      </c>
      <c r="H3" s="1">
        <v>308703766.66666669</v>
      </c>
      <c r="I3" s="1">
        <v>214732383.33333334</v>
      </c>
      <c r="J3" s="1">
        <v>155574883.33333334</v>
      </c>
      <c r="K3" s="1">
        <f t="shared" ref="K3:K48" si="0">AVERAGE(D3:G3)</f>
        <v>13022275.833333332</v>
      </c>
      <c r="L3" s="1">
        <f t="shared" ref="L3:L48" si="1">AVERAGE(H3:J3)</f>
        <v>226337011.11111113</v>
      </c>
      <c r="M3" s="1">
        <f t="shared" ref="M3:M13" si="2">L3/K3</f>
        <v>17.380756943556101</v>
      </c>
      <c r="N3" s="1">
        <v>1887</v>
      </c>
      <c r="O3" s="1">
        <v>986.4</v>
      </c>
      <c r="P3" s="1"/>
      <c r="Q3" s="1"/>
    </row>
    <row r="4" spans="1:17" x14ac:dyDescent="0.2">
      <c r="A4" s="7" t="s">
        <v>111</v>
      </c>
      <c r="B4" s="5" t="s">
        <v>45</v>
      </c>
      <c r="C4" s="1" t="s">
        <v>126</v>
      </c>
      <c r="D4" s="1">
        <v>60275000</v>
      </c>
      <c r="E4" s="1">
        <v>17731300</v>
      </c>
      <c r="F4" s="1">
        <v>21134500</v>
      </c>
      <c r="G4" s="1">
        <v>11471300</v>
      </c>
      <c r="H4" s="1">
        <v>567027100</v>
      </c>
      <c r="I4" s="1">
        <v>681307700</v>
      </c>
      <c r="J4" s="1">
        <v>664115100</v>
      </c>
      <c r="K4" s="1">
        <f t="shared" si="0"/>
        <v>27653025</v>
      </c>
      <c r="L4" s="1">
        <f t="shared" si="1"/>
        <v>637483300</v>
      </c>
      <c r="M4" s="1">
        <f t="shared" si="2"/>
        <v>23.052931822106263</v>
      </c>
      <c r="N4" s="1">
        <v>1740</v>
      </c>
      <c r="O4" s="1">
        <v>1216</v>
      </c>
      <c r="P4" s="1"/>
      <c r="Q4" s="1"/>
    </row>
    <row r="5" spans="1:17" x14ac:dyDescent="0.2">
      <c r="A5" s="7" t="s">
        <v>86</v>
      </c>
      <c r="B5" s="1" t="s">
        <v>14</v>
      </c>
      <c r="C5" s="1" t="s">
        <v>137</v>
      </c>
      <c r="D5" s="1">
        <v>12727900</v>
      </c>
      <c r="E5" s="1">
        <v>0</v>
      </c>
      <c r="F5" s="1">
        <v>0</v>
      </c>
      <c r="G5" s="1">
        <v>4214010</v>
      </c>
      <c r="H5" s="1">
        <v>353820259.99999994</v>
      </c>
      <c r="I5" s="1">
        <v>213591171.66666666</v>
      </c>
      <c r="J5" s="1">
        <v>224283103.33333331</v>
      </c>
      <c r="K5" s="1">
        <f t="shared" si="0"/>
        <v>4235477.5</v>
      </c>
      <c r="L5" s="1">
        <f t="shared" si="1"/>
        <v>263898178.33333334</v>
      </c>
      <c r="M5" s="1">
        <f t="shared" si="2"/>
        <v>62.306594317484475</v>
      </c>
      <c r="N5" s="1">
        <v>15154</v>
      </c>
      <c r="O5" s="1">
        <v>6253</v>
      </c>
      <c r="P5" s="1"/>
      <c r="Q5" s="1"/>
    </row>
    <row r="6" spans="1:17" x14ac:dyDescent="0.2">
      <c r="A6" s="7" t="s">
        <v>91</v>
      </c>
      <c r="B6" s="1" t="s">
        <v>20</v>
      </c>
      <c r="C6" s="1" t="s">
        <v>146</v>
      </c>
      <c r="D6" s="1">
        <v>8804170</v>
      </c>
      <c r="E6" s="1">
        <v>0</v>
      </c>
      <c r="F6" s="1">
        <v>0</v>
      </c>
      <c r="G6" s="1">
        <v>0</v>
      </c>
      <c r="H6" s="1">
        <v>168367020</v>
      </c>
      <c r="I6" s="1">
        <v>169368216.66666666</v>
      </c>
      <c r="J6" s="1">
        <v>158316800</v>
      </c>
      <c r="K6" s="1">
        <f t="shared" si="0"/>
        <v>2201042.5</v>
      </c>
      <c r="L6" s="1">
        <f t="shared" si="1"/>
        <v>165350678.88888887</v>
      </c>
      <c r="M6" s="1">
        <f t="shared" si="2"/>
        <v>75.123801057402972</v>
      </c>
      <c r="N6" s="1">
        <v>1502</v>
      </c>
      <c r="O6" s="1">
        <v>1449</v>
      </c>
      <c r="P6" s="1"/>
      <c r="Q6" s="1"/>
    </row>
    <row r="7" spans="1:17" x14ac:dyDescent="0.2">
      <c r="A7" s="7" t="s">
        <v>79</v>
      </c>
      <c r="B7" s="1" t="s">
        <v>6</v>
      </c>
      <c r="C7" s="1" t="s">
        <v>142</v>
      </c>
      <c r="D7" s="1">
        <v>48930300</v>
      </c>
      <c r="E7" s="1">
        <v>0</v>
      </c>
      <c r="F7" s="1">
        <v>18094500</v>
      </c>
      <c r="G7" s="1">
        <v>0</v>
      </c>
      <c r="H7" s="1">
        <v>1814668333.3333333</v>
      </c>
      <c r="I7" s="1">
        <v>1204277333.3333335</v>
      </c>
      <c r="J7" s="1">
        <v>1507039333.3333335</v>
      </c>
      <c r="K7" s="1">
        <f t="shared" si="0"/>
        <v>16756200</v>
      </c>
      <c r="L7" s="1">
        <f t="shared" si="1"/>
        <v>1508661666.6666667</v>
      </c>
      <c r="M7" s="1">
        <f t="shared" si="2"/>
        <v>90.036026465825586</v>
      </c>
      <c r="N7" s="1">
        <v>230.9</v>
      </c>
      <c r="O7" s="1">
        <v>180.8</v>
      </c>
      <c r="P7" s="1"/>
      <c r="Q7" s="1"/>
    </row>
    <row r="8" spans="1:17" x14ac:dyDescent="0.2">
      <c r="A8" s="7" t="s">
        <v>108</v>
      </c>
      <c r="B8" s="5" t="s">
        <v>39</v>
      </c>
      <c r="C8" s="1" t="s">
        <v>122</v>
      </c>
      <c r="D8" s="1">
        <v>0</v>
      </c>
      <c r="E8" s="1">
        <v>6702695</v>
      </c>
      <c r="F8" s="1">
        <v>0</v>
      </c>
      <c r="G8" s="1">
        <v>0</v>
      </c>
      <c r="H8" s="1">
        <v>253024550</v>
      </c>
      <c r="I8" s="1">
        <v>37288200</v>
      </c>
      <c r="J8" s="1">
        <v>347664833.33333331</v>
      </c>
      <c r="K8" s="1">
        <f t="shared" si="0"/>
        <v>1675673.75</v>
      </c>
      <c r="L8" s="1">
        <f t="shared" si="1"/>
        <v>212659194.44444442</v>
      </c>
      <c r="M8" s="1">
        <f t="shared" si="2"/>
        <v>126.90966510900132</v>
      </c>
      <c r="N8" s="1">
        <v>167.1</v>
      </c>
      <c r="O8" s="1">
        <v>60.74</v>
      </c>
      <c r="P8" s="1"/>
      <c r="Q8" s="1"/>
    </row>
    <row r="9" spans="1:17" x14ac:dyDescent="0.2">
      <c r="A9" s="7" t="s">
        <v>92</v>
      </c>
      <c r="B9" s="1" t="s">
        <v>21</v>
      </c>
      <c r="C9" s="1" t="s">
        <v>118</v>
      </c>
      <c r="D9" s="1">
        <v>0</v>
      </c>
      <c r="E9" s="1">
        <v>6702695</v>
      </c>
      <c r="F9" s="1">
        <v>0</v>
      </c>
      <c r="G9" s="1">
        <v>0</v>
      </c>
      <c r="H9" s="1">
        <v>253024550</v>
      </c>
      <c r="I9" s="1">
        <v>37288200</v>
      </c>
      <c r="J9" s="1">
        <v>347664833.33333331</v>
      </c>
      <c r="K9" s="1">
        <f t="shared" si="0"/>
        <v>1675673.75</v>
      </c>
      <c r="L9" s="1">
        <f t="shared" si="1"/>
        <v>212659194.44444442</v>
      </c>
      <c r="M9" s="1">
        <f t="shared" si="2"/>
        <v>126.90966510900132</v>
      </c>
      <c r="N9" s="1">
        <v>169.7</v>
      </c>
      <c r="O9" s="1">
        <v>175.6</v>
      </c>
      <c r="P9" s="1"/>
      <c r="Q9" s="1"/>
    </row>
    <row r="10" spans="1:17" x14ac:dyDescent="0.2">
      <c r="A10" s="7" t="s">
        <v>94</v>
      </c>
      <c r="B10" s="1" t="s">
        <v>23</v>
      </c>
      <c r="C10" s="1" t="s">
        <v>132</v>
      </c>
      <c r="D10" s="1">
        <v>0</v>
      </c>
      <c r="E10" s="1">
        <v>0</v>
      </c>
      <c r="F10" s="1">
        <v>9135930</v>
      </c>
      <c r="G10" s="1">
        <v>0</v>
      </c>
      <c r="H10" s="1">
        <v>584932400</v>
      </c>
      <c r="I10" s="1">
        <v>156459000</v>
      </c>
      <c r="J10" s="1">
        <v>201094600</v>
      </c>
      <c r="K10" s="1">
        <f t="shared" si="0"/>
        <v>2283982.5</v>
      </c>
      <c r="L10" s="1">
        <f t="shared" si="1"/>
        <v>314162000</v>
      </c>
      <c r="M10" s="1">
        <f t="shared" si="2"/>
        <v>137.55009068589624</v>
      </c>
      <c r="N10" s="1">
        <v>337.4</v>
      </c>
      <c r="O10" s="1">
        <v>60.95</v>
      </c>
      <c r="P10" s="1"/>
      <c r="Q10" s="1"/>
    </row>
    <row r="11" spans="1:17" x14ac:dyDescent="0.2">
      <c r="A11" s="7" t="s">
        <v>109</v>
      </c>
      <c r="B11" s="5" t="s">
        <v>40</v>
      </c>
      <c r="C11" s="1" t="s">
        <v>124</v>
      </c>
      <c r="D11" s="1">
        <v>13814335</v>
      </c>
      <c r="E11" s="1">
        <v>0</v>
      </c>
      <c r="F11" s="1">
        <v>15434300</v>
      </c>
      <c r="G11" s="1">
        <v>0</v>
      </c>
      <c r="H11" s="1">
        <v>1045710233.3333333</v>
      </c>
      <c r="I11" s="1">
        <v>662434766.66666675</v>
      </c>
      <c r="J11" s="1">
        <v>2322227333.3333335</v>
      </c>
      <c r="K11" s="1">
        <f t="shared" si="0"/>
        <v>7312158.75</v>
      </c>
      <c r="L11" s="1">
        <f t="shared" si="1"/>
        <v>1343457444.4444444</v>
      </c>
      <c r="M11" s="1">
        <f t="shared" si="2"/>
        <v>183.72925019501861</v>
      </c>
      <c r="N11" s="1">
        <v>1066</v>
      </c>
      <c r="O11" s="1">
        <v>1180</v>
      </c>
      <c r="P11" s="1"/>
      <c r="Q11" s="1"/>
    </row>
    <row r="12" spans="1:17" x14ac:dyDescent="0.2">
      <c r="A12" s="7" t="s">
        <v>77</v>
      </c>
      <c r="B12" s="1" t="s">
        <v>3</v>
      </c>
      <c r="C12" s="1" t="s">
        <v>130</v>
      </c>
      <c r="D12" s="1">
        <v>5253280</v>
      </c>
      <c r="E12" s="1">
        <v>0</v>
      </c>
      <c r="F12" s="1">
        <v>35643400</v>
      </c>
      <c r="G12" s="1">
        <v>0</v>
      </c>
      <c r="H12" s="1">
        <v>3533819913.333333</v>
      </c>
      <c r="I12" s="1">
        <v>1699307083.3333333</v>
      </c>
      <c r="J12" s="1">
        <v>3890444366.6666665</v>
      </c>
      <c r="K12" s="1">
        <f t="shared" si="0"/>
        <v>10224170</v>
      </c>
      <c r="L12" s="1">
        <f t="shared" si="1"/>
        <v>3041190454.4444442</v>
      </c>
      <c r="M12" s="1">
        <f t="shared" si="2"/>
        <v>297.4510844835761</v>
      </c>
      <c r="N12" s="1">
        <v>796.6</v>
      </c>
      <c r="O12" s="1">
        <v>960.9</v>
      </c>
      <c r="P12" s="1"/>
      <c r="Q12" s="1"/>
    </row>
    <row r="13" spans="1:17" x14ac:dyDescent="0.2">
      <c r="A13" s="7" t="s">
        <v>75</v>
      </c>
      <c r="B13" s="1" t="s">
        <v>1</v>
      </c>
      <c r="C13" s="1" t="s">
        <v>149</v>
      </c>
      <c r="D13" s="1">
        <v>26563650</v>
      </c>
      <c r="E13" s="1">
        <v>0</v>
      </c>
      <c r="F13" s="1">
        <v>0</v>
      </c>
      <c r="G13" s="1">
        <v>8473470</v>
      </c>
      <c r="H13" s="1">
        <v>12426667933.333334</v>
      </c>
      <c r="I13" s="1">
        <v>12892164481.666666</v>
      </c>
      <c r="J13" s="1">
        <v>12739563333.333332</v>
      </c>
      <c r="K13" s="1">
        <f t="shared" si="0"/>
        <v>8759280</v>
      </c>
      <c r="L13" s="1">
        <f t="shared" si="1"/>
        <v>12686131916.111109</v>
      </c>
      <c r="M13" s="1">
        <f t="shared" si="2"/>
        <v>1448.3076138804911</v>
      </c>
      <c r="N13" s="1">
        <v>561.6</v>
      </c>
      <c r="O13" s="1">
        <v>600</v>
      </c>
      <c r="P13" s="1"/>
      <c r="Q13" s="1"/>
    </row>
    <row r="14" spans="1:17" x14ac:dyDescent="0.2">
      <c r="A14" s="7" t="s">
        <v>110</v>
      </c>
      <c r="B14" s="5" t="s">
        <v>41</v>
      </c>
      <c r="C14" s="1" t="s">
        <v>120</v>
      </c>
      <c r="D14" s="8">
        <v>0</v>
      </c>
      <c r="E14" s="8">
        <v>0</v>
      </c>
      <c r="F14" s="8">
        <v>0</v>
      </c>
      <c r="G14" s="8">
        <v>0</v>
      </c>
      <c r="H14" s="8">
        <v>1821031700</v>
      </c>
      <c r="I14" s="8">
        <v>1058143716.6666667</v>
      </c>
      <c r="J14" s="8">
        <v>124854650</v>
      </c>
      <c r="K14" s="1">
        <f t="shared" si="0"/>
        <v>0</v>
      </c>
      <c r="L14" s="1">
        <f t="shared" si="1"/>
        <v>1001343355.5555557</v>
      </c>
      <c r="M14" s="1"/>
      <c r="N14" s="1">
        <v>1665</v>
      </c>
      <c r="O14" s="1">
        <v>2171</v>
      </c>
      <c r="P14" s="1"/>
      <c r="Q14" s="1"/>
    </row>
    <row r="15" spans="1:17" x14ac:dyDescent="0.2">
      <c r="A15" s="7" t="s">
        <v>82</v>
      </c>
      <c r="B15" s="1" t="s">
        <v>9</v>
      </c>
      <c r="C15" s="1" t="s">
        <v>121</v>
      </c>
      <c r="D15" s="1">
        <v>0</v>
      </c>
      <c r="E15" s="1">
        <v>0</v>
      </c>
      <c r="F15" s="1">
        <v>0</v>
      </c>
      <c r="G15" s="1">
        <v>0</v>
      </c>
      <c r="H15" s="1">
        <v>212007333.33333334</v>
      </c>
      <c r="I15" s="1">
        <v>268421700</v>
      </c>
      <c r="J15" s="1">
        <v>185239080</v>
      </c>
      <c r="K15" s="1">
        <f t="shared" si="0"/>
        <v>0</v>
      </c>
      <c r="L15" s="1">
        <f t="shared" si="1"/>
        <v>221889371.11111113</v>
      </c>
      <c r="M15" s="1"/>
      <c r="N15" s="1">
        <v>1480</v>
      </c>
      <c r="O15" s="1">
        <v>1026</v>
      </c>
      <c r="P15" s="1"/>
      <c r="Q15" s="1"/>
    </row>
    <row r="16" spans="1:17" x14ac:dyDescent="0.2">
      <c r="A16" s="7" t="s">
        <v>108</v>
      </c>
      <c r="B16" s="5" t="s">
        <v>42</v>
      </c>
      <c r="C16" s="8" t="s">
        <v>123</v>
      </c>
      <c r="D16" s="1">
        <v>0</v>
      </c>
      <c r="E16" s="1">
        <v>0</v>
      </c>
      <c r="F16" s="1">
        <v>0</v>
      </c>
      <c r="G16" s="1">
        <v>0</v>
      </c>
      <c r="H16" s="1">
        <v>1014049933.3333333</v>
      </c>
      <c r="I16" s="1">
        <v>589022466.66666663</v>
      </c>
      <c r="J16" s="1">
        <v>725574950</v>
      </c>
      <c r="K16" s="1">
        <f t="shared" si="0"/>
        <v>0</v>
      </c>
      <c r="L16" s="1">
        <f t="shared" si="1"/>
        <v>776215783.33333337</v>
      </c>
      <c r="M16" s="1"/>
      <c r="N16" s="1">
        <v>274.60000000000002</v>
      </c>
      <c r="O16" s="1">
        <v>190.3</v>
      </c>
      <c r="P16" s="1"/>
      <c r="Q16" s="1"/>
    </row>
    <row r="17" spans="1:17" x14ac:dyDescent="0.2">
      <c r="A17" s="1" t="s">
        <v>87</v>
      </c>
      <c r="B17" s="1" t="s">
        <v>15</v>
      </c>
      <c r="C17" s="1" t="s">
        <v>119</v>
      </c>
      <c r="D17" s="1">
        <v>0</v>
      </c>
      <c r="E17" s="1">
        <v>0</v>
      </c>
      <c r="F17" s="1">
        <v>0</v>
      </c>
      <c r="G17" s="1">
        <v>0</v>
      </c>
      <c r="H17" s="1">
        <v>299374600</v>
      </c>
      <c r="I17" s="1">
        <v>261325413.33333334</v>
      </c>
      <c r="J17" s="1">
        <v>188051110</v>
      </c>
      <c r="K17" s="1">
        <f t="shared" si="0"/>
        <v>0</v>
      </c>
      <c r="L17" s="1">
        <f t="shared" si="1"/>
        <v>249583707.77777779</v>
      </c>
      <c r="M17" s="1"/>
      <c r="N17" s="1">
        <v>153.30000000000001</v>
      </c>
      <c r="O17" s="1">
        <v>16.329999999999998</v>
      </c>
      <c r="P17" s="1"/>
      <c r="Q17" s="1"/>
    </row>
    <row r="18" spans="1:17" x14ac:dyDescent="0.2">
      <c r="A18" s="7" t="s">
        <v>107</v>
      </c>
      <c r="B18" s="5" t="s">
        <v>43</v>
      </c>
      <c r="C18" s="1" t="s">
        <v>125</v>
      </c>
      <c r="D18" s="1">
        <v>0</v>
      </c>
      <c r="E18" s="1">
        <v>0</v>
      </c>
      <c r="F18" s="1">
        <v>0</v>
      </c>
      <c r="G18" s="1">
        <v>0</v>
      </c>
      <c r="H18" s="1">
        <v>43537000</v>
      </c>
      <c r="I18" s="1">
        <v>741140533.33333337</v>
      </c>
      <c r="J18" s="1">
        <v>327844900</v>
      </c>
      <c r="K18" s="1">
        <f t="shared" si="0"/>
        <v>0</v>
      </c>
      <c r="L18" s="1">
        <f t="shared" si="1"/>
        <v>370840811.11111116</v>
      </c>
      <c r="M18" s="1"/>
      <c r="N18" s="1">
        <v>764.7</v>
      </c>
      <c r="O18" s="1">
        <v>1040</v>
      </c>
      <c r="P18" s="1"/>
      <c r="Q18" s="1"/>
    </row>
    <row r="19" spans="1:17" x14ac:dyDescent="0.2">
      <c r="A19" s="7" t="s">
        <v>76</v>
      </c>
      <c r="B19" s="1" t="s">
        <v>2</v>
      </c>
      <c r="C19" s="1" t="s">
        <v>127</v>
      </c>
      <c r="D19" s="1">
        <v>0</v>
      </c>
      <c r="E19" s="1">
        <v>0</v>
      </c>
      <c r="F19" s="1">
        <v>0</v>
      </c>
      <c r="G19" s="1">
        <v>0</v>
      </c>
      <c r="H19" s="1">
        <v>14445768919.999998</v>
      </c>
      <c r="I19" s="1">
        <v>9719141003.3333321</v>
      </c>
      <c r="J19" s="1">
        <v>9173102483.3333321</v>
      </c>
      <c r="K19" s="1">
        <f t="shared" si="0"/>
        <v>0</v>
      </c>
      <c r="L19" s="1">
        <f t="shared" si="1"/>
        <v>11112670802.222219</v>
      </c>
      <c r="M19" s="1"/>
      <c r="N19" s="1">
        <v>2639</v>
      </c>
      <c r="O19" s="1">
        <v>2417</v>
      </c>
      <c r="P19" s="1"/>
      <c r="Q19" s="1"/>
    </row>
    <row r="20" spans="1:17" x14ac:dyDescent="0.2">
      <c r="A20" s="7" t="s">
        <v>76</v>
      </c>
      <c r="B20" s="1" t="s">
        <v>5</v>
      </c>
      <c r="C20" s="1" t="s">
        <v>127</v>
      </c>
      <c r="D20" s="1">
        <v>0</v>
      </c>
      <c r="E20" s="1">
        <v>0</v>
      </c>
      <c r="F20" s="1">
        <v>0</v>
      </c>
      <c r="G20" s="1">
        <v>0</v>
      </c>
      <c r="H20" s="1">
        <v>14445768919.999998</v>
      </c>
      <c r="I20" s="1">
        <v>9719141003.3333321</v>
      </c>
      <c r="J20" s="1">
        <v>9173102483.3333321</v>
      </c>
      <c r="K20" s="1">
        <f t="shared" si="0"/>
        <v>0</v>
      </c>
      <c r="L20" s="1">
        <f t="shared" si="1"/>
        <v>11112670802.222219</v>
      </c>
      <c r="M20" s="1"/>
      <c r="N20" s="1">
        <v>2904</v>
      </c>
      <c r="O20" s="1">
        <v>1568</v>
      </c>
      <c r="P20" s="1"/>
      <c r="Q20" s="1"/>
    </row>
    <row r="21" spans="1:17" x14ac:dyDescent="0.2">
      <c r="A21" s="7" t="s">
        <v>93</v>
      </c>
      <c r="B21" s="1" t="s">
        <v>22</v>
      </c>
      <c r="C21" s="1" t="s">
        <v>128</v>
      </c>
      <c r="D21" s="1">
        <v>0</v>
      </c>
      <c r="E21" s="1">
        <v>0</v>
      </c>
      <c r="F21" s="1">
        <v>0</v>
      </c>
      <c r="G21" s="1">
        <v>0</v>
      </c>
      <c r="H21" s="1">
        <v>144064666.66666669</v>
      </c>
      <c r="I21" s="1">
        <v>109335966.66666666</v>
      </c>
      <c r="J21" s="1">
        <v>119403333.33333333</v>
      </c>
      <c r="K21" s="1">
        <f t="shared" si="0"/>
        <v>0</v>
      </c>
      <c r="L21" s="1">
        <f t="shared" si="1"/>
        <v>124267988.8888889</v>
      </c>
      <c r="M21" s="1"/>
      <c r="N21" s="1">
        <v>1175</v>
      </c>
      <c r="O21" s="1">
        <v>1248</v>
      </c>
      <c r="P21" s="1"/>
      <c r="Q21" s="1"/>
    </row>
    <row r="22" spans="1:17" x14ac:dyDescent="0.2">
      <c r="A22" s="7" t="s">
        <v>93</v>
      </c>
      <c r="B22" s="5" t="s">
        <v>44</v>
      </c>
      <c r="C22" s="1" t="s">
        <v>129</v>
      </c>
      <c r="D22" s="1">
        <v>0</v>
      </c>
      <c r="E22" s="1">
        <v>0</v>
      </c>
      <c r="F22" s="1">
        <v>0</v>
      </c>
      <c r="G22" s="1">
        <v>0</v>
      </c>
      <c r="H22" s="1">
        <v>194313000</v>
      </c>
      <c r="I22" s="1">
        <v>728680000.00000012</v>
      </c>
      <c r="J22" s="1">
        <v>689811766.66666663</v>
      </c>
      <c r="K22" s="1">
        <f t="shared" si="0"/>
        <v>0</v>
      </c>
      <c r="L22" s="1">
        <f t="shared" si="1"/>
        <v>537601588.88888896</v>
      </c>
      <c r="M22" s="1"/>
      <c r="N22" s="1">
        <v>275.60000000000002</v>
      </c>
      <c r="O22" s="1">
        <v>251.2</v>
      </c>
      <c r="P22" s="1"/>
      <c r="Q22" s="1"/>
    </row>
    <row r="23" spans="1:17" x14ac:dyDescent="0.2">
      <c r="A23" s="7" t="s">
        <v>77</v>
      </c>
      <c r="B23" s="5" t="s">
        <v>46</v>
      </c>
      <c r="C23" s="1" t="s">
        <v>131</v>
      </c>
      <c r="D23" s="1">
        <v>0</v>
      </c>
      <c r="E23" s="1">
        <v>0</v>
      </c>
      <c r="F23" s="1">
        <v>0</v>
      </c>
      <c r="G23" s="1">
        <v>0</v>
      </c>
      <c r="H23" s="1">
        <v>1755119333.3333335</v>
      </c>
      <c r="I23" s="1">
        <v>435551733.33333331</v>
      </c>
      <c r="J23" s="1">
        <v>832977533.33333337</v>
      </c>
      <c r="K23" s="1">
        <f t="shared" si="0"/>
        <v>0</v>
      </c>
      <c r="L23" s="1">
        <f t="shared" si="1"/>
        <v>1007882866.6666669</v>
      </c>
      <c r="M23" s="1"/>
      <c r="N23" s="1">
        <v>93.83</v>
      </c>
      <c r="O23" s="1">
        <v>51.15</v>
      </c>
      <c r="P23" s="1"/>
      <c r="Q23" s="1"/>
    </row>
    <row r="24" spans="1:17" x14ac:dyDescent="0.2">
      <c r="A24" s="7" t="s">
        <v>80</v>
      </c>
      <c r="B24" s="1" t="s">
        <v>7</v>
      </c>
      <c r="C24" s="1" t="s">
        <v>134</v>
      </c>
      <c r="D24" s="1">
        <v>0</v>
      </c>
      <c r="E24" s="1">
        <v>0</v>
      </c>
      <c r="F24" s="1">
        <v>0</v>
      </c>
      <c r="G24" s="1">
        <v>0</v>
      </c>
      <c r="H24" s="1">
        <v>1090309850</v>
      </c>
      <c r="I24" s="1">
        <v>1349450643.3333335</v>
      </c>
      <c r="J24" s="1">
        <v>1380411183.3333333</v>
      </c>
      <c r="K24" s="1">
        <f t="shared" si="0"/>
        <v>0</v>
      </c>
      <c r="L24" s="1">
        <f t="shared" si="1"/>
        <v>1273390558.8888891</v>
      </c>
      <c r="M24" s="1"/>
      <c r="N24" s="1">
        <v>1360</v>
      </c>
      <c r="O24" s="1">
        <v>650.20000000000005</v>
      </c>
      <c r="P24" s="1"/>
      <c r="Q24" s="1"/>
    </row>
    <row r="25" spans="1:17" x14ac:dyDescent="0.2">
      <c r="A25" s="7" t="s">
        <v>85</v>
      </c>
      <c r="B25" s="1" t="s">
        <v>13</v>
      </c>
      <c r="C25" s="1" t="s">
        <v>135</v>
      </c>
      <c r="D25" s="1">
        <v>0</v>
      </c>
      <c r="E25" s="1">
        <v>0</v>
      </c>
      <c r="F25" s="1">
        <v>0</v>
      </c>
      <c r="G25" s="1">
        <v>0</v>
      </c>
      <c r="H25" s="1">
        <v>1493207000</v>
      </c>
      <c r="I25" s="1">
        <v>675272880</v>
      </c>
      <c r="J25" s="1">
        <v>843797430</v>
      </c>
      <c r="K25" s="1">
        <f t="shared" si="0"/>
        <v>0</v>
      </c>
      <c r="L25" s="1">
        <f t="shared" si="1"/>
        <v>1004092436.6666666</v>
      </c>
      <c r="M25" s="1"/>
      <c r="N25" s="1">
        <v>349.4</v>
      </c>
      <c r="O25" s="1">
        <v>229.3</v>
      </c>
      <c r="P25" s="1"/>
      <c r="Q25" s="1"/>
    </row>
    <row r="26" spans="1:17" x14ac:dyDescent="0.2">
      <c r="A26" s="7" t="s">
        <v>85</v>
      </c>
      <c r="B26" s="1" t="s">
        <v>25</v>
      </c>
      <c r="C26" s="1" t="s">
        <v>136</v>
      </c>
      <c r="D26" s="1">
        <v>0</v>
      </c>
      <c r="E26" s="1">
        <v>0</v>
      </c>
      <c r="F26" s="1">
        <v>0</v>
      </c>
      <c r="G26" s="1">
        <v>0</v>
      </c>
      <c r="H26" s="1">
        <v>206135470</v>
      </c>
      <c r="I26" s="1">
        <v>84957200</v>
      </c>
      <c r="J26" s="1">
        <v>45162100</v>
      </c>
      <c r="K26" s="1">
        <f t="shared" si="0"/>
        <v>0</v>
      </c>
      <c r="L26" s="1">
        <f t="shared" si="1"/>
        <v>112084923.33333333</v>
      </c>
      <c r="M26" s="1"/>
      <c r="N26" s="1">
        <v>398.8</v>
      </c>
      <c r="O26" s="1">
        <v>72.41</v>
      </c>
      <c r="P26" s="1"/>
      <c r="Q26" s="1"/>
    </row>
    <row r="27" spans="1:17" x14ac:dyDescent="0.2">
      <c r="A27" s="7" t="s">
        <v>105</v>
      </c>
      <c r="B27" s="1" t="s">
        <v>36</v>
      </c>
      <c r="C27" s="1" t="s">
        <v>138</v>
      </c>
      <c r="D27" s="1">
        <v>0</v>
      </c>
      <c r="E27" s="1">
        <v>0</v>
      </c>
      <c r="F27" s="1">
        <v>0</v>
      </c>
      <c r="G27" s="1">
        <v>0</v>
      </c>
      <c r="H27" s="1">
        <v>36903100</v>
      </c>
      <c r="I27" s="1">
        <v>21610500</v>
      </c>
      <c r="J27" s="1">
        <v>37132855</v>
      </c>
      <c r="K27" s="1">
        <f t="shared" si="0"/>
        <v>0</v>
      </c>
      <c r="L27" s="1">
        <f t="shared" si="1"/>
        <v>31882151.666666668</v>
      </c>
      <c r="M27" s="1"/>
      <c r="N27" s="1">
        <v>1136</v>
      </c>
      <c r="O27" s="1">
        <v>1030</v>
      </c>
      <c r="P27" s="1"/>
      <c r="Q27" s="1"/>
    </row>
    <row r="28" spans="1:17" x14ac:dyDescent="0.2">
      <c r="A28" s="7" t="s">
        <v>90</v>
      </c>
      <c r="B28" s="1" t="s">
        <v>19</v>
      </c>
      <c r="C28" s="1" t="s">
        <v>139</v>
      </c>
      <c r="D28" s="1">
        <v>0</v>
      </c>
      <c r="E28" s="1">
        <v>0</v>
      </c>
      <c r="F28" s="1">
        <v>0</v>
      </c>
      <c r="G28" s="1">
        <v>0</v>
      </c>
      <c r="H28" s="1">
        <v>282883966.66666663</v>
      </c>
      <c r="I28" s="1">
        <v>128848833.33333334</v>
      </c>
      <c r="J28" s="1">
        <v>139058950</v>
      </c>
      <c r="K28" s="1">
        <f t="shared" si="0"/>
        <v>0</v>
      </c>
      <c r="L28" s="1">
        <f t="shared" si="1"/>
        <v>183597250</v>
      </c>
      <c r="M28" s="1"/>
      <c r="N28" s="1">
        <v>4964</v>
      </c>
      <c r="O28" s="1">
        <v>1372</v>
      </c>
      <c r="P28" s="1"/>
      <c r="Q28" s="1"/>
    </row>
    <row r="29" spans="1:17" x14ac:dyDescent="0.2">
      <c r="A29" s="7" t="s">
        <v>101</v>
      </c>
      <c r="B29" s="1" t="s">
        <v>32</v>
      </c>
      <c r="C29" s="1" t="s">
        <v>140</v>
      </c>
      <c r="D29" s="1">
        <v>0</v>
      </c>
      <c r="E29" s="1">
        <v>0</v>
      </c>
      <c r="F29" s="1">
        <v>0</v>
      </c>
      <c r="G29" s="1">
        <v>0</v>
      </c>
      <c r="H29" s="1">
        <v>17718000</v>
      </c>
      <c r="I29" s="1">
        <v>52019300</v>
      </c>
      <c r="J29" s="1">
        <v>14566200</v>
      </c>
      <c r="K29" s="1">
        <f t="shared" si="0"/>
        <v>0</v>
      </c>
      <c r="L29" s="1">
        <f t="shared" si="1"/>
        <v>28101166.666666668</v>
      </c>
      <c r="M29" s="1"/>
      <c r="N29" s="1">
        <v>196.8</v>
      </c>
      <c r="O29" s="1">
        <v>122.1</v>
      </c>
      <c r="P29" s="1"/>
      <c r="Q29" s="1"/>
    </row>
    <row r="30" spans="1:17" x14ac:dyDescent="0.2">
      <c r="A30" s="7" t="s">
        <v>101</v>
      </c>
      <c r="B30" s="1" t="s">
        <v>38</v>
      </c>
      <c r="C30" s="1" t="s">
        <v>140</v>
      </c>
      <c r="D30" s="1">
        <v>0</v>
      </c>
      <c r="E30" s="1">
        <v>0</v>
      </c>
      <c r="F30" s="1">
        <v>0</v>
      </c>
      <c r="G30" s="1">
        <v>0</v>
      </c>
      <c r="H30" s="1">
        <v>17718000</v>
      </c>
      <c r="I30" s="1">
        <v>52019300</v>
      </c>
      <c r="J30" s="1">
        <v>14566200</v>
      </c>
      <c r="K30" s="1">
        <f t="shared" si="0"/>
        <v>0</v>
      </c>
      <c r="L30" s="1">
        <f t="shared" si="1"/>
        <v>28101166.666666668</v>
      </c>
      <c r="M30" s="1"/>
      <c r="N30" s="1">
        <v>305.8</v>
      </c>
      <c r="O30" s="1">
        <v>299.8</v>
      </c>
      <c r="P30" s="1"/>
      <c r="Q30" s="1"/>
    </row>
    <row r="31" spans="1:17" x14ac:dyDescent="0.2">
      <c r="A31" s="1" t="s">
        <v>88</v>
      </c>
      <c r="B31" s="1" t="s">
        <v>16</v>
      </c>
      <c r="C31" s="1" t="s">
        <v>141</v>
      </c>
      <c r="D31" s="1">
        <v>0</v>
      </c>
      <c r="E31" s="1">
        <v>0</v>
      </c>
      <c r="F31" s="1">
        <v>0</v>
      </c>
      <c r="G31" s="1">
        <v>0</v>
      </c>
      <c r="H31" s="1">
        <v>196604666.66666669</v>
      </c>
      <c r="I31" s="1">
        <v>302835416.66666669</v>
      </c>
      <c r="J31" s="1">
        <v>287318383.33333331</v>
      </c>
      <c r="K31" s="1">
        <f t="shared" si="0"/>
        <v>0</v>
      </c>
      <c r="L31" s="1">
        <f t="shared" si="1"/>
        <v>262252822.22222224</v>
      </c>
      <c r="M31" s="1"/>
      <c r="N31" s="1">
        <v>1923</v>
      </c>
      <c r="O31" s="1">
        <v>1785</v>
      </c>
      <c r="P31" s="1"/>
      <c r="Q31" s="1"/>
    </row>
    <row r="32" spans="1:17" x14ac:dyDescent="0.2">
      <c r="A32" s="7" t="s">
        <v>88</v>
      </c>
      <c r="B32" s="1" t="s">
        <v>30</v>
      </c>
      <c r="C32" s="1" t="s">
        <v>141</v>
      </c>
      <c r="D32" s="1">
        <v>0</v>
      </c>
      <c r="E32" s="1">
        <v>0</v>
      </c>
      <c r="F32" s="1">
        <v>0</v>
      </c>
      <c r="G32" s="1">
        <v>0</v>
      </c>
      <c r="H32" s="1">
        <v>196604666.66666669</v>
      </c>
      <c r="I32" s="1">
        <v>302835416.66666669</v>
      </c>
      <c r="J32" s="1">
        <v>287318383.33333331</v>
      </c>
      <c r="K32" s="1">
        <f t="shared" si="0"/>
        <v>0</v>
      </c>
      <c r="L32" s="1">
        <f t="shared" si="1"/>
        <v>262252822.22222224</v>
      </c>
      <c r="M32" s="1"/>
      <c r="N32" s="1">
        <v>1094</v>
      </c>
      <c r="O32" s="1">
        <v>478.1</v>
      </c>
      <c r="P32" s="1"/>
      <c r="Q32" s="1"/>
    </row>
    <row r="33" spans="1:17" x14ac:dyDescent="0.2">
      <c r="A33" s="7" t="s">
        <v>89</v>
      </c>
      <c r="B33" s="1" t="s">
        <v>18</v>
      </c>
      <c r="C33" s="1" t="s">
        <v>143</v>
      </c>
      <c r="D33" s="1">
        <v>0</v>
      </c>
      <c r="E33" s="1">
        <v>0</v>
      </c>
      <c r="F33" s="1">
        <v>0</v>
      </c>
      <c r="G33" s="1">
        <v>0</v>
      </c>
      <c r="H33" s="1">
        <v>353464750</v>
      </c>
      <c r="I33" s="1">
        <v>154784150</v>
      </c>
      <c r="J33" s="1">
        <v>117628333.33333333</v>
      </c>
      <c r="K33" s="1">
        <f t="shared" si="0"/>
        <v>0</v>
      </c>
      <c r="L33" s="1">
        <f t="shared" si="1"/>
        <v>208625744.44444445</v>
      </c>
      <c r="M33" s="1"/>
      <c r="N33" s="1">
        <v>2249</v>
      </c>
      <c r="O33" s="1">
        <v>592.6</v>
      </c>
      <c r="P33" s="1"/>
      <c r="Q33" s="1"/>
    </row>
    <row r="34" spans="1:17" x14ac:dyDescent="0.2">
      <c r="A34" s="7" t="s">
        <v>81</v>
      </c>
      <c r="B34" s="1" t="s">
        <v>8</v>
      </c>
      <c r="C34" s="1" t="s">
        <v>144</v>
      </c>
      <c r="D34" s="1">
        <v>0</v>
      </c>
      <c r="E34" s="1">
        <v>0</v>
      </c>
      <c r="F34" s="1">
        <v>0</v>
      </c>
      <c r="G34" s="1">
        <v>0</v>
      </c>
      <c r="H34" s="1">
        <v>2174441133.3333335</v>
      </c>
      <c r="I34" s="1">
        <v>900894000</v>
      </c>
      <c r="J34" s="1">
        <v>1090212300</v>
      </c>
      <c r="K34" s="1">
        <f t="shared" si="0"/>
        <v>0</v>
      </c>
      <c r="L34" s="1">
        <f t="shared" si="1"/>
        <v>1388515811.1111112</v>
      </c>
      <c r="M34" s="1"/>
      <c r="N34" s="1">
        <v>3446</v>
      </c>
      <c r="O34" s="1">
        <v>2449</v>
      </c>
      <c r="P34" s="1"/>
      <c r="Q34" s="1"/>
    </row>
    <row r="35" spans="1:17" x14ac:dyDescent="0.2">
      <c r="A35" s="7" t="s">
        <v>103</v>
      </c>
      <c r="B35" s="1" t="s">
        <v>34</v>
      </c>
      <c r="C35" s="1" t="s">
        <v>145</v>
      </c>
      <c r="D35" s="1">
        <v>0</v>
      </c>
      <c r="E35" s="1">
        <v>0</v>
      </c>
      <c r="F35" s="1">
        <v>0</v>
      </c>
      <c r="G35" s="1">
        <v>0</v>
      </c>
      <c r="H35" s="1">
        <v>52872833.333333336</v>
      </c>
      <c r="I35" s="1">
        <v>20845990</v>
      </c>
      <c r="J35" s="1">
        <v>17274633.333333332</v>
      </c>
      <c r="K35" s="1">
        <f t="shared" si="0"/>
        <v>0</v>
      </c>
      <c r="L35" s="1">
        <f t="shared" si="1"/>
        <v>30331152.222222224</v>
      </c>
      <c r="M35" s="1"/>
      <c r="N35" s="1">
        <v>12793</v>
      </c>
      <c r="O35" s="1">
        <v>16705</v>
      </c>
      <c r="P35" s="1"/>
      <c r="Q35" s="1"/>
    </row>
    <row r="36" spans="1:17" x14ac:dyDescent="0.2">
      <c r="A36" s="7" t="s">
        <v>96</v>
      </c>
      <c r="B36" s="1" t="s">
        <v>26</v>
      </c>
      <c r="C36" s="1" t="s">
        <v>147</v>
      </c>
      <c r="D36" s="1">
        <v>0</v>
      </c>
      <c r="E36" s="1">
        <v>0</v>
      </c>
      <c r="F36" s="1">
        <v>0</v>
      </c>
      <c r="G36" s="1">
        <v>0</v>
      </c>
      <c r="H36" s="1">
        <v>106584933.33333334</v>
      </c>
      <c r="I36" s="1">
        <v>71614135</v>
      </c>
      <c r="J36" s="1">
        <v>70734700</v>
      </c>
      <c r="K36" s="1">
        <f t="shared" si="0"/>
        <v>0</v>
      </c>
      <c r="L36" s="1">
        <f t="shared" si="1"/>
        <v>82977922.777777776</v>
      </c>
      <c r="M36" s="1"/>
      <c r="N36" s="1">
        <v>1367</v>
      </c>
      <c r="O36" s="1">
        <v>478</v>
      </c>
      <c r="P36" s="1"/>
      <c r="Q36" s="1"/>
    </row>
    <row r="37" spans="1:17" x14ac:dyDescent="0.2">
      <c r="A37" s="7" t="s">
        <v>102</v>
      </c>
      <c r="B37" s="1" t="s">
        <v>33</v>
      </c>
      <c r="C37" s="1" t="s">
        <v>148</v>
      </c>
      <c r="D37" s="1">
        <v>0</v>
      </c>
      <c r="E37" s="1">
        <v>0</v>
      </c>
      <c r="F37" s="1">
        <v>0</v>
      </c>
      <c r="G37" s="1">
        <v>0</v>
      </c>
      <c r="H37" s="1">
        <v>29933400</v>
      </c>
      <c r="I37" s="1">
        <v>53110315</v>
      </c>
      <c r="J37" s="1">
        <v>67040833.333333336</v>
      </c>
      <c r="K37" s="1">
        <f t="shared" si="0"/>
        <v>0</v>
      </c>
      <c r="L37" s="1">
        <f t="shared" si="1"/>
        <v>50028182.777777784</v>
      </c>
      <c r="M37" s="1"/>
      <c r="N37" s="1">
        <v>4957</v>
      </c>
      <c r="O37" s="1">
        <v>1377</v>
      </c>
      <c r="P37" s="1"/>
      <c r="Q37" s="1"/>
    </row>
    <row r="38" spans="1:17" x14ac:dyDescent="0.2">
      <c r="A38" s="7" t="s">
        <v>84</v>
      </c>
      <c r="B38" s="1" t="s">
        <v>11</v>
      </c>
      <c r="C38" s="1" t="s">
        <v>150</v>
      </c>
      <c r="D38" s="1">
        <v>0</v>
      </c>
      <c r="E38" s="1">
        <v>0</v>
      </c>
      <c r="F38" s="1">
        <v>0</v>
      </c>
      <c r="G38" s="1">
        <v>0</v>
      </c>
      <c r="H38" s="1">
        <v>601536366.66666663</v>
      </c>
      <c r="I38" s="1">
        <v>177591220</v>
      </c>
      <c r="J38" s="1">
        <v>266508106.66666666</v>
      </c>
      <c r="K38" s="1">
        <f t="shared" si="0"/>
        <v>0</v>
      </c>
      <c r="L38" s="1">
        <f t="shared" si="1"/>
        <v>348545231.1111111</v>
      </c>
      <c r="M38" s="1"/>
      <c r="N38" s="1">
        <v>969.8</v>
      </c>
      <c r="O38" s="1">
        <v>421.7</v>
      </c>
      <c r="P38" s="1"/>
      <c r="Q38" s="1"/>
    </row>
    <row r="39" spans="1:17" x14ac:dyDescent="0.2">
      <c r="A39" s="7" t="s">
        <v>78</v>
      </c>
      <c r="B39" s="1" t="s">
        <v>4</v>
      </c>
      <c r="C39" s="1" t="s">
        <v>151</v>
      </c>
      <c r="D39" s="1">
        <v>0</v>
      </c>
      <c r="E39" s="1">
        <v>0</v>
      </c>
      <c r="F39" s="1">
        <v>0</v>
      </c>
      <c r="G39" s="1">
        <v>0</v>
      </c>
      <c r="H39" s="1">
        <v>3579568033.333333</v>
      </c>
      <c r="I39" s="1">
        <v>1727162999.9999998</v>
      </c>
      <c r="J39" s="1">
        <v>2058068666.6666667</v>
      </c>
      <c r="K39" s="1">
        <f t="shared" si="0"/>
        <v>0</v>
      </c>
      <c r="L39" s="1">
        <f t="shared" si="1"/>
        <v>2454933233.3333335</v>
      </c>
      <c r="M39" s="1"/>
      <c r="N39" s="1">
        <v>178.9</v>
      </c>
      <c r="O39" s="1">
        <v>114.1</v>
      </c>
      <c r="P39" s="1"/>
      <c r="Q39" s="1"/>
    </row>
    <row r="40" spans="1:17" x14ac:dyDescent="0.2">
      <c r="A40" s="7" t="s">
        <v>99</v>
      </c>
      <c r="B40" s="1" t="s">
        <v>29</v>
      </c>
      <c r="C40" s="1" t="s">
        <v>152</v>
      </c>
      <c r="D40" s="1">
        <v>0</v>
      </c>
      <c r="E40" s="1">
        <v>0</v>
      </c>
      <c r="F40" s="1">
        <v>0</v>
      </c>
      <c r="G40" s="1">
        <v>0</v>
      </c>
      <c r="H40" s="1">
        <v>87524683.333333328</v>
      </c>
      <c r="I40" s="1">
        <v>68727066.666666657</v>
      </c>
      <c r="J40" s="1">
        <v>66461150</v>
      </c>
      <c r="K40" s="1">
        <f t="shared" si="0"/>
        <v>0</v>
      </c>
      <c r="L40" s="1">
        <f t="shared" si="1"/>
        <v>74237633.333333328</v>
      </c>
      <c r="M40" s="1"/>
      <c r="N40" s="1">
        <v>466.5</v>
      </c>
      <c r="O40" s="1">
        <v>343.8</v>
      </c>
      <c r="P40" s="1"/>
      <c r="Q40" s="1"/>
    </row>
    <row r="41" spans="1:17" x14ac:dyDescent="0.2">
      <c r="A41" s="7" t="s">
        <v>98</v>
      </c>
      <c r="B41" s="1" t="s">
        <v>28</v>
      </c>
      <c r="C41" s="1" t="s">
        <v>153</v>
      </c>
      <c r="D41" s="1">
        <v>0</v>
      </c>
      <c r="E41" s="1">
        <v>0</v>
      </c>
      <c r="F41" s="1">
        <v>0</v>
      </c>
      <c r="G41" s="1">
        <v>0</v>
      </c>
      <c r="H41" s="1">
        <v>100271110</v>
      </c>
      <c r="I41" s="1">
        <v>100852583.33333333</v>
      </c>
      <c r="J41" s="1">
        <v>43505000</v>
      </c>
      <c r="K41" s="1">
        <f t="shared" si="0"/>
        <v>0</v>
      </c>
      <c r="L41" s="1">
        <f t="shared" si="1"/>
        <v>81542897.777777776</v>
      </c>
      <c r="M41" s="1"/>
      <c r="N41" s="1">
        <v>1359</v>
      </c>
      <c r="O41" s="1">
        <v>1037</v>
      </c>
      <c r="P41" s="1"/>
      <c r="Q41" s="1"/>
    </row>
    <row r="42" spans="1:17" x14ac:dyDescent="0.2">
      <c r="A42" s="7" t="s">
        <v>95</v>
      </c>
      <c r="B42" s="1" t="s">
        <v>24</v>
      </c>
      <c r="C42" s="1" t="s">
        <v>154</v>
      </c>
      <c r="D42" s="1">
        <v>0</v>
      </c>
      <c r="E42" s="1">
        <v>0</v>
      </c>
      <c r="F42" s="1">
        <v>0</v>
      </c>
      <c r="G42" s="1">
        <v>0</v>
      </c>
      <c r="H42" s="1">
        <v>300840750</v>
      </c>
      <c r="I42" s="1">
        <v>170409800</v>
      </c>
      <c r="J42" s="1">
        <v>38847500</v>
      </c>
      <c r="K42" s="1">
        <f t="shared" si="0"/>
        <v>0</v>
      </c>
      <c r="L42" s="1">
        <f t="shared" si="1"/>
        <v>170032683.33333334</v>
      </c>
      <c r="M42" s="1"/>
      <c r="N42" s="1">
        <v>377.7</v>
      </c>
      <c r="O42" s="1">
        <v>169.8</v>
      </c>
      <c r="P42" s="1"/>
      <c r="Q42" s="1"/>
    </row>
    <row r="43" spans="1:17" x14ac:dyDescent="0.2">
      <c r="A43" s="7" t="s">
        <v>106</v>
      </c>
      <c r="B43" s="1" t="s">
        <v>37</v>
      </c>
      <c r="C43" s="1" t="s">
        <v>155</v>
      </c>
      <c r="D43" s="1">
        <v>0</v>
      </c>
      <c r="E43" s="1">
        <v>0</v>
      </c>
      <c r="F43" s="1">
        <v>0</v>
      </c>
      <c r="G43" s="1">
        <v>0</v>
      </c>
      <c r="H43" s="1">
        <v>16605170</v>
      </c>
      <c r="I43" s="1">
        <v>21119826.666666668</v>
      </c>
      <c r="J43" s="1">
        <v>33936250</v>
      </c>
      <c r="K43" s="1">
        <f t="shared" si="0"/>
        <v>0</v>
      </c>
      <c r="L43" s="1">
        <f t="shared" si="1"/>
        <v>23887082.222222224</v>
      </c>
      <c r="M43" s="1"/>
      <c r="N43" s="1">
        <v>2300</v>
      </c>
      <c r="O43" s="1">
        <v>2898</v>
      </c>
      <c r="P43" s="1"/>
      <c r="Q43" s="1"/>
    </row>
    <row r="44" spans="1:17" x14ac:dyDescent="0.2">
      <c r="A44" s="7" t="s">
        <v>104</v>
      </c>
      <c r="B44" s="1" t="s">
        <v>35</v>
      </c>
      <c r="C44" s="1" t="s">
        <v>156</v>
      </c>
      <c r="D44" s="1">
        <v>0</v>
      </c>
      <c r="E44" s="1">
        <v>0</v>
      </c>
      <c r="F44" s="1">
        <v>0</v>
      </c>
      <c r="G44" s="1">
        <v>0</v>
      </c>
      <c r="H44" s="1">
        <v>67761950</v>
      </c>
      <c r="I44" s="1">
        <v>19615500</v>
      </c>
      <c r="J44" s="1">
        <v>22561600</v>
      </c>
      <c r="K44" s="1">
        <f t="shared" si="0"/>
        <v>0</v>
      </c>
      <c r="L44" s="1">
        <f t="shared" si="1"/>
        <v>36646350</v>
      </c>
      <c r="M44" s="1"/>
      <c r="N44" s="1">
        <v>249.5</v>
      </c>
      <c r="O44" s="1">
        <v>3.536</v>
      </c>
      <c r="P44" s="1"/>
      <c r="Q44" s="1"/>
    </row>
    <row r="45" spans="1:17" x14ac:dyDescent="0.2">
      <c r="A45" s="7" t="s">
        <v>83</v>
      </c>
      <c r="B45" s="1" t="s">
        <v>10</v>
      </c>
      <c r="C45" s="1" t="s">
        <v>156</v>
      </c>
      <c r="D45" s="1">
        <v>0</v>
      </c>
      <c r="E45" s="1">
        <v>0</v>
      </c>
      <c r="F45" s="1">
        <v>0</v>
      </c>
      <c r="G45" s="1">
        <v>0</v>
      </c>
      <c r="H45" s="1">
        <v>67761950</v>
      </c>
      <c r="I45" s="1">
        <v>19615500</v>
      </c>
      <c r="J45" s="1">
        <v>22561600</v>
      </c>
      <c r="K45" s="1">
        <f t="shared" si="0"/>
        <v>0</v>
      </c>
      <c r="L45" s="1">
        <f t="shared" si="1"/>
        <v>36646350</v>
      </c>
      <c r="M45" s="1"/>
      <c r="N45" s="1">
        <v>445.3</v>
      </c>
      <c r="O45" s="1">
        <v>577.9</v>
      </c>
      <c r="P45" s="1"/>
      <c r="Q45" s="1"/>
    </row>
    <row r="46" spans="1:17" x14ac:dyDescent="0.2">
      <c r="A46" s="7" t="s">
        <v>83</v>
      </c>
      <c r="B46" s="1" t="s">
        <v>12</v>
      </c>
      <c r="C46" s="1" t="s">
        <v>157</v>
      </c>
      <c r="D46" s="1">
        <v>0</v>
      </c>
      <c r="E46" s="1">
        <v>0</v>
      </c>
      <c r="F46" s="1">
        <v>0</v>
      </c>
      <c r="G46" s="1">
        <v>0</v>
      </c>
      <c r="H46" s="1">
        <v>926468100</v>
      </c>
      <c r="I46" s="1">
        <v>248332500</v>
      </c>
      <c r="J46" s="1">
        <v>124819800</v>
      </c>
      <c r="K46" s="1">
        <f t="shared" si="0"/>
        <v>0</v>
      </c>
      <c r="L46" s="1">
        <f t="shared" si="1"/>
        <v>433206800</v>
      </c>
      <c r="M46" s="1"/>
      <c r="N46" s="1">
        <v>380.9</v>
      </c>
      <c r="O46" s="1">
        <v>271.8</v>
      </c>
      <c r="P46" s="1"/>
      <c r="Q46" s="1"/>
    </row>
    <row r="47" spans="1:17" x14ac:dyDescent="0.2">
      <c r="A47" s="7" t="s">
        <v>97</v>
      </c>
      <c r="B47" s="1" t="s">
        <v>27</v>
      </c>
      <c r="C47" s="1" t="s">
        <v>158</v>
      </c>
      <c r="D47" s="1">
        <v>0</v>
      </c>
      <c r="E47" s="1">
        <v>0</v>
      </c>
      <c r="F47" s="1">
        <v>0</v>
      </c>
      <c r="G47" s="1">
        <v>0</v>
      </c>
      <c r="H47" s="1">
        <v>107912300</v>
      </c>
      <c r="I47" s="1">
        <v>75780085.000000015</v>
      </c>
      <c r="J47" s="1">
        <v>66374630</v>
      </c>
      <c r="K47" s="1">
        <f t="shared" si="0"/>
        <v>0</v>
      </c>
      <c r="L47" s="1">
        <f t="shared" si="1"/>
        <v>83355671.666666672</v>
      </c>
      <c r="M47" s="1"/>
      <c r="N47" s="1">
        <v>152.4</v>
      </c>
      <c r="O47" s="1">
        <v>64.13</v>
      </c>
      <c r="P47" s="1"/>
      <c r="Q47" s="1"/>
    </row>
    <row r="48" spans="1:17" x14ac:dyDescent="0.2">
      <c r="A48" s="7" t="s">
        <v>100</v>
      </c>
      <c r="B48" s="1" t="s">
        <v>31</v>
      </c>
      <c r="C48" s="1" t="s">
        <v>159</v>
      </c>
      <c r="D48" s="1">
        <v>0</v>
      </c>
      <c r="E48" s="1">
        <v>0</v>
      </c>
      <c r="F48" s="1">
        <v>0</v>
      </c>
      <c r="G48" s="1">
        <v>0</v>
      </c>
      <c r="H48" s="1">
        <v>32265400</v>
      </c>
      <c r="I48" s="1">
        <v>44131366.666666664</v>
      </c>
      <c r="J48" s="1">
        <v>80458300</v>
      </c>
      <c r="K48" s="1">
        <f t="shared" si="0"/>
        <v>0</v>
      </c>
      <c r="L48" s="1">
        <f t="shared" si="1"/>
        <v>52285022.222222216</v>
      </c>
      <c r="M48" s="1"/>
      <c r="N48" s="1">
        <v>2419</v>
      </c>
      <c r="O48" s="1">
        <v>1672</v>
      </c>
      <c r="P48" s="1"/>
      <c r="Q48" s="1"/>
    </row>
    <row r="49" spans="1:17" x14ac:dyDescent="0.2">
      <c r="A49" s="1"/>
      <c r="B49" s="1"/>
      <c r="C49" s="1"/>
      <c r="D49" s="1"/>
      <c r="E49" s="1"/>
      <c r="F49" s="1"/>
      <c r="G49" s="1"/>
      <c r="H49" s="1"/>
      <c r="I49" s="1"/>
      <c r="J49" s="1"/>
      <c r="K49" s="1"/>
      <c r="L49" s="1"/>
      <c r="M49" s="1"/>
      <c r="N49" s="1"/>
      <c r="O49" s="1"/>
      <c r="P49" s="1"/>
      <c r="Q49" s="1"/>
    </row>
  </sheetData>
  <mergeCells count="1">
    <mergeCell ref="A1:XFD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
  <sheetViews>
    <sheetView zoomScale="80" zoomScaleNormal="80" zoomScalePageLayoutView="80" workbookViewId="0">
      <selection activeCell="B12" sqref="B12"/>
    </sheetView>
  </sheetViews>
  <sheetFormatPr defaultColWidth="18.7109375" defaultRowHeight="15" x14ac:dyDescent="0.2"/>
  <cols>
    <col min="1" max="1" width="18.7109375" style="1"/>
    <col min="2" max="2" width="55.28515625" style="1" customWidth="1"/>
    <col min="3" max="3" width="18.7109375" style="9"/>
    <col min="4" max="10" width="10.7109375" style="9" customWidth="1"/>
    <col min="11" max="13" width="18.7109375" style="9"/>
    <col min="14" max="15" width="18.7109375" style="1"/>
    <col min="16" max="16384" width="18.7109375" style="9"/>
  </cols>
  <sheetData>
    <row r="1" spans="1:16" s="19" customFormat="1" ht="40.5" customHeight="1" x14ac:dyDescent="0.25">
      <c r="A1" s="19" t="s">
        <v>196</v>
      </c>
    </row>
    <row r="2" spans="1:16" s="18" customFormat="1" ht="18" x14ac:dyDescent="0.25">
      <c r="A2" s="15" t="s">
        <v>117</v>
      </c>
      <c r="B2" s="15" t="s">
        <v>56</v>
      </c>
      <c r="C2" s="18" t="s">
        <v>160</v>
      </c>
      <c r="D2" s="18" t="s">
        <v>161</v>
      </c>
      <c r="E2" s="18" t="s">
        <v>162</v>
      </c>
      <c r="F2" s="18" t="s">
        <v>163</v>
      </c>
      <c r="G2" s="18" t="s">
        <v>164</v>
      </c>
      <c r="H2" s="18" t="s">
        <v>165</v>
      </c>
      <c r="I2" s="18" t="s">
        <v>166</v>
      </c>
      <c r="J2" s="18" t="s">
        <v>167</v>
      </c>
      <c r="K2" s="18" t="s">
        <v>177</v>
      </c>
      <c r="L2" s="18" t="s">
        <v>178</v>
      </c>
      <c r="M2" s="18" t="s">
        <v>179</v>
      </c>
      <c r="N2" s="15" t="s">
        <v>64</v>
      </c>
      <c r="O2" s="15" t="s">
        <v>0</v>
      </c>
    </row>
    <row r="3" spans="1:16" x14ac:dyDescent="0.2">
      <c r="A3" s="7" t="s">
        <v>66</v>
      </c>
      <c r="B3" s="2" t="s">
        <v>47</v>
      </c>
      <c r="C3" s="9" t="s">
        <v>168</v>
      </c>
      <c r="D3" s="13">
        <v>16892180</v>
      </c>
      <c r="E3" s="13">
        <v>24718800</v>
      </c>
      <c r="F3" s="13">
        <v>180273720</v>
      </c>
      <c r="G3" s="13">
        <v>254209700</v>
      </c>
      <c r="H3" s="9">
        <v>0</v>
      </c>
      <c r="I3" s="9">
        <v>0</v>
      </c>
      <c r="J3" s="9">
        <v>129255600</v>
      </c>
      <c r="K3" s="9">
        <f t="shared" ref="K3:K6" si="0">AVERAGE(D3:G3)</f>
        <v>119023600</v>
      </c>
      <c r="L3" s="9">
        <f t="shared" ref="L3:L11" si="1">AVERAGE(H3:J3)</f>
        <v>43085200</v>
      </c>
      <c r="M3" s="1">
        <f t="shared" ref="M3:M6" si="2">K3/L3</f>
        <v>2.7625170592221924</v>
      </c>
      <c r="N3" s="1">
        <v>54429</v>
      </c>
      <c r="O3" s="1">
        <v>26816</v>
      </c>
      <c r="P3" s="9">
        <f>LEN(B3)</f>
        <v>13</v>
      </c>
    </row>
    <row r="4" spans="1:16" x14ac:dyDescent="0.2">
      <c r="A4" s="7" t="s">
        <v>70</v>
      </c>
      <c r="B4" s="2" t="s">
        <v>51</v>
      </c>
      <c r="C4" s="9" t="s">
        <v>169</v>
      </c>
      <c r="D4" s="9">
        <v>0</v>
      </c>
      <c r="E4" s="9">
        <v>28472256.666666668</v>
      </c>
      <c r="F4" s="9">
        <v>12801900</v>
      </c>
      <c r="G4" s="9">
        <v>5529295</v>
      </c>
      <c r="H4" s="9">
        <v>0</v>
      </c>
      <c r="I4" s="9">
        <v>3353540</v>
      </c>
      <c r="J4" s="9">
        <v>7758895</v>
      </c>
      <c r="K4" s="9">
        <f t="shared" si="0"/>
        <v>11700862.916666668</v>
      </c>
      <c r="L4" s="9">
        <f t="shared" si="1"/>
        <v>3704145</v>
      </c>
      <c r="M4" s="1">
        <f t="shared" si="2"/>
        <v>3.1588566097349506</v>
      </c>
      <c r="N4" s="1">
        <v>57525</v>
      </c>
      <c r="O4" s="1">
        <v>41250</v>
      </c>
      <c r="P4" s="9">
        <f t="shared" ref="P4:P11" si="3">LEN(B4)</f>
        <v>15</v>
      </c>
    </row>
    <row r="5" spans="1:16" x14ac:dyDescent="0.2">
      <c r="A5" s="7" t="s">
        <v>72</v>
      </c>
      <c r="B5" s="1" t="s">
        <v>53</v>
      </c>
      <c r="C5" s="9" t="s">
        <v>170</v>
      </c>
      <c r="D5" s="9">
        <v>1719210333.3333333</v>
      </c>
      <c r="E5" s="9">
        <v>1185903333.3333333</v>
      </c>
      <c r="F5" s="9">
        <v>1192293740</v>
      </c>
      <c r="G5" s="9">
        <v>0</v>
      </c>
      <c r="H5" s="9">
        <v>88191333.333333328</v>
      </c>
      <c r="I5" s="9">
        <v>57878400</v>
      </c>
      <c r="J5" s="9">
        <v>45493490</v>
      </c>
      <c r="K5" s="9">
        <f t="shared" si="0"/>
        <v>1024351851.6666666</v>
      </c>
      <c r="L5" s="9">
        <f t="shared" si="1"/>
        <v>63854407.777777769</v>
      </c>
      <c r="M5" s="1">
        <f t="shared" si="2"/>
        <v>16.041991262867143</v>
      </c>
      <c r="N5" s="1">
        <v>74072</v>
      </c>
      <c r="O5" s="1">
        <v>16237</v>
      </c>
      <c r="P5" s="9">
        <f t="shared" si="3"/>
        <v>11</v>
      </c>
    </row>
    <row r="6" spans="1:16" x14ac:dyDescent="0.2">
      <c r="A6" s="7" t="s">
        <v>73</v>
      </c>
      <c r="B6" s="1" t="s">
        <v>54</v>
      </c>
      <c r="C6" s="9" t="s">
        <v>171</v>
      </c>
      <c r="D6" s="9">
        <v>0</v>
      </c>
      <c r="E6" s="9">
        <v>371243686.66666663</v>
      </c>
      <c r="F6" s="9">
        <v>81361988.333333328</v>
      </c>
      <c r="G6" s="9">
        <v>88349905</v>
      </c>
      <c r="H6" s="9">
        <v>0</v>
      </c>
      <c r="I6" s="9">
        <v>55228700</v>
      </c>
      <c r="J6" s="9">
        <v>48804533.333333328</v>
      </c>
      <c r="K6" s="9">
        <f t="shared" si="0"/>
        <v>135238895</v>
      </c>
      <c r="L6" s="9">
        <f t="shared" si="1"/>
        <v>34677744.44444444</v>
      </c>
      <c r="M6" s="1">
        <f t="shared" si="2"/>
        <v>3.8998757608546248</v>
      </c>
      <c r="N6" s="1">
        <v>111308</v>
      </c>
      <c r="O6" s="1">
        <v>157343</v>
      </c>
      <c r="P6" s="9">
        <f t="shared" si="3"/>
        <v>23</v>
      </c>
    </row>
    <row r="7" spans="1:16" x14ac:dyDescent="0.2">
      <c r="A7" s="7" t="s">
        <v>67</v>
      </c>
      <c r="B7" s="2" t="s">
        <v>48</v>
      </c>
      <c r="C7" s="9" t="s">
        <v>172</v>
      </c>
      <c r="D7" s="9">
        <v>11393800</v>
      </c>
      <c r="E7" s="9">
        <v>0</v>
      </c>
      <c r="F7" s="9">
        <v>3241840</v>
      </c>
      <c r="G7" s="9">
        <v>5542150</v>
      </c>
      <c r="H7" s="9">
        <v>0</v>
      </c>
      <c r="I7" s="9">
        <v>0</v>
      </c>
      <c r="J7" s="9">
        <v>0</v>
      </c>
      <c r="K7" s="9">
        <f>AVERAGE(D7:J7)</f>
        <v>2882541.4285714286</v>
      </c>
      <c r="L7" s="9">
        <f t="shared" si="1"/>
        <v>0</v>
      </c>
      <c r="N7" s="1">
        <v>13925</v>
      </c>
      <c r="O7" s="1">
        <v>11191</v>
      </c>
      <c r="P7" s="9">
        <f t="shared" si="3"/>
        <v>17</v>
      </c>
    </row>
    <row r="8" spans="1:16" x14ac:dyDescent="0.2">
      <c r="A8" s="7" t="s">
        <v>68</v>
      </c>
      <c r="B8" s="2" t="s">
        <v>49</v>
      </c>
      <c r="C8" s="9" t="s">
        <v>173</v>
      </c>
      <c r="D8" s="9">
        <v>24345380</v>
      </c>
      <c r="E8" s="9">
        <v>0</v>
      </c>
      <c r="F8" s="9">
        <v>22860980</v>
      </c>
      <c r="G8" s="9">
        <v>260586333.33333334</v>
      </c>
      <c r="H8" s="9">
        <v>0</v>
      </c>
      <c r="I8" s="9">
        <v>0</v>
      </c>
      <c r="J8" s="9">
        <v>0</v>
      </c>
      <c r="K8" s="9">
        <f>AVERAGE(D8:J8)</f>
        <v>43970384.761904769</v>
      </c>
      <c r="L8" s="9">
        <f t="shared" si="1"/>
        <v>0</v>
      </c>
      <c r="N8" s="1">
        <v>10851</v>
      </c>
      <c r="O8" s="1">
        <v>9157</v>
      </c>
      <c r="P8" s="9">
        <f t="shared" si="3"/>
        <v>28</v>
      </c>
    </row>
    <row r="9" spans="1:16" x14ac:dyDescent="0.2">
      <c r="A9" s="7" t="s">
        <v>67</v>
      </c>
      <c r="B9" s="2" t="s">
        <v>50</v>
      </c>
      <c r="C9" s="9" t="s">
        <v>174</v>
      </c>
      <c r="D9" s="9">
        <v>93202200</v>
      </c>
      <c r="E9" s="9">
        <v>0</v>
      </c>
      <c r="F9" s="9">
        <v>33900220</v>
      </c>
      <c r="G9" s="9">
        <v>36194740</v>
      </c>
      <c r="H9" s="9">
        <v>0</v>
      </c>
      <c r="I9" s="9">
        <v>0</v>
      </c>
      <c r="J9" s="9">
        <v>0</v>
      </c>
      <c r="K9" s="9">
        <f>AVERAGE(D9:J9)</f>
        <v>23328165.714285713</v>
      </c>
      <c r="L9" s="9">
        <f t="shared" si="1"/>
        <v>0</v>
      </c>
      <c r="N9" s="1">
        <v>2912</v>
      </c>
      <c r="O9" s="1">
        <v>924.9</v>
      </c>
      <c r="P9" s="9">
        <f t="shared" si="3"/>
        <v>15</v>
      </c>
    </row>
    <row r="10" spans="1:16" x14ac:dyDescent="0.2">
      <c r="A10" s="7" t="s">
        <v>71</v>
      </c>
      <c r="B10" s="2" t="s">
        <v>52</v>
      </c>
      <c r="C10" s="9" t="s">
        <v>175</v>
      </c>
      <c r="D10" s="9">
        <v>468767950</v>
      </c>
      <c r="E10" s="9">
        <v>6476870</v>
      </c>
      <c r="F10" s="9">
        <v>58808700</v>
      </c>
      <c r="G10" s="9">
        <v>28541466.666666668</v>
      </c>
      <c r="H10" s="9">
        <v>0</v>
      </c>
      <c r="I10" s="9">
        <v>0</v>
      </c>
      <c r="J10" s="9">
        <v>0</v>
      </c>
      <c r="K10" s="9">
        <f>AVERAGE(D10:J10)</f>
        <v>80370712.380952373</v>
      </c>
      <c r="L10" s="9">
        <f t="shared" si="1"/>
        <v>0</v>
      </c>
      <c r="N10" s="1">
        <v>406.9</v>
      </c>
      <c r="O10" s="1">
        <v>370.9</v>
      </c>
      <c r="P10" s="9">
        <f t="shared" si="3"/>
        <v>16</v>
      </c>
    </row>
    <row r="11" spans="1:16" x14ac:dyDescent="0.2">
      <c r="A11" s="7" t="s">
        <v>74</v>
      </c>
      <c r="B11" s="1" t="s">
        <v>55</v>
      </c>
      <c r="C11" s="9" t="s">
        <v>176</v>
      </c>
      <c r="D11" s="9">
        <v>35978050</v>
      </c>
      <c r="E11" s="9">
        <v>0</v>
      </c>
      <c r="F11" s="9">
        <v>5575425</v>
      </c>
      <c r="G11" s="9">
        <v>5194160</v>
      </c>
      <c r="H11" s="9">
        <v>0</v>
      </c>
      <c r="I11" s="9">
        <v>0</v>
      </c>
      <c r="J11" s="9">
        <v>0</v>
      </c>
      <c r="K11" s="9">
        <f>AVERAGE(D11:J11)</f>
        <v>6678233.5714285718</v>
      </c>
      <c r="L11" s="9">
        <f t="shared" si="1"/>
        <v>0</v>
      </c>
      <c r="N11" s="1">
        <v>1583</v>
      </c>
      <c r="O11" s="1">
        <v>1438</v>
      </c>
      <c r="P11" s="9">
        <f t="shared" si="3"/>
        <v>16</v>
      </c>
    </row>
  </sheetData>
  <mergeCells count="1">
    <mergeCell ref="A1:XFD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
  <sheetViews>
    <sheetView topLeftCell="B1" workbookViewId="0">
      <selection activeCell="G16" sqref="G16"/>
    </sheetView>
  </sheetViews>
  <sheetFormatPr defaultColWidth="8.85546875" defaultRowHeight="15" x14ac:dyDescent="0.2"/>
  <cols>
    <col min="1" max="1" width="45.42578125" style="8" customWidth="1"/>
    <col min="2" max="2" width="36.140625" style="3" customWidth="1"/>
    <col min="3" max="3" width="16.42578125" style="8" customWidth="1"/>
    <col min="4" max="6" width="11.85546875" style="8" bestFit="1" customWidth="1"/>
    <col min="7" max="7" width="10.7109375" style="8" bestFit="1" customWidth="1"/>
    <col min="8" max="10" width="11.85546875" style="8" bestFit="1" customWidth="1"/>
    <col min="11" max="12" width="13" style="8" bestFit="1" customWidth="1"/>
    <col min="13" max="16384" width="8.85546875" style="8"/>
  </cols>
  <sheetData>
    <row r="1" spans="1:15" s="19" customFormat="1" ht="40.5" customHeight="1" x14ac:dyDescent="0.25">
      <c r="A1" s="19" t="s">
        <v>197</v>
      </c>
    </row>
    <row r="2" spans="1:15" s="11" customFormat="1" ht="45" x14ac:dyDescent="0.2">
      <c r="A2" s="10" t="s">
        <v>117</v>
      </c>
      <c r="B2" s="10" t="s">
        <v>63</v>
      </c>
      <c r="C2" s="11" t="s">
        <v>187</v>
      </c>
      <c r="D2" s="11" t="s">
        <v>161</v>
      </c>
      <c r="E2" s="11" t="s">
        <v>162</v>
      </c>
      <c r="F2" s="11" t="s">
        <v>163</v>
      </c>
      <c r="G2" s="11" t="s">
        <v>164</v>
      </c>
      <c r="H2" s="11" t="s">
        <v>165</v>
      </c>
      <c r="I2" s="11" t="s">
        <v>166</v>
      </c>
      <c r="J2" s="11" t="s">
        <v>167</v>
      </c>
      <c r="K2" s="11" t="s">
        <v>177</v>
      </c>
      <c r="L2" s="11" t="s">
        <v>178</v>
      </c>
      <c r="M2" s="11" t="s">
        <v>188</v>
      </c>
      <c r="N2" s="10" t="s">
        <v>64</v>
      </c>
      <c r="O2" s="10" t="s">
        <v>0</v>
      </c>
    </row>
    <row r="3" spans="1:15" x14ac:dyDescent="0.2">
      <c r="A3" s="8" t="s">
        <v>112</v>
      </c>
      <c r="B3" s="1" t="s">
        <v>62</v>
      </c>
      <c r="C3" s="8" t="s">
        <v>181</v>
      </c>
      <c r="D3" s="12">
        <v>62010103.333333336</v>
      </c>
      <c r="E3" s="12">
        <v>167504320</v>
      </c>
      <c r="F3" s="12">
        <v>160028806.66666666</v>
      </c>
      <c r="G3" s="12">
        <v>195497866.66666666</v>
      </c>
      <c r="H3" s="12">
        <v>80715700</v>
      </c>
      <c r="I3" s="12">
        <v>115256666.66666666</v>
      </c>
      <c r="J3" s="12">
        <v>104966900</v>
      </c>
      <c r="K3" s="12">
        <f>AVERAGE(D3:G3)</f>
        <v>146260274.16666666</v>
      </c>
      <c r="L3" s="12">
        <f>AVERAGE(H3:J3)</f>
        <v>100313088.88888888</v>
      </c>
      <c r="M3" s="8">
        <f t="shared" ref="M3:M8" si="0">L3/K3</f>
        <v>0.68585328080665298</v>
      </c>
      <c r="N3" s="3">
        <v>13309</v>
      </c>
      <c r="O3" s="3">
        <v>161.9</v>
      </c>
    </row>
    <row r="4" spans="1:15" x14ac:dyDescent="0.2">
      <c r="A4" s="8" t="s">
        <v>113</v>
      </c>
      <c r="B4" s="4" t="s">
        <v>57</v>
      </c>
      <c r="C4" s="8" t="s">
        <v>182</v>
      </c>
      <c r="D4" s="12">
        <v>2366525750</v>
      </c>
      <c r="E4" s="12">
        <v>110307550</v>
      </c>
      <c r="F4" s="12">
        <v>1176483591.6666667</v>
      </c>
      <c r="G4" s="12">
        <v>971883050</v>
      </c>
      <c r="H4" s="12">
        <v>1179335416.6666667</v>
      </c>
      <c r="I4" s="12">
        <v>389840000</v>
      </c>
      <c r="J4" s="12">
        <v>550967950</v>
      </c>
      <c r="K4" s="12">
        <f t="shared" ref="K4:K7" si="1">AVERAGE(D4:G4)</f>
        <v>1156299985.4166667</v>
      </c>
      <c r="L4" s="12">
        <f t="shared" ref="L4:L7" si="2">AVERAGE(H4:J4)</f>
        <v>706714455.55555558</v>
      </c>
      <c r="M4" s="8">
        <f t="shared" si="0"/>
        <v>0.61118608014242481</v>
      </c>
      <c r="N4" s="3">
        <v>31985</v>
      </c>
      <c r="O4" s="3">
        <v>44116</v>
      </c>
    </row>
    <row r="5" spans="1:15" x14ac:dyDescent="0.2">
      <c r="A5" s="8" t="s">
        <v>65</v>
      </c>
      <c r="B5" s="4" t="s">
        <v>58</v>
      </c>
      <c r="C5" s="8" t="s">
        <v>183</v>
      </c>
      <c r="D5" s="12">
        <v>77572833.333333343</v>
      </c>
      <c r="E5" s="12">
        <v>166032700</v>
      </c>
      <c r="F5" s="12">
        <v>98093500</v>
      </c>
      <c r="G5" s="12">
        <v>126983283.33333333</v>
      </c>
      <c r="H5" s="12">
        <v>103810700</v>
      </c>
      <c r="I5" s="12">
        <v>113684800</v>
      </c>
      <c r="J5" s="12">
        <v>116655300</v>
      </c>
      <c r="K5" s="12">
        <f t="shared" si="1"/>
        <v>117170579.16666667</v>
      </c>
      <c r="L5" s="12">
        <f t="shared" si="2"/>
        <v>111383600</v>
      </c>
      <c r="M5" s="8">
        <f t="shared" si="0"/>
        <v>0.95061064639413351</v>
      </c>
      <c r="N5" s="3">
        <v>81203</v>
      </c>
      <c r="O5" s="3">
        <v>6976</v>
      </c>
    </row>
    <row r="6" spans="1:15" x14ac:dyDescent="0.2">
      <c r="A6" s="8" t="s">
        <v>114</v>
      </c>
      <c r="B6" s="4" t="s">
        <v>59</v>
      </c>
      <c r="C6" s="8" t="s">
        <v>184</v>
      </c>
      <c r="D6" s="12">
        <v>3506521263.3333335</v>
      </c>
      <c r="E6" s="12">
        <v>200437936.66666669</v>
      </c>
      <c r="F6" s="12">
        <v>979772643.33333337</v>
      </c>
      <c r="G6" s="12">
        <v>807679643.33333325</v>
      </c>
      <c r="H6" s="12">
        <v>2517862466.6666665</v>
      </c>
      <c r="I6" s="12">
        <v>16630920</v>
      </c>
      <c r="J6" s="12">
        <v>87749800</v>
      </c>
      <c r="K6" s="12">
        <f t="shared" si="1"/>
        <v>1373602871.6666665</v>
      </c>
      <c r="L6" s="12">
        <f t="shared" si="2"/>
        <v>874081062.22222221</v>
      </c>
      <c r="M6" s="8">
        <f t="shared" si="0"/>
        <v>0.63634190074286356</v>
      </c>
      <c r="N6" s="3">
        <v>25988</v>
      </c>
      <c r="O6" s="3">
        <v>32813</v>
      </c>
    </row>
    <row r="7" spans="1:15" x14ac:dyDescent="0.2">
      <c r="A7" s="8" t="s">
        <v>115</v>
      </c>
      <c r="B7" s="4" t="s">
        <v>60</v>
      </c>
      <c r="C7" s="8" t="s">
        <v>185</v>
      </c>
      <c r="D7" s="12">
        <v>815097023.33333337</v>
      </c>
      <c r="E7" s="12">
        <v>1186413351.6666667</v>
      </c>
      <c r="F7" s="12">
        <v>774753013.33333325</v>
      </c>
      <c r="G7" s="12">
        <v>854350331.66666663</v>
      </c>
      <c r="H7" s="12">
        <v>811370430.00000012</v>
      </c>
      <c r="I7" s="12">
        <v>273948066.66666663</v>
      </c>
      <c r="J7" s="12">
        <v>303468733.33333331</v>
      </c>
      <c r="K7" s="12">
        <f t="shared" si="1"/>
        <v>907653429.99999988</v>
      </c>
      <c r="L7" s="12">
        <f t="shared" si="2"/>
        <v>462929076.66666669</v>
      </c>
      <c r="M7" s="8">
        <f t="shared" si="0"/>
        <v>0.51002845509730155</v>
      </c>
      <c r="N7" s="3">
        <v>13624</v>
      </c>
      <c r="O7" s="3">
        <v>3926</v>
      </c>
    </row>
    <row r="8" spans="1:15" x14ac:dyDescent="0.2">
      <c r="A8" s="8" t="s">
        <v>116</v>
      </c>
      <c r="B8" s="4" t="s">
        <v>61</v>
      </c>
      <c r="C8" s="8" t="s">
        <v>186</v>
      </c>
      <c r="D8" s="12">
        <v>1429405003.3333333</v>
      </c>
      <c r="E8" s="12">
        <v>570513826.66666675</v>
      </c>
      <c r="F8" s="12">
        <v>1286727500</v>
      </c>
      <c r="G8" s="12">
        <v>775837953.33333337</v>
      </c>
      <c r="H8" s="12">
        <v>926378983.33333325</v>
      </c>
      <c r="I8" s="12">
        <v>598691600</v>
      </c>
      <c r="J8" s="12">
        <v>714440600</v>
      </c>
      <c r="K8" s="12">
        <f>AVERAGE(D8:G8)</f>
        <v>1015621070.8333334</v>
      </c>
      <c r="L8" s="12">
        <f>AVERAGE(H8:J8)</f>
        <v>746503727.77777767</v>
      </c>
      <c r="M8" s="8">
        <f t="shared" si="0"/>
        <v>0.73502189863514689</v>
      </c>
      <c r="N8" s="3">
        <v>35365</v>
      </c>
      <c r="O8" s="3">
        <v>24572</v>
      </c>
    </row>
  </sheetData>
  <mergeCells count="1">
    <mergeCell ref="A1:XFD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B cells only and B cell&gt;Thymus</vt:lpstr>
      <vt:lpstr>Thymus only and thymus&gt;B cells</vt:lpstr>
      <vt:lpstr>Thymus and splenic B cells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Nanaware, Padma</dc:creator>
  <cp:lastModifiedBy>Nanaware, Padma</cp:lastModifiedBy>
  <dcterms:created xsi:type="dcterms:W3CDTF">2020-12-28T01:10:10Z</dcterms:created>
  <dcterms:modified xsi:type="dcterms:W3CDTF">2021-04-20T20:31:12Z</dcterms:modified>
</cp:coreProperties>
</file>