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RSV treated POLD1 WBRSV treated" sheetId="1" r:id="rId1"/>
    <sheet name="RSV-treated POLD1 qRT-PCR" sheetId="2" r:id="rId2"/>
  </sheets>
  <calcPr calcId="144525"/>
</workbook>
</file>

<file path=xl/sharedStrings.xml><?xml version="1.0" encoding="utf-8"?>
<sst xmlns="http://schemas.openxmlformats.org/spreadsheetml/2006/main" count="31" uniqueCount="20">
  <si>
    <r>
      <rPr>
        <sz val="11"/>
        <color theme="1"/>
        <rFont val="宋体"/>
        <charset val="134"/>
        <scheme val="minor"/>
      </rPr>
      <t>RSV(</t>
    </r>
    <r>
      <rPr>
        <sz val="11"/>
        <color theme="1"/>
        <rFont val="Calibri"/>
        <charset val="134"/>
      </rPr>
      <t>µ</t>
    </r>
    <r>
      <rPr>
        <sz val="11"/>
        <color theme="1"/>
        <rFont val="宋体"/>
        <charset val="134"/>
        <scheme val="minor"/>
      </rPr>
      <t>M)</t>
    </r>
  </si>
  <si>
    <t>Ctrl</t>
  </si>
  <si>
    <t>DMSO</t>
  </si>
  <si>
    <t>pold1</t>
  </si>
  <si>
    <t>mean CO</t>
  </si>
  <si>
    <t>gapdh</t>
  </si>
  <si>
    <t>Change Fold</t>
  </si>
  <si>
    <t>mean</t>
  </si>
  <si>
    <t>SD</t>
  </si>
  <si>
    <r>
      <rPr>
        <i/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 xml:space="preserve"> value</t>
    </r>
  </si>
  <si>
    <t>&lt;0.001</t>
  </si>
  <si>
    <t>Ct</t>
  </si>
  <si>
    <r>
      <rPr>
        <sz val="11"/>
        <color theme="1"/>
        <rFont val="宋体"/>
        <charset val="134"/>
      </rPr>
      <t>△</t>
    </r>
    <r>
      <rPr>
        <sz val="11"/>
        <color theme="1"/>
        <rFont val="Times New Roman"/>
        <charset val="134"/>
      </rPr>
      <t>Ct</t>
    </r>
  </si>
  <si>
    <r>
      <rPr>
        <sz val="11"/>
        <color theme="1"/>
        <rFont val="Times New Roman"/>
        <charset val="134"/>
      </rPr>
      <t xml:space="preserve">mean </t>
    </r>
    <r>
      <rPr>
        <sz val="11"/>
        <color theme="1"/>
        <rFont val="宋体"/>
        <charset val="134"/>
      </rPr>
      <t>△</t>
    </r>
    <r>
      <rPr>
        <sz val="11"/>
        <color theme="1"/>
        <rFont val="Times New Roman"/>
        <charset val="134"/>
      </rPr>
      <t>Ct of Ctrl</t>
    </r>
  </si>
  <si>
    <r>
      <rPr>
        <sz val="11"/>
        <color theme="1"/>
        <rFont val="宋体"/>
        <charset val="134"/>
      </rPr>
      <t>△△</t>
    </r>
    <r>
      <rPr>
        <sz val="11"/>
        <color theme="1"/>
        <rFont val="Times New Roman"/>
        <charset val="134"/>
      </rPr>
      <t>Ct</t>
    </r>
  </si>
  <si>
    <r>
      <rPr>
        <sz val="11"/>
        <color theme="1"/>
        <rFont val="Times New Roman"/>
        <charset val="134"/>
      </rPr>
      <t>2-</t>
    </r>
    <r>
      <rPr>
        <sz val="11"/>
        <color theme="1"/>
        <rFont val="宋体"/>
        <charset val="134"/>
      </rPr>
      <t>△△</t>
    </r>
    <r>
      <rPr>
        <sz val="11"/>
        <color theme="1"/>
        <rFont val="Times New Roman"/>
        <charset val="134"/>
      </rPr>
      <t>Ct</t>
    </r>
  </si>
  <si>
    <t>P value</t>
  </si>
  <si>
    <t xml:space="preserve"> GAPDH</t>
  </si>
  <si>
    <t>POLD1</t>
  </si>
  <si>
    <t>RSV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</si>
</sst>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8"/>
      <name val="Tahoma"/>
      <charset val="134"/>
    </font>
    <font>
      <b/>
      <sz val="8"/>
      <name val="Tahoma"/>
      <charset val="134"/>
    </font>
    <font>
      <sz val="11"/>
      <color theme="4"/>
      <name val="Times New Roman"/>
      <charset val="134"/>
    </font>
    <font>
      <sz val="11"/>
      <color rgb="FFFF0000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3" fillId="29" borderId="2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Alignment="1"/>
    <xf numFmtId="4" fontId="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E24" sqref="E24"/>
    </sheetView>
  </sheetViews>
  <sheetFormatPr defaultColWidth="9" defaultRowHeight="13.5"/>
  <cols>
    <col min="1" max="1" width="13.625" customWidth="1"/>
    <col min="2" max="2" width="11.875" customWidth="1"/>
    <col min="3" max="3" width="11.75" customWidth="1"/>
    <col min="4" max="4" width="11.625" customWidth="1"/>
    <col min="5" max="5" width="13.625" customWidth="1"/>
    <col min="6" max="6" width="13.25" customWidth="1"/>
    <col min="7" max="7" width="12.375" customWidth="1"/>
    <col min="8" max="8" width="12.875" customWidth="1"/>
    <col min="10" max="17" width="12.625"/>
  </cols>
  <sheetData>
    <row r="1" ht="15" spans="1:8">
      <c r="A1" s="13" t="s">
        <v>0</v>
      </c>
      <c r="B1" t="s">
        <v>1</v>
      </c>
      <c r="C1" t="s">
        <v>2</v>
      </c>
      <c r="D1" s="14">
        <v>12.5</v>
      </c>
      <c r="E1" s="14">
        <v>25</v>
      </c>
      <c r="F1" s="14">
        <v>50</v>
      </c>
      <c r="G1" s="14">
        <v>100</v>
      </c>
      <c r="H1" s="14">
        <v>200</v>
      </c>
    </row>
    <row r="2" spans="1:10">
      <c r="A2" s="8" t="s">
        <v>3</v>
      </c>
      <c r="B2" s="15">
        <v>14182.72561</v>
      </c>
      <c r="C2" s="15">
        <v>13637.731707</v>
      </c>
      <c r="D2" s="15">
        <v>12133.646341</v>
      </c>
      <c r="E2" s="15">
        <v>11368.896341</v>
      </c>
      <c r="F2" s="15">
        <v>9877.792683</v>
      </c>
      <c r="G2" s="15">
        <v>6735.067073</v>
      </c>
      <c r="H2" s="15">
        <v>5750.012195</v>
      </c>
      <c r="J2" t="s">
        <v>4</v>
      </c>
    </row>
    <row r="3" spans="1:17">
      <c r="A3" s="16"/>
      <c r="B3" s="17">
        <f>B2/B11</f>
        <v>0.972761630713874</v>
      </c>
      <c r="C3" s="17">
        <f t="shared" ref="C3:H3" si="0">C2/C11</f>
        <v>0.950367361573898</v>
      </c>
      <c r="D3" s="17">
        <f t="shared" si="0"/>
        <v>0.827652728779192</v>
      </c>
      <c r="E3" s="17">
        <f t="shared" si="0"/>
        <v>0.762823880249804</v>
      </c>
      <c r="F3" s="17">
        <f t="shared" si="0"/>
        <v>0.700155421250354</v>
      </c>
      <c r="G3" s="17">
        <f t="shared" si="0"/>
        <v>0.452042144082713</v>
      </c>
      <c r="H3" s="17">
        <f t="shared" si="0"/>
        <v>0.402861770411687</v>
      </c>
      <c r="J3">
        <f>AVERAGE(B3,B6,B9)</f>
        <v>0.905078237843746</v>
      </c>
      <c r="K3">
        <v>0.905078237843746</v>
      </c>
      <c r="L3">
        <v>0.905078237843746</v>
      </c>
      <c r="M3">
        <v>0.905078237843746</v>
      </c>
      <c r="N3">
        <v>0.905078237843746</v>
      </c>
      <c r="O3">
        <v>0.905078237843746</v>
      </c>
      <c r="P3">
        <v>0.905078237843746</v>
      </c>
      <c r="Q3">
        <v>0.905078237843746</v>
      </c>
    </row>
    <row r="4" spans="1:8">
      <c r="A4" s="16"/>
      <c r="B4" s="17">
        <f>B3/J3</f>
        <v>1.07478181447758</v>
      </c>
      <c r="C4" s="17">
        <f t="shared" ref="C4:H4" si="1">C3/K3</f>
        <v>1.05003890474491</v>
      </c>
      <c r="D4" s="17">
        <f t="shared" si="1"/>
        <v>0.91445434678773</v>
      </c>
      <c r="E4" s="17">
        <f t="shared" si="1"/>
        <v>0.842826452293397</v>
      </c>
      <c r="F4" s="17">
        <f t="shared" si="1"/>
        <v>0.77358552219574</v>
      </c>
      <c r="G4" s="17">
        <f t="shared" si="1"/>
        <v>0.499450904001024</v>
      </c>
      <c r="H4" s="17">
        <f t="shared" si="1"/>
        <v>0.445112647246346</v>
      </c>
    </row>
    <row r="5" spans="1:8">
      <c r="A5" s="8"/>
      <c r="B5" s="15">
        <v>12274.1</v>
      </c>
      <c r="C5" s="15">
        <v>11652.6</v>
      </c>
      <c r="D5" s="15">
        <v>10843.8</v>
      </c>
      <c r="E5" s="15">
        <v>9955.3</v>
      </c>
      <c r="F5" s="15">
        <v>8948.3</v>
      </c>
      <c r="G5" s="15">
        <v>6573</v>
      </c>
      <c r="H5" s="15">
        <v>5350.6</v>
      </c>
    </row>
    <row r="6" spans="1:17">
      <c r="A6" s="16"/>
      <c r="B6" s="17">
        <v>0.841853241744071</v>
      </c>
      <c r="C6" s="17">
        <v>0.812030252200356</v>
      </c>
      <c r="D6" s="17">
        <v>0.739670533334181</v>
      </c>
      <c r="E6" s="17">
        <v>0.667975179583957</v>
      </c>
      <c r="F6" s="17">
        <v>0.634271335412532</v>
      </c>
      <c r="G6" s="17">
        <v>0.441164576514333</v>
      </c>
      <c r="H6" s="17">
        <v>0.374877846457293</v>
      </c>
      <c r="J6">
        <v>0.905078237843746</v>
      </c>
      <c r="K6">
        <v>0.905078237843746</v>
      </c>
      <c r="L6">
        <v>0.905078237843746</v>
      </c>
      <c r="M6">
        <v>0.905078237843746</v>
      </c>
      <c r="N6">
        <v>0.905078237843746</v>
      </c>
      <c r="O6">
        <v>0.905078237843746</v>
      </c>
      <c r="P6">
        <v>0.905078237843746</v>
      </c>
      <c r="Q6">
        <v>0.905078237843746</v>
      </c>
    </row>
    <row r="7" spans="1:8">
      <c r="A7" s="16"/>
      <c r="B7" s="17">
        <f t="shared" ref="B7:H7" si="2">B6/J6</f>
        <v>0.930144164939484</v>
      </c>
      <c r="C7" s="17">
        <f t="shared" si="2"/>
        <v>0.897193433945482</v>
      </c>
      <c r="D7" s="17">
        <f t="shared" si="2"/>
        <v>0.817244855092714</v>
      </c>
      <c r="E7" s="17">
        <f t="shared" si="2"/>
        <v>0.738030317882063</v>
      </c>
      <c r="F7" s="17">
        <f t="shared" si="2"/>
        <v>0.700791720419239</v>
      </c>
      <c r="G7" s="17">
        <f t="shared" si="2"/>
        <v>0.48743253131946</v>
      </c>
      <c r="H7" s="17">
        <f t="shared" si="2"/>
        <v>0.414193857262992</v>
      </c>
    </row>
    <row r="8" spans="1:8">
      <c r="A8" s="8"/>
      <c r="B8" s="15">
        <v>13130.908623</v>
      </c>
      <c r="C8" s="15">
        <v>12633.915058</v>
      </c>
      <c r="D8" s="15">
        <v>11151.737452</v>
      </c>
      <c r="E8" s="15">
        <v>10024.5</v>
      </c>
      <c r="F8" s="15">
        <v>9422.574003</v>
      </c>
      <c r="G8" s="15">
        <v>6838.455598</v>
      </c>
      <c r="H8" s="15">
        <v>5551.361647</v>
      </c>
    </row>
    <row r="9" spans="2:17">
      <c r="B9">
        <f>B8/B11</f>
        <v>0.900619841073295</v>
      </c>
      <c r="C9">
        <f t="shared" ref="C9:H9" si="3">C8/C11</f>
        <v>0.880414777030501</v>
      </c>
      <c r="D9">
        <f t="shared" si="3"/>
        <v>0.760675371062137</v>
      </c>
      <c r="E9">
        <f t="shared" si="3"/>
        <v>0.672618322676301</v>
      </c>
      <c r="F9">
        <f t="shared" si="3"/>
        <v>0.667888715834987</v>
      </c>
      <c r="G9">
        <f t="shared" si="3"/>
        <v>0.45898134305549</v>
      </c>
      <c r="H9">
        <f t="shared" si="3"/>
        <v>0.388943763154221</v>
      </c>
      <c r="J9">
        <v>0.905078237843746</v>
      </c>
      <c r="K9">
        <v>0.905078237843746</v>
      </c>
      <c r="L9">
        <v>0.905078237843746</v>
      </c>
      <c r="M9">
        <v>0.905078237843746</v>
      </c>
      <c r="N9">
        <v>0.905078237843746</v>
      </c>
      <c r="O9">
        <v>0.905078237843746</v>
      </c>
      <c r="P9">
        <v>0.905078237843746</v>
      </c>
      <c r="Q9">
        <v>0.905078237843746</v>
      </c>
    </row>
    <row r="10" spans="2:8">
      <c r="B10" s="17">
        <f t="shared" ref="B10:H10" si="4">B9/J9</f>
        <v>0.995074020582935</v>
      </c>
      <c r="C10" s="17">
        <f t="shared" si="4"/>
        <v>0.972749912900344</v>
      </c>
      <c r="D10" s="17">
        <f t="shared" si="4"/>
        <v>0.840452614211967</v>
      </c>
      <c r="E10" s="17">
        <f t="shared" si="4"/>
        <v>0.743160419234854</v>
      </c>
      <c r="F10" s="17">
        <f t="shared" si="4"/>
        <v>0.737934786086739</v>
      </c>
      <c r="G10" s="17">
        <f t="shared" si="4"/>
        <v>0.507117864361611</v>
      </c>
      <c r="H10" s="17">
        <f t="shared" si="4"/>
        <v>0.429734963113066</v>
      </c>
    </row>
    <row r="11" spans="1:8">
      <c r="A11" s="8" t="s">
        <v>5</v>
      </c>
      <c r="B11" s="15">
        <v>14579.857143</v>
      </c>
      <c r="C11" s="15">
        <v>14349.957983</v>
      </c>
      <c r="D11" s="15">
        <v>14660.310924</v>
      </c>
      <c r="E11" s="15">
        <v>14903.697479</v>
      </c>
      <c r="F11" s="15">
        <v>14108</v>
      </c>
      <c r="G11" s="15">
        <v>14899.201681</v>
      </c>
      <c r="H11" s="15">
        <v>14272.915966</v>
      </c>
    </row>
    <row r="14" ht="15" spans="1:8">
      <c r="A14" s="13" t="s">
        <v>0</v>
      </c>
      <c r="B14" t="s">
        <v>1</v>
      </c>
      <c r="C14" t="s">
        <v>2</v>
      </c>
      <c r="D14" s="14">
        <v>12.5</v>
      </c>
      <c r="E14" s="14">
        <v>25</v>
      </c>
      <c r="F14" s="14">
        <v>50</v>
      </c>
      <c r="G14" s="14">
        <v>100</v>
      </c>
      <c r="H14" s="14">
        <v>200</v>
      </c>
    </row>
    <row r="15" spans="1:8">
      <c r="A15" t="s">
        <v>6</v>
      </c>
      <c r="B15" s="17">
        <v>1.07478181447758</v>
      </c>
      <c r="C15" s="17">
        <v>1.05003890474491</v>
      </c>
      <c r="D15" s="17">
        <v>0.914454346787729</v>
      </c>
      <c r="E15" s="17">
        <v>0.842826452293397</v>
      </c>
      <c r="F15" s="17">
        <v>0.77358552219574</v>
      </c>
      <c r="G15" s="17">
        <v>0.499450904001024</v>
      </c>
      <c r="H15" s="17">
        <v>0.445112647246345</v>
      </c>
    </row>
    <row r="16" spans="2:8">
      <c r="B16" s="17">
        <v>0.930144164939484</v>
      </c>
      <c r="C16" s="17">
        <v>0.897193433945481</v>
      </c>
      <c r="D16" s="17">
        <v>0.817244855092713</v>
      </c>
      <c r="E16" s="17">
        <v>0.738030317882063</v>
      </c>
      <c r="F16" s="17">
        <v>0.700791720419239</v>
      </c>
      <c r="G16" s="17">
        <v>0.487432531319459</v>
      </c>
      <c r="H16" s="17">
        <v>0.414193857262992</v>
      </c>
    </row>
    <row r="17" spans="2:8">
      <c r="B17" s="17">
        <v>0.995074020582935</v>
      </c>
      <c r="C17" s="17">
        <v>0.972749912900344</v>
      </c>
      <c r="D17" s="17">
        <v>0.840452614211967</v>
      </c>
      <c r="E17" s="17">
        <v>0.743160419234854</v>
      </c>
      <c r="F17" s="17">
        <v>0.737934786086738</v>
      </c>
      <c r="G17" s="17">
        <v>0.50711786436161</v>
      </c>
      <c r="H17" s="17">
        <v>0.429734963113066</v>
      </c>
    </row>
    <row r="18" spans="1:8">
      <c r="A18" t="s">
        <v>7</v>
      </c>
      <c r="B18">
        <f>AVERAGE(B15:B17)</f>
        <v>1</v>
      </c>
      <c r="C18">
        <f t="shared" ref="C18:H18" si="5">AVERAGE(C15:C17)</f>
        <v>0.973327417196912</v>
      </c>
      <c r="D18">
        <f t="shared" si="5"/>
        <v>0.85738393869747</v>
      </c>
      <c r="E18">
        <f t="shared" si="5"/>
        <v>0.774672396470105</v>
      </c>
      <c r="F18">
        <f t="shared" si="5"/>
        <v>0.737437342900572</v>
      </c>
      <c r="G18">
        <f t="shared" si="5"/>
        <v>0.498000433227364</v>
      </c>
      <c r="H18">
        <f t="shared" si="5"/>
        <v>0.429680489207468</v>
      </c>
    </row>
    <row r="19" spans="1:8">
      <c r="A19" t="s">
        <v>8</v>
      </c>
      <c r="B19">
        <f>STDEV(B15:B17)</f>
        <v>0.072444539966027</v>
      </c>
      <c r="C19">
        <f t="shared" ref="C19:H19" si="6">STDEV(C15:C17)</f>
        <v>0.0764243718939461</v>
      </c>
      <c r="D19">
        <f t="shared" si="6"/>
        <v>0.0507683329500376</v>
      </c>
      <c r="E19">
        <f t="shared" si="6"/>
        <v>0.0590788539059943</v>
      </c>
      <c r="F19">
        <f t="shared" si="6"/>
        <v>0.0363994502920267</v>
      </c>
      <c r="G19">
        <f t="shared" si="6"/>
        <v>0.00992249884575609</v>
      </c>
      <c r="H19">
        <f t="shared" si="6"/>
        <v>0.0154594669721652</v>
      </c>
    </row>
    <row r="20" spans="1:8">
      <c r="A20" s="18" t="s">
        <v>9</v>
      </c>
      <c r="D20">
        <v>0.004</v>
      </c>
      <c r="E20" t="s">
        <v>10</v>
      </c>
      <c r="F20" t="s">
        <v>10</v>
      </c>
      <c r="G20" t="s">
        <v>10</v>
      </c>
      <c r="H20" t="s">
        <v>10</v>
      </c>
    </row>
    <row r="22" spans="3:5">
      <c r="C22" s="17"/>
      <c r="D22" s="17"/>
      <c r="E22" s="17"/>
    </row>
    <row r="23" spans="3:5">
      <c r="C23" s="17"/>
      <c r="D23" s="17"/>
      <c r="E23" s="17"/>
    </row>
    <row r="24" spans="3:5">
      <c r="C24" s="17"/>
      <c r="D24" s="17"/>
      <c r="E24" s="17"/>
    </row>
    <row r="25" spans="3:5">
      <c r="C25" s="17"/>
      <c r="D25" s="17"/>
      <c r="E25" s="17"/>
    </row>
    <row r="26" spans="3:5">
      <c r="C26" s="17"/>
      <c r="D26" s="17"/>
      <c r="E26" s="17"/>
    </row>
    <row r="27" spans="3:5">
      <c r="C27" s="17"/>
      <c r="D27" s="17"/>
      <c r="E27" s="17"/>
    </row>
    <row r="28" spans="3:5">
      <c r="C28" s="17"/>
      <c r="D28" s="17"/>
      <c r="E28" s="17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H31" sqref="H31"/>
    </sheetView>
  </sheetViews>
  <sheetFormatPr defaultColWidth="9" defaultRowHeight="13.5"/>
  <cols>
    <col min="4" max="4" width="12.625"/>
    <col min="6" max="7" width="12.625"/>
    <col min="9" max="9" width="16" customWidth="1"/>
    <col min="10" max="10" width="12.625"/>
    <col min="11" max="11" width="13.75"/>
    <col min="12" max="18" width="12.625"/>
  </cols>
  <sheetData>
    <row r="1" ht="15" spans="1:18">
      <c r="A1" s="1"/>
      <c r="B1" s="2" t="s">
        <v>11</v>
      </c>
      <c r="C1" s="2"/>
      <c r="D1" s="2"/>
      <c r="E1" s="2"/>
      <c r="F1" s="3" t="s">
        <v>12</v>
      </c>
      <c r="G1" s="2"/>
      <c r="H1" s="2"/>
      <c r="I1" s="2" t="s">
        <v>13</v>
      </c>
      <c r="J1" s="3" t="s">
        <v>14</v>
      </c>
      <c r="K1" s="2"/>
      <c r="L1" s="2"/>
      <c r="M1" s="2" t="s">
        <v>15</v>
      </c>
      <c r="N1" s="2"/>
      <c r="O1" s="2"/>
      <c r="P1" s="2" t="s">
        <v>7</v>
      </c>
      <c r="Q1" s="2" t="s">
        <v>8</v>
      </c>
      <c r="R1" s="12" t="s">
        <v>16</v>
      </c>
    </row>
    <row r="2" ht="15" spans="1:18">
      <c r="A2" s="1" t="s">
        <v>1</v>
      </c>
      <c r="B2" s="4" t="s">
        <v>17</v>
      </c>
      <c r="C2" s="4">
        <v>14.65</v>
      </c>
      <c r="D2" s="2">
        <v>14.3466666666667</v>
      </c>
      <c r="E2" s="5">
        <v>14.28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</row>
    <row r="3" ht="15" spans="1:18">
      <c r="A3" s="1"/>
      <c r="B3" s="1" t="s">
        <v>18</v>
      </c>
      <c r="C3" s="4">
        <v>24.7</v>
      </c>
      <c r="D3" s="2">
        <v>24.04</v>
      </c>
      <c r="E3" s="5">
        <v>24.38</v>
      </c>
      <c r="F3" s="2">
        <f>C3-C2</f>
        <v>10.05</v>
      </c>
      <c r="G3" s="2">
        <f>D3-D2</f>
        <v>9.6933333333333</v>
      </c>
      <c r="H3" s="2">
        <f>E3-E2</f>
        <v>10.1</v>
      </c>
      <c r="I3" s="2">
        <f>AVERAGEA(F3:H3)</f>
        <v>9.94777777777777</v>
      </c>
      <c r="J3" s="2">
        <f>F3-I3</f>
        <v>0.102222222222233</v>
      </c>
      <c r="K3" s="2">
        <f>G3-I3</f>
        <v>-0.254444444444466</v>
      </c>
      <c r="L3" s="2">
        <f>H3-I3</f>
        <v>0.152222222222234</v>
      </c>
      <c r="M3" s="11">
        <f t="shared" ref="M3:O3" si="0">POWER(2,-J3)</f>
        <v>0.931596921857118</v>
      </c>
      <c r="N3" s="11">
        <f t="shared" si="0"/>
        <v>1.19287629966253</v>
      </c>
      <c r="O3" s="11">
        <f t="shared" si="0"/>
        <v>0.89986331073635</v>
      </c>
      <c r="P3" s="2">
        <f>AVERAGEA(M3:O3)</f>
        <v>1.00811217741866</v>
      </c>
      <c r="Q3">
        <f>STDEV(M3:O3)</f>
        <v>0.160795183914505</v>
      </c>
      <c r="R3" s="12">
        <f>TTEST(M3:O3,M5:O5,2,2)</f>
        <v>0.0429829327330647</v>
      </c>
    </row>
    <row r="4" ht="15" spans="1:18">
      <c r="A4" s="1" t="s">
        <v>19</v>
      </c>
      <c r="B4" s="4" t="s">
        <v>17</v>
      </c>
      <c r="C4" s="4">
        <v>11.67</v>
      </c>
      <c r="D4" s="5">
        <v>14.2166666666667</v>
      </c>
      <c r="E4" s="5">
        <v>14.1</v>
      </c>
      <c r="F4" s="2"/>
      <c r="G4" s="2"/>
      <c r="H4" s="2"/>
      <c r="I4" s="2"/>
      <c r="J4" s="2"/>
      <c r="K4" s="2"/>
      <c r="L4" s="2"/>
      <c r="M4" s="11"/>
      <c r="N4" s="11"/>
      <c r="O4" s="11"/>
      <c r="P4" s="2"/>
      <c r="R4" s="1"/>
    </row>
    <row r="5" ht="15" spans="1:18">
      <c r="A5" s="1"/>
      <c r="B5" s="1" t="s">
        <v>18</v>
      </c>
      <c r="C5" s="4">
        <v>21.93</v>
      </c>
      <c r="D5" s="5">
        <v>25.0333333333333</v>
      </c>
      <c r="E5" s="5">
        <v>25.1</v>
      </c>
      <c r="F5" s="2">
        <f>C5-C4</f>
        <v>10.26</v>
      </c>
      <c r="G5" s="2">
        <f>D5-D4</f>
        <v>10.8166666666666</v>
      </c>
      <c r="H5" s="2">
        <f>E5-E4</f>
        <v>11</v>
      </c>
      <c r="I5" s="2">
        <v>9.94777777777777</v>
      </c>
      <c r="J5" s="2">
        <f>F5-I5</f>
        <v>0.31222222222223</v>
      </c>
      <c r="K5" s="2">
        <f>G5-I5</f>
        <v>0.868888888888829</v>
      </c>
      <c r="L5" s="2">
        <f>H5-I5</f>
        <v>1.05222222222223</v>
      </c>
      <c r="M5" s="11">
        <f t="shared" ref="M5:O5" si="1">POWER(2,-J5)</f>
        <v>0.805400223517284</v>
      </c>
      <c r="N5" s="11">
        <f t="shared" si="1"/>
        <v>0.547568405494721</v>
      </c>
      <c r="O5" s="11">
        <f t="shared" si="1"/>
        <v>0.482224808178636</v>
      </c>
      <c r="P5" s="2">
        <f>AVERAGEA(M5:O5)</f>
        <v>0.611731145730213</v>
      </c>
      <c r="Q5">
        <f>STDEV(M5:O5)</f>
        <v>0.170874896329807</v>
      </c>
      <c r="R5" s="1"/>
    </row>
    <row r="6" spans="3:16">
      <c r="C6" s="6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6:16"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Format="1"/>
    <row r="9" customFormat="1" spans="3:3">
      <c r="C9" s="6"/>
    </row>
    <row r="10" customFormat="1" spans="3:7">
      <c r="C10" s="6"/>
      <c r="D10" s="6"/>
      <c r="E10" s="6"/>
      <c r="F10" s="6"/>
      <c r="G10" s="8"/>
    </row>
    <row r="11" customFormat="1" spans="3:7">
      <c r="C11" s="6"/>
      <c r="D11" s="8"/>
      <c r="E11" s="8"/>
      <c r="F11" s="8"/>
      <c r="G11" s="8"/>
    </row>
    <row r="12" customFormat="1" spans="3:8">
      <c r="C12" s="6"/>
      <c r="D12" s="9"/>
      <c r="E12" s="9"/>
      <c r="F12" s="9"/>
      <c r="G12" s="8"/>
      <c r="H12" s="8"/>
    </row>
    <row r="13" customFormat="1" spans="3:3">
      <c r="C13" s="6"/>
    </row>
    <row r="14" customFormat="1"/>
    <row r="15" spans="4:10">
      <c r="D15" s="6"/>
      <c r="E15" s="6"/>
      <c r="F15" s="6"/>
      <c r="G15" s="8"/>
      <c r="H15" s="6"/>
      <c r="I15" s="9"/>
      <c r="J15" s="9"/>
    </row>
    <row r="16" spans="4:10">
      <c r="D16" s="10"/>
      <c r="E16" s="9"/>
      <c r="F16" s="9"/>
      <c r="G16" s="8"/>
      <c r="H16" s="6"/>
      <c r="I16" s="9"/>
      <c r="J16" s="9"/>
    </row>
    <row r="17" spans="4:10">
      <c r="D17" s="10"/>
      <c r="E17" s="9"/>
      <c r="F17" s="9"/>
      <c r="G17" s="8"/>
      <c r="H17" s="8"/>
      <c r="I17" s="8"/>
      <c r="J17" s="9"/>
    </row>
  </sheetData>
  <mergeCells count="4">
    <mergeCell ref="B1:E1"/>
    <mergeCell ref="F1:H1"/>
    <mergeCell ref="J1:L1"/>
    <mergeCell ref="M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RSV treated POLD1 WBRSV treated</vt:lpstr>
      <vt:lpstr>RSV-treated POLD1 qRT-PCR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AzaizzZ</cp:lastModifiedBy>
  <dcterms:created xsi:type="dcterms:W3CDTF">2020-10-18T11:38:00Z</dcterms:created>
  <dcterms:modified xsi:type="dcterms:W3CDTF">2020-11-15T10:28:00Z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