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Phil Newton\Documents\Swansea Travel Laptop\2. Research\Learning Styles\SysR\Thriving still 2019\For Submission\"/>
    </mc:Choice>
  </mc:AlternateContent>
  <xr:revisionPtr revIDLastSave="0" documentId="13_ncr:1_{D2B11677-8859-4026-AADD-99D3C8B121EE}" xr6:coauthVersionLast="45" xr6:coauthVersionMax="45" xr10:uidLastSave="{00000000-0000-0000-0000-000000000000}"/>
  <bookViews>
    <workbookView xWindow="-110" yWindow="-110" windowWidth="19420" windowHeight="10420" tabRatio="995" activeTab="1" xr2:uid="{00000000-000D-0000-FFFF-FFFF00000000}"/>
  </bookViews>
  <sheets>
    <sheet name="Appendix 1" sheetId="24" r:id="rId1"/>
    <sheet name="Instructions" sheetId="1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48" i="24" l="1"/>
  <c r="AK38" i="24"/>
  <c r="AJ38" i="24"/>
  <c r="AL37" i="24"/>
  <c r="AK37" i="24"/>
  <c r="AJ37" i="24"/>
  <c r="AL36" i="24"/>
  <c r="AK36" i="24"/>
  <c r="AJ36" i="24"/>
  <c r="BA35" i="24"/>
  <c r="AR34" i="24"/>
  <c r="AL34" i="24"/>
  <c r="AK34" i="24"/>
  <c r="AJ34" i="24"/>
  <c r="AL33" i="24"/>
  <c r="AK33" i="24"/>
  <c r="AJ33" i="24"/>
  <c r="BB32" i="24"/>
  <c r="BA32" i="24"/>
  <c r="AL32" i="24"/>
  <c r="AK32" i="24"/>
  <c r="AJ32" i="24"/>
  <c r="BM31" i="24"/>
  <c r="BE31" i="24"/>
  <c r="BD31" i="24"/>
  <c r="AH31" i="24"/>
  <c r="BJ30" i="24"/>
  <c r="BI30" i="24"/>
  <c r="BH30" i="24"/>
  <c r="AL30" i="24"/>
  <c r="AK30" i="24"/>
  <c r="AJ30" i="24"/>
  <c r="BJ29" i="24"/>
  <c r="BI29" i="24"/>
  <c r="BH29" i="24"/>
  <c r="AL29" i="24"/>
  <c r="AK29" i="24"/>
  <c r="AJ29" i="24"/>
  <c r="BA28" i="24"/>
  <c r="BA48" i="24" s="1"/>
  <c r="BA49" i="24" s="1"/>
  <c r="AT28" i="24"/>
  <c r="AS28" i="24"/>
  <c r="AR28" i="24"/>
  <c r="AJ28" i="24"/>
  <c r="BI27" i="24"/>
  <c r="BH27" i="24"/>
  <c r="BC27" i="24"/>
  <c r="BB27" i="24"/>
  <c r="BA27" i="24"/>
  <c r="AT25" i="24"/>
  <c r="AS25" i="24"/>
  <c r="AR25" i="24"/>
  <c r="AJ25" i="24"/>
  <c r="AH25" i="24"/>
  <c r="AJ24" i="24"/>
  <c r="AL22" i="24"/>
  <c r="AK22" i="24"/>
  <c r="AJ22" i="24"/>
  <c r="BE21" i="24"/>
  <c r="BD21" i="24"/>
  <c r="AO21" i="24"/>
  <c r="AN21" i="24"/>
  <c r="AM21" i="24"/>
  <c r="AH21" i="24"/>
  <c r="BJ20" i="24"/>
  <c r="BI20" i="24"/>
  <c r="BH20" i="24"/>
  <c r="AL20" i="24"/>
  <c r="AK20" i="24"/>
  <c r="AJ20" i="24"/>
  <c r="BJ19" i="24"/>
  <c r="BI19" i="24"/>
  <c r="BH19" i="24"/>
  <c r="AL19" i="24"/>
  <c r="AK19" i="24"/>
  <c r="AJ19" i="24"/>
  <c r="BJ18" i="24"/>
  <c r="BI18" i="24"/>
  <c r="BH18" i="24"/>
  <c r="AL18" i="24"/>
  <c r="AK18" i="24"/>
  <c r="AJ18" i="24"/>
  <c r="AH18" i="24"/>
  <c r="BI17" i="24"/>
  <c r="AJ17" i="24"/>
  <c r="AR16" i="24"/>
  <c r="AJ16" i="24"/>
  <c r="BI15" i="24"/>
  <c r="AJ15" i="24"/>
  <c r="BI14" i="24"/>
  <c r="AJ14" i="24"/>
  <c r="BI13" i="24"/>
  <c r="AJ13" i="24"/>
  <c r="BI12" i="24"/>
  <c r="AJ12" i="24"/>
  <c r="BI11" i="24"/>
  <c r="AJ11" i="24"/>
  <c r="BJ10" i="24"/>
  <c r="BI10" i="24"/>
  <c r="BH10" i="24"/>
  <c r="AL10" i="24"/>
  <c r="AK10" i="24"/>
  <c r="AJ10" i="24"/>
  <c r="BJ9" i="24"/>
  <c r="BI9" i="24"/>
  <c r="BH9" i="24"/>
  <c r="AL9" i="24"/>
  <c r="AK9" i="24"/>
  <c r="AJ9" i="24"/>
  <c r="BJ8" i="24"/>
  <c r="BI8" i="24"/>
  <c r="BH8" i="24"/>
  <c r="AL8" i="24"/>
  <c r="AJ8" i="24"/>
  <c r="BJ7" i="24"/>
  <c r="BI7" i="24"/>
  <c r="BH7" i="24"/>
  <c r="AL7" i="24"/>
  <c r="AK7" i="24"/>
  <c r="AJ7" i="24"/>
  <c r="BJ6" i="24"/>
  <c r="BI6" i="24"/>
  <c r="BH6" i="24"/>
  <c r="AL6" i="24"/>
  <c r="AK6" i="24"/>
  <c r="AJ6" i="24"/>
  <c r="AL5" i="24"/>
  <c r="AK5" i="24"/>
  <c r="AJ5" i="24"/>
  <c r="BE4" i="24"/>
  <c r="BD4" i="24"/>
  <c r="AH4" i="24"/>
  <c r="AL3" i="24"/>
  <c r="AK3" i="24"/>
  <c r="AJ3" i="24"/>
  <c r="BJ2" i="24"/>
  <c r="BI2" i="24"/>
  <c r="BH2" i="24"/>
  <c r="AL2" i="24"/>
  <c r="AK2" i="24"/>
  <c r="AJ2" i="24"/>
</calcChain>
</file>

<file path=xl/sharedStrings.xml><?xml version="1.0" encoding="utf-8"?>
<sst xmlns="http://schemas.openxmlformats.org/spreadsheetml/2006/main" count="2149" uniqueCount="282">
  <si>
    <t>Population</t>
  </si>
  <si>
    <t>First Auth</t>
  </si>
  <si>
    <t>Yr published</t>
  </si>
  <si>
    <t>Ave teaching exp</t>
  </si>
  <si>
    <t>correct</t>
  </si>
  <si>
    <t>Country</t>
  </si>
  <si>
    <t>UK</t>
  </si>
  <si>
    <t>USA</t>
  </si>
  <si>
    <t>Netherlands</t>
  </si>
  <si>
    <t>Don't know/neutral</t>
  </si>
  <si>
    <t># incorrect</t>
  </si>
  <si>
    <t># correct</t>
  </si>
  <si>
    <t># Don't know/neutral</t>
  </si>
  <si>
    <t>The date reported in the methods. If this is a range then record the year which fills most of the range (e.g. Nov 2017-Jan 2018 would be 2017. if the split is equal (e.g. Nov 2017-Feb 2018) then record the first of the years. If no date is given in the methods then check the article details (most papers report, on the first page, the date the paper was submitted -take that year)</t>
  </si>
  <si>
    <t>Year Undertaken</t>
  </si>
  <si>
    <t>Population type</t>
  </si>
  <si>
    <t>Yr undertaken (if diff)</t>
  </si>
  <si>
    <t>Neutral invitation?</t>
  </si>
  <si>
    <t>Sampled</t>
  </si>
  <si>
    <t>N</t>
  </si>
  <si>
    <t>Publication type</t>
  </si>
  <si>
    <t>Thesis</t>
  </si>
  <si>
    <t>Teachers (Elementary School)</t>
  </si>
  <si>
    <t>Yes</t>
  </si>
  <si>
    <t>Students learn best when taught in a manner consistent with their learning styles</t>
  </si>
  <si>
    <t>Learning styles are not a major factor in how I plan my teaching</t>
  </si>
  <si>
    <t>Use Learning Styles (question)</t>
  </si>
  <si>
    <t>Yes (N)</t>
  </si>
  <si>
    <t>No (N)</t>
  </si>
  <si>
    <t>Yes (%)</t>
  </si>
  <si>
    <t>No (%)</t>
  </si>
  <si>
    <t>Do you teach to accommodate those differences?</t>
  </si>
  <si>
    <t>Do you believe students have different learning styles (e.g. visual vs. auditory learners)?</t>
  </si>
  <si>
    <t>Funding?</t>
  </si>
  <si>
    <t>CoI?</t>
  </si>
  <si>
    <t>Funding</t>
  </si>
  <si>
    <t>Was any funding received to undertake the study, if so who was it from? Answer with either 'No' or name the funder with a hyperlink to a grant page if possible.</t>
  </si>
  <si>
    <t>CoI</t>
  </si>
  <si>
    <t xml:space="preserve">Was there any obvious Conflict of Interest. This may be declared in the paper, or implied, for example, did the researchers have a commercial interest in a company that delivers training in the use of, or the debunking of, Learning Styles </t>
  </si>
  <si>
    <t>Journal Article, Thesis, Grey Literature</t>
  </si>
  <si>
    <t xml:space="preserve"> for example does the invitation to participants to participate in a 'study of neuromyths' (in which case answer 'no', or a 'study of facts about neuroscience and teaching' (in which case answer yes)</t>
  </si>
  <si>
    <t>What type of educator (e.g. school teacher,  preservice teacher, preservice AND qualified teacher, Uni academic, other (please state)</t>
  </si>
  <si>
    <t>drop down menu with free text 'other' option</t>
  </si>
  <si>
    <t>drop down menu</t>
  </si>
  <si>
    <t>Yes/No/Not clear (with optional comments)</t>
  </si>
  <si>
    <t>Yes/No/Not stated (with optional comments)</t>
  </si>
  <si>
    <t>Target Population Number</t>
  </si>
  <si>
    <t>Numerical entry with option for 'not stated'</t>
  </si>
  <si>
    <t>the total number of participants in the population. For  example if the study is surveying 'trainee teachers in Morocco', does the paper state how many trainee teachers are in Morocco</t>
  </si>
  <si>
    <t>the number of participants who were invited to complete the survey</t>
  </si>
  <si>
    <t>the number of participants who completed the question(s) about Learning Styles</t>
  </si>
  <si>
    <t>the average number of years of teaching experience of the participants who answered the questions about Learning Styles</t>
  </si>
  <si>
    <t>free text entry</t>
  </si>
  <si>
    <t>specific question asked (belief in learning styles)</t>
  </si>
  <si>
    <t>the specific question asked about whether participants believe that matching instruction to 'learning styles' will improve outcomes for learners</t>
  </si>
  <si>
    <t>the number (not percentage) of participants who respond that they believe in matching instruction to learning styles</t>
  </si>
  <si>
    <t>the number (not percentage) of participants who respond that they do not believe in matching instruction to learning styles</t>
  </si>
  <si>
    <t>the percentage (not number) of participants who respond that they believe in matching instruction to learning styles</t>
  </si>
  <si>
    <t>the percentage (not number) of participants who respond that they do not believe in matching instruction to learning styles</t>
  </si>
  <si>
    <t>Numerical entry with option for 'N/A'</t>
  </si>
  <si>
    <t>Training?</t>
  </si>
  <si>
    <t>Was any training or other intervention given to educate participants about the evidence base for Learning Styles (training had to be given after participants were asked about their initial belief in matching instruction)</t>
  </si>
  <si>
    <t>% incorrect</t>
  </si>
  <si>
    <t>% correct</t>
  </si>
  <si>
    <t>% Don't know/neutral</t>
  </si>
  <si>
    <t># incorrect (post)</t>
  </si>
  <si>
    <t># correct (post)</t>
  </si>
  <si>
    <t># Don't know/neutral (post)</t>
  </si>
  <si>
    <t>% incorrectn (post)</t>
  </si>
  <si>
    <t>% correct (post)</t>
  </si>
  <si>
    <t>% don't know (post)</t>
  </si>
  <si>
    <t>the number (not percentage) of participants who respond that they believe in matching instruction to learning styles after training</t>
  </si>
  <si>
    <t>the number (not percentage) of participants who respond that they do not believe in matching instruction to learning styles after training</t>
  </si>
  <si>
    <t>the percentage (not number) of participants who respond that they believe in matching instruction to learning styles after training</t>
  </si>
  <si>
    <t>the percentage (not number) of participants who respond that they do not believe in matching instruction to learning styles after training</t>
  </si>
  <si>
    <t>Use Learning Styles?</t>
  </si>
  <si>
    <t xml:space="preserve">Use Learning Styles </t>
  </si>
  <si>
    <t>Yes/No</t>
  </si>
  <si>
    <t>were participants asked whether they used Learning Styles in their teaching. This must, specifically, be a matching of instruction to learning styles</t>
  </si>
  <si>
    <t>what specific question were the participants asked about use of learning styles</t>
  </si>
  <si>
    <t>N (use)</t>
  </si>
  <si>
    <t>What was the number of participants who were asked the question about 'use'</t>
  </si>
  <si>
    <t>the number (not percentage) who answered yes to the question about use of learning styles</t>
  </si>
  <si>
    <t>the number (not percentage) who answered no, that they do not use learning styles</t>
  </si>
  <si>
    <t>the percentage (not number) who answered yes to the question about use of learning styles</t>
  </si>
  <si>
    <t>the percentage (not number) who answered no, that they do not use learning styles</t>
  </si>
  <si>
    <t>Prefrence of Learning styles question asked</t>
  </si>
  <si>
    <t>Individual learners show preferences for the mode in which they receive information (e.g., visual, auditory, kinesthetic).</t>
  </si>
  <si>
    <t xml:space="preserve">Individuals learn better when they receive information in their preferred learning style (e.g., auditory, visual, kinesthetic). </t>
  </si>
  <si>
    <t>OLC</t>
  </si>
  <si>
    <t>Journal</t>
  </si>
  <si>
    <t>UK + Ireland</t>
  </si>
  <si>
    <t>Sports Coaches</t>
  </si>
  <si>
    <t>Australia</t>
  </si>
  <si>
    <t>Individuals learn better when they receive information in their preferred learning style (e.g. visual, auditory, kinesthetic)</t>
  </si>
  <si>
    <t>Individual learners show preferences for the mode in which they receive information (e.g. visual, auditory, kinesthetic)</t>
  </si>
  <si>
    <t>Individuals learn better when they receive information in their preferred learning style (e.g., auditory, visual, kinesthetic).</t>
  </si>
  <si>
    <t>Individuals learn better when they receive information in their preferred Learning Style(e.g., auditory, visual, kinaesthetic)</t>
  </si>
  <si>
    <t>Individuals learn better when they receive information in their preferred learning style (e.g., auditory, visual, and kinesthetic).</t>
  </si>
  <si>
    <t>Individuals learn better when they receive information in their preferred learning style (e.g., auditory, visual, and kinesthetic)</t>
  </si>
  <si>
    <t>Individual learners show preferences for the mode in which they receive information (e.g., visual, auditory, kinesthetic)</t>
  </si>
  <si>
    <t>Qualitätsoffensive Lehrerbildung</t>
  </si>
  <si>
    <t>ARC-SRI:</t>
  </si>
  <si>
    <t>Teachers</t>
  </si>
  <si>
    <t>Individuals learn better when they receive information in their preferred learning style (e.g., auditory, visual, kinesthetic)</t>
  </si>
  <si>
    <t>Individuals learn better when they receive information in their preferred learning style (e.g.,auditory,visual,kinaesthetic). (Incorrect)</t>
  </si>
  <si>
    <t>Individual learners show preferences for the mode in which they receive information (e.g. visual, auditory, kinaesthetic).</t>
  </si>
  <si>
    <t>Individuals learn better when they receive information in their preferred learning style (e.g. visual, auditory, kinaesthetic).</t>
  </si>
  <si>
    <t>Individuals learn better when they receive information in their preferred learning style</t>
  </si>
  <si>
    <t>Individuals learn better when they receive information in their preferred learning style (e.g., auditory, visual, kinaesthetic).</t>
  </si>
  <si>
    <t>East China</t>
  </si>
  <si>
    <t>Individual learners show preferences for the mode in which they receive information (e.g. visual, auditory, kinaesthetic)</t>
  </si>
  <si>
    <t>Individual learners show preferences for the mode in which they receive information (e.g., visual, auditory, or kinesthetic).</t>
  </si>
  <si>
    <t xml:space="preserve">Individuals learn better when they receive information in their preferred learning style. </t>
  </si>
  <si>
    <t>Likelihood of implementation of learning style inventories</t>
  </si>
  <si>
    <t>Quebec</t>
  </si>
  <si>
    <t>In general, students learn better when information is presented in their preferred learning style (e.g., auditory, visual, tactile, and kinesthetic).*</t>
  </si>
  <si>
    <t>Students have individual preferences for the style in which they receive information (e.g., visual, auditory, tactile, and kinesthetic).</t>
  </si>
  <si>
    <t>“Individuals learn better when they receive information in their preferred learning style (e.g., auditory, visual, kinesthetic)</t>
  </si>
  <si>
    <t>China</t>
  </si>
  <si>
    <t>Individual learners show preferences for the mode in which they receive information.</t>
  </si>
  <si>
    <t>Greece</t>
  </si>
  <si>
    <t>Response Rate</t>
  </si>
  <si>
    <t xml:space="preserve">Individuals learn better when they receive information in their preferred learning style (e.g., auditory, visual, and kinesthetic). </t>
  </si>
  <si>
    <t>Turkey</t>
  </si>
  <si>
    <t>Spain</t>
  </si>
  <si>
    <t>Argentina</t>
  </si>
  <si>
    <t>Peru</t>
  </si>
  <si>
    <t>Chile</t>
  </si>
  <si>
    <t>Germany</t>
  </si>
  <si>
    <t>Switzerland</t>
  </si>
  <si>
    <t>Latin America</t>
  </si>
  <si>
    <t>North America</t>
  </si>
  <si>
    <t>South Korea</t>
  </si>
  <si>
    <t xml:space="preserve">% </t>
  </si>
  <si>
    <t>Sampling Method</t>
  </si>
  <si>
    <t>Justification of Research Method</t>
  </si>
  <si>
    <t>Background Lit review</t>
  </si>
  <si>
    <t>Explict Research question</t>
  </si>
  <si>
    <t>Clear Study objectives</t>
  </si>
  <si>
    <t>Methods for data anaylsis</t>
  </si>
  <si>
    <t>Questionaire administration</t>
  </si>
  <si>
    <t>Date of data collection</t>
  </si>
  <si>
    <t>Replication</t>
  </si>
  <si>
    <t>Verifying</t>
  </si>
  <si>
    <t>Description</t>
  </si>
  <si>
    <t>Pre testing</t>
  </si>
  <si>
    <t>Consent</t>
  </si>
  <si>
    <t>Sponsorship</t>
  </si>
  <si>
    <t>Ethics approval</t>
  </si>
  <si>
    <t>Ethical treatment</t>
  </si>
  <si>
    <t xml:space="preserve">Justification of research method </t>
  </si>
  <si>
    <t xml:space="preserve">Background literature review </t>
  </si>
  <si>
    <t xml:space="preserve">Explicit research question </t>
  </si>
  <si>
    <t>Clear Study Objectives</t>
  </si>
  <si>
    <t xml:space="preserve">Description of methods used for data analysis </t>
  </si>
  <si>
    <t xml:space="preserve">Methods for verifying data entry </t>
  </si>
  <si>
    <t xml:space="preserve">Method of questionnaire administration </t>
  </si>
  <si>
    <t xml:space="preserve">Location of data collection </t>
  </si>
  <si>
    <t xml:space="preserve">Dates of data collection </t>
  </si>
  <si>
    <t xml:space="preserve">Methods sufficiently described for replication </t>
  </si>
  <si>
    <t xml:space="preserve">Evidence of validity </t>
  </si>
  <si>
    <t>Description of Research tool</t>
  </si>
  <si>
    <t>Instrument pre testing</t>
  </si>
  <si>
    <t>Evidence of ethical treatment of human subjects</t>
  </si>
  <si>
    <t>Y/N</t>
  </si>
  <si>
    <t>Methods used to analyse the data (types of questions asked)</t>
  </si>
  <si>
    <t>Where was the data collected (normally written Country)</t>
  </si>
  <si>
    <t>Research ethics approval</t>
  </si>
  <si>
    <t>specific question asked (Preference in learning styles)</t>
  </si>
  <si>
    <t xml:space="preserve">Is a specific question asked about belief in preferences </t>
  </si>
  <si>
    <t>If the answer is yes then repeat 13-18 questions AGAIN</t>
  </si>
  <si>
    <t xml:space="preserve">% of responses from the overall population (target population/n) </t>
  </si>
  <si>
    <t>% incorrect (post)</t>
  </si>
  <si>
    <t>Was a background literature review included in the survey to say where the information was taken from (most cases Dekker)</t>
  </si>
  <si>
    <t>Was a explicit research question asked and can this be seen in the study (neuromyths in trainee teachers/teachers/colleges)</t>
  </si>
  <si>
    <t>Were clear Study objectives outlined in the study (Has neuromyths belief increased/declined over time or what is belief in neuromyths)</t>
  </si>
  <si>
    <t>Is the method sufficiently described to be repeated by someone else</t>
  </si>
  <si>
    <t>Are the results double checked before inputting/if data is wrong, was it removed/discarded</t>
  </si>
  <si>
    <t>If sponsorship was received, is it stated from where</t>
  </si>
  <si>
    <t>Was the study ethically approved</t>
  </si>
  <si>
    <t>Was Consent approved by the individual before undertaking the study</t>
  </si>
  <si>
    <t xml:space="preserve">Evidence to show that ethical treatment of the human subjects was conducted, was a follow up done to check on individuals? </t>
  </si>
  <si>
    <t>Tool used to undertake research.</t>
  </si>
  <si>
    <t xml:space="preserve">Is it described how the questionnaire was administered (e.g. pen and paper, online) </t>
  </si>
  <si>
    <t>Does the text of the paper state the date of Data collection? If ‘N’ then, for analysis purposes this information was derived from the paper was submitted (if given) or published</t>
  </si>
  <si>
    <t>Is the research done valid (Has it been described what steps or methods were taken to ensure the validity of the study instrument)</t>
  </si>
  <si>
    <t>Was the questionnaire/ test checked before being sent out/released to study participants</t>
  </si>
  <si>
    <t>Y</t>
  </si>
  <si>
    <t>Was justification given for why the research was conducted?</t>
  </si>
  <si>
    <t>Location of Data collection</t>
  </si>
  <si>
    <t>Georgia College Office</t>
  </si>
  <si>
    <t>Grant AYD-000-235</t>
  </si>
  <si>
    <t>None, Brain Quiz</t>
  </si>
  <si>
    <t>Faculty research support grant</t>
  </si>
  <si>
    <t>National Science Foundation Graduate Research Fellowship Program</t>
  </si>
  <si>
    <t>EREST of UQAM</t>
  </si>
  <si>
    <t xml:space="preserve">Individual learners show preferences for the mode in which they receive information (e.g., visual, auditory, kinaesthetic). </t>
  </si>
  <si>
    <t>Validity 1</t>
  </si>
  <si>
    <t>Validity 2</t>
  </si>
  <si>
    <t>Was sufficient information made available to participants for them to be clear that they were being asked about Learning Styles rather than styles of learning, or preferences (cite papa 2020). For example, was it explained that, in order to diagnose a Learning Style, a questionnaire needs to be administered which then results in learners being allocated to one or more styles (e.g. Newton and Miah 2017)</t>
  </si>
  <si>
    <t>If yes to above, was it also made clear that educators are supposed to tailor instruction to individual Learning Styles.</t>
  </si>
  <si>
    <t>If yes, do you teach to accommodate those differences?</t>
  </si>
  <si>
    <t>DK (%)</t>
  </si>
  <si>
    <t>DK (N)</t>
  </si>
  <si>
    <t>Individuals learn better when they receive information in their preferred learning style (e.g., auditory, visual, or kinesthetic)</t>
  </si>
  <si>
    <t>Grey lit</t>
  </si>
  <si>
    <t xml:space="preserve"> - </t>
  </si>
  <si>
    <t># DK/neutral (post)</t>
  </si>
  <si>
    <t>Wellcome Trust</t>
  </si>
  <si>
    <t>Ministerium für Wissenschaft and German Federal Government</t>
  </si>
  <si>
    <t>Matching instruction; specific q asked</t>
  </si>
  <si>
    <t xml:space="preserve"> -</t>
  </si>
  <si>
    <t xml:space="preserve"> Individuals learn better when they receive information in their preferred learning style (e.g. auditory, visual, kinaesthetic). </t>
  </si>
  <si>
    <t>A pedagogical approach based on such a distinction favors learning</t>
  </si>
  <si>
    <t xml:space="preserve">     -</t>
  </si>
  <si>
    <t>Worldwide</t>
  </si>
  <si>
    <t>the specific question asked about whether participants have believe that people have a prefrence towards a learning style that they use to learn with</t>
  </si>
  <si>
    <t xml:space="preserve">     - </t>
  </si>
  <si>
    <t>Pre-service teachers</t>
  </si>
  <si>
    <t>UK,  USA, Australia</t>
  </si>
  <si>
    <t>I try to organize my teaching to accommodate different student Learning Styles (e.g., visual, kinaesthetic,assimilator/converger)</t>
  </si>
  <si>
    <t>(cites Dekker paper as source)</t>
  </si>
  <si>
    <t>Does Teaching to a Student’s Learning Style Enhance Learning?</t>
  </si>
  <si>
    <t>Con</t>
  </si>
  <si>
    <t>Sno</t>
  </si>
  <si>
    <t>Unc</t>
  </si>
  <si>
    <t>Con/Sno/Unc</t>
  </si>
  <si>
    <t>See text of manuscript</t>
  </si>
  <si>
    <t>Teachers (mixed)</t>
  </si>
  <si>
    <t>Teachers (TESOL)</t>
  </si>
  <si>
    <t>Higher Education</t>
  </si>
  <si>
    <t>Teachers and Pre-service Teachers</t>
  </si>
  <si>
    <t>Teachers (Headmasters)</t>
  </si>
  <si>
    <t xml:space="preserve">Individuals learn better when they receive information in their preferred learning style (e.g. visual, auditory, kinaesthetic) </t>
  </si>
  <si>
    <t xml:space="preserve">N </t>
  </si>
  <si>
    <t xml:space="preserve">Betts </t>
  </si>
  <si>
    <t>Bailey</t>
  </si>
  <si>
    <t xml:space="preserve">Carter </t>
  </si>
  <si>
    <t xml:space="preserve">Dandy </t>
  </si>
  <si>
    <t xml:space="preserve">Dekker </t>
  </si>
  <si>
    <t xml:space="preserve">Deligiannidi </t>
  </si>
  <si>
    <t>Gleichgerrcht</t>
  </si>
  <si>
    <t xml:space="preserve">Gleichgerrcht </t>
  </si>
  <si>
    <t xml:space="preserve">Grospietsch </t>
  </si>
  <si>
    <t>Hermosilla</t>
  </si>
  <si>
    <t xml:space="preserve">Horvath </t>
  </si>
  <si>
    <t>Howard-Jones</t>
  </si>
  <si>
    <t>Kilpatrick</t>
  </si>
  <si>
    <t xml:space="preserve">Kim </t>
  </si>
  <si>
    <t>Ruhaak</t>
  </si>
  <si>
    <t>Karakus</t>
  </si>
  <si>
    <t xml:space="preserve">Lethaby </t>
  </si>
  <si>
    <t xml:space="preserve">Macdonald </t>
  </si>
  <si>
    <t xml:space="preserve">McMahon </t>
  </si>
  <si>
    <t xml:space="preserve">Menz </t>
  </si>
  <si>
    <t xml:space="preserve">Morehead </t>
  </si>
  <si>
    <t xml:space="preserve">Newton </t>
  </si>
  <si>
    <t xml:space="preserve">Papadatou-Pastou </t>
  </si>
  <si>
    <t xml:space="preserve">Pei </t>
  </si>
  <si>
    <t>Piza</t>
  </si>
  <si>
    <t xml:space="preserve">Sarrasin </t>
  </si>
  <si>
    <t xml:space="preserve">Sparks </t>
  </si>
  <si>
    <t xml:space="preserve">Tardif </t>
  </si>
  <si>
    <t>van Dijk</t>
  </si>
  <si>
    <t>How much do you agree with the thesis that there are different learning styles (e.g., auditory, visual or kinesthetic) that enable more effective learning?</t>
  </si>
  <si>
    <t xml:space="preserve">Zhang </t>
  </si>
  <si>
    <t xml:space="preserve">Yoon </t>
  </si>
  <si>
    <t>Dundar</t>
  </si>
  <si>
    <t xml:space="preserve">Ferrero </t>
  </si>
  <si>
    <t>N(traning)</t>
  </si>
  <si>
    <t xml:space="preserve">The number of participants that undewent training </t>
  </si>
  <si>
    <t>#Don't know/neutral</t>
  </si>
  <si>
    <t>The number (not percentage) of participants that answered Don't know to using learning styles</t>
  </si>
  <si>
    <t>The percentage (not number) of participants who responded they did not know/neutral for question on prefrence of learning styles</t>
  </si>
  <si>
    <t>%Don't know/neutral</t>
  </si>
  <si>
    <t>the percentage (not number) of participants who responded they do not know/neutral to question on using learning styles</t>
  </si>
  <si>
    <t>the percentage (not number) of participants who responded with don'tknow/neutral to matching instrcutions to learning styles question</t>
  </si>
  <si>
    <t>How frequently do you anticipate you will use this practice in your teaching when you graduate?</t>
  </si>
  <si>
    <t>Do you believe students have different learning styles (e.g., visual vs. auditory learners)?</t>
  </si>
  <si>
    <t>Use/intend to use this distinction in teaching practices</t>
  </si>
  <si>
    <t>General Validity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</si>
</sst>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b/>
      <sz val="11"/>
      <color theme="1"/>
      <name val="Calibri"/>
      <family val="2"/>
      <scheme val="minor"/>
    </font>
    <font>
      <u/>
      <sz val="11"/>
      <color theme="10"/>
      <name val="Calibri"/>
      <family val="2"/>
      <scheme val="minor"/>
    </font>
    <font>
      <sz val="11"/>
      <color rgb="FF201F1E"/>
      <name val="Calibri"/>
      <family val="2"/>
      <scheme val="minor"/>
    </font>
    <font>
      <sz val="11"/>
      <name val="Calibri"/>
      <family val="2"/>
      <scheme val="minor"/>
    </font>
    <font>
      <sz val="11"/>
      <color rgb="FF201F1E"/>
      <name val="Corbel"/>
      <family val="2"/>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71">
    <xf numFmtId="0" fontId="0" fillId="0" borderId="0" xfId="0"/>
    <xf numFmtId="0" fontId="1" fillId="0" borderId="0" xfId="0" applyFont="1"/>
    <xf numFmtId="0" fontId="0" fillId="0" borderId="0" xfId="0" quotePrefix="1"/>
    <xf numFmtId="0" fontId="0" fillId="0" borderId="0" xfId="0" applyAlignment="1">
      <alignment horizontal="right"/>
    </xf>
    <xf numFmtId="0" fontId="1" fillId="0" borderId="0" xfId="0" applyFont="1" applyAlignment="1">
      <alignment horizontal="left"/>
    </xf>
    <xf numFmtId="0" fontId="0" fillId="0" borderId="0" xfId="0" applyFill="1"/>
    <xf numFmtId="0" fontId="0" fillId="0" borderId="0" xfId="0" applyFont="1"/>
    <xf numFmtId="0" fontId="1" fillId="0" borderId="0" xfId="0" applyFont="1" applyFill="1"/>
    <xf numFmtId="0" fontId="0" fillId="2" borderId="0" xfId="0" applyFill="1"/>
    <xf numFmtId="0" fontId="1" fillId="2" borderId="0" xfId="0" applyFont="1" applyFill="1"/>
    <xf numFmtId="0" fontId="3" fillId="0" borderId="0" xfId="0" applyFont="1"/>
    <xf numFmtId="0" fontId="1" fillId="0" borderId="0" xfId="0" applyFont="1" applyFill="1" applyAlignment="1">
      <alignment horizontal="center" textRotation="90"/>
    </xf>
    <xf numFmtId="0" fontId="2" fillId="0" borderId="0" xfId="1" applyAlignment="1">
      <alignment horizontal="center" textRotation="90"/>
    </xf>
    <xf numFmtId="0" fontId="0" fillId="0" borderId="0" xfId="0" applyAlignment="1">
      <alignment horizontal="center" textRotation="90"/>
    </xf>
    <xf numFmtId="0" fontId="0" fillId="0" borderId="0" xfId="0" applyFont="1" applyAlignment="1">
      <alignment horizontal="center"/>
    </xf>
    <xf numFmtId="0" fontId="0" fillId="0" borderId="0" xfId="0" applyAlignment="1">
      <alignment horizontal="center"/>
    </xf>
    <xf numFmtId="0" fontId="0" fillId="0" borderId="0" xfId="0" applyFill="1" applyAlignment="1">
      <alignment horizontal="center"/>
    </xf>
    <xf numFmtId="164" fontId="0" fillId="0" borderId="0" xfId="0" applyNumberFormat="1" applyAlignment="1">
      <alignment horizontal="center"/>
    </xf>
    <xf numFmtId="0" fontId="2" fillId="0" borderId="0" xfId="1" applyAlignment="1">
      <alignment textRotation="90"/>
    </xf>
    <xf numFmtId="0" fontId="0" fillId="0" borderId="0" xfId="0" applyAlignment="1"/>
    <xf numFmtId="0" fontId="0" fillId="0" borderId="0" xfId="0" applyAlignment="1">
      <alignment horizontal="left"/>
    </xf>
    <xf numFmtId="0" fontId="0" fillId="0" borderId="0" xfId="0" applyFill="1" applyAlignment="1">
      <alignment horizontal="left"/>
    </xf>
    <xf numFmtId="0" fontId="0" fillId="0" borderId="0" xfId="0" applyFont="1" applyAlignment="1"/>
    <xf numFmtId="0" fontId="2" fillId="0" borderId="1" xfId="1" applyBorder="1" applyAlignment="1">
      <alignment horizontal="center" textRotation="90"/>
    </xf>
    <xf numFmtId="0" fontId="2" fillId="0" borderId="2" xfId="1" applyBorder="1" applyAlignment="1">
      <alignment horizontal="center" textRotation="90"/>
    </xf>
    <xf numFmtId="0" fontId="2" fillId="0" borderId="3" xfId="1" applyBorder="1" applyAlignment="1">
      <alignment horizontal="center" textRotation="90"/>
    </xf>
    <xf numFmtId="0" fontId="0" fillId="0" borderId="4" xfId="0" applyBorder="1"/>
    <xf numFmtId="1" fontId="0" fillId="0" borderId="0" xfId="0" applyNumberFormat="1"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1" fontId="0" fillId="0" borderId="0" xfId="0" applyNumberForma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164" fontId="0" fillId="0" borderId="0" xfId="0" applyNumberFormat="1" applyBorder="1" applyAlignment="1">
      <alignment horizontal="center"/>
    </xf>
    <xf numFmtId="164" fontId="0" fillId="0" borderId="5" xfId="0" applyNumberFormat="1" applyBorder="1" applyAlignment="1">
      <alignment horizontal="center"/>
    </xf>
    <xf numFmtId="1" fontId="0" fillId="0" borderId="0" xfId="0" applyNumberFormat="1" applyFill="1" applyBorder="1" applyAlignment="1">
      <alignment horizontal="center"/>
    </xf>
    <xf numFmtId="0" fontId="0" fillId="0" borderId="6" xfId="0" applyBorder="1"/>
    <xf numFmtId="1" fontId="0" fillId="0" borderId="7" xfId="0" applyNumberForma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4" xfId="0" applyFill="1" applyBorder="1"/>
    <xf numFmtId="0" fontId="2" fillId="0" borderId="0" xfId="1" applyFill="1" applyAlignment="1">
      <alignment horizontal="center" textRotation="90"/>
    </xf>
    <xf numFmtId="0" fontId="0" fillId="0" borderId="0" xfId="0" applyFont="1" applyFill="1" applyAlignment="1">
      <alignment horizontal="center"/>
    </xf>
    <xf numFmtId="0" fontId="0" fillId="0" borderId="0" xfId="0" applyFont="1" applyFill="1" applyAlignment="1">
      <alignment horizontal="right"/>
    </xf>
    <xf numFmtId="0" fontId="0" fillId="0" borderId="6" xfId="0" applyBorder="1" applyAlignment="1">
      <alignment horizontal="center"/>
    </xf>
    <xf numFmtId="0" fontId="0" fillId="0" borderId="0" xfId="0" applyFill="1" applyAlignment="1"/>
    <xf numFmtId="0" fontId="0" fillId="0" borderId="0" xfId="0" applyFill="1" applyAlignment="1">
      <alignment horizontal="right"/>
    </xf>
    <xf numFmtId="0" fontId="0" fillId="0" borderId="0" xfId="0" quotePrefix="1" applyFill="1"/>
    <xf numFmtId="0" fontId="0" fillId="0" borderId="0" xfId="0" applyNumberFormat="1" applyFill="1" applyAlignment="1">
      <alignment horizontal="center"/>
    </xf>
    <xf numFmtId="0" fontId="0" fillId="0" borderId="5" xfId="0" applyFill="1" applyBorder="1" applyAlignment="1">
      <alignment horizontal="center"/>
    </xf>
    <xf numFmtId="0" fontId="0" fillId="0" borderId="4" xfId="0" applyBorder="1" applyAlignment="1">
      <alignment horizontal="center"/>
    </xf>
    <xf numFmtId="1" fontId="0" fillId="0" borderId="0" xfId="0" applyNumberFormat="1"/>
    <xf numFmtId="0" fontId="0" fillId="0" borderId="0" xfId="0" applyFont="1" applyFill="1" applyAlignment="1">
      <alignment horizontal="left"/>
    </xf>
    <xf numFmtId="0" fontId="5" fillId="0" borderId="0" xfId="0" applyFont="1" applyAlignment="1">
      <alignment horizontal="left"/>
    </xf>
    <xf numFmtId="0" fontId="5" fillId="0" borderId="0" xfId="0" applyFont="1" applyFill="1" applyAlignment="1">
      <alignment horizontal="left"/>
    </xf>
    <xf numFmtId="0" fontId="1" fillId="3" borderId="0" xfId="0" applyFont="1" applyFill="1" applyAlignment="1">
      <alignment horizontal="center" textRotation="90"/>
    </xf>
    <xf numFmtId="0" fontId="2" fillId="3" borderId="0" xfId="1" applyFill="1" applyAlignment="1">
      <alignment horizontal="center" textRotation="90"/>
    </xf>
    <xf numFmtId="0" fontId="2" fillId="3" borderId="0" xfId="1" applyFill="1" applyAlignment="1">
      <alignment horizontal="left" textRotation="90"/>
    </xf>
    <xf numFmtId="0" fontId="2" fillId="3" borderId="1" xfId="1" applyFill="1" applyBorder="1" applyAlignment="1">
      <alignment horizontal="center" textRotation="90"/>
    </xf>
    <xf numFmtId="0" fontId="0" fillId="0" borderId="0" xfId="0" applyBorder="1" applyAlignment="1">
      <alignment horizontal="left"/>
    </xf>
    <xf numFmtId="0" fontId="0" fillId="0" borderId="0" xfId="0" applyFill="1" applyBorder="1" applyAlignment="1">
      <alignment horizontal="left"/>
    </xf>
    <xf numFmtId="0" fontId="0" fillId="0" borderId="4" xfId="0" applyFill="1" applyBorder="1" applyAlignment="1">
      <alignment horizontal="left"/>
    </xf>
    <xf numFmtId="0" fontId="0" fillId="0" borderId="7" xfId="0" applyBorder="1" applyAlignment="1">
      <alignment horizontal="left"/>
    </xf>
    <xf numFmtId="0" fontId="0" fillId="0" borderId="4" xfId="0" applyBorder="1" applyAlignment="1">
      <alignment horizontal="left"/>
    </xf>
    <xf numFmtId="1" fontId="0" fillId="0" borderId="0" xfId="0" applyNumberFormat="1" applyAlignment="1">
      <alignment horizontal="center"/>
    </xf>
    <xf numFmtId="164" fontId="0" fillId="0" borderId="0" xfId="0" applyNumberFormat="1"/>
    <xf numFmtId="0" fontId="0" fillId="0" borderId="9" xfId="0" applyFont="1" applyFill="1" applyBorder="1"/>
    <xf numFmtId="0" fontId="0" fillId="0" borderId="10" xfId="0" applyFill="1" applyBorder="1"/>
    <xf numFmtId="0" fontId="0" fillId="0" borderId="11" xfId="0" applyFill="1" applyBorder="1"/>
    <xf numFmtId="0" fontId="0" fillId="0" borderId="6" xfId="0" applyBorder="1" applyAlignment="1">
      <alignment horizontal="left"/>
    </xf>
    <xf numFmtId="0" fontId="4" fillId="0" borderId="0" xfId="0" applyFont="1" applyFill="1" applyAlignment="1">
      <alignment horizontal="center"/>
    </xf>
  </cellXfs>
  <cellStyles count="2">
    <cellStyle name="Hyperlink" xfId="1" builtinId="8"/>
    <cellStyle name="Normal" xfId="0" builtinId="0"/>
  </cellStyles>
  <dxfs count="18">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38984-F508-402E-8107-F510206CB630}">
  <dimension ref="A1:BV86"/>
  <sheetViews>
    <sheetView topLeftCell="E1" zoomScaleNormal="100" workbookViewId="0">
      <selection activeCell="W1" sqref="W1"/>
    </sheetView>
  </sheetViews>
  <sheetFormatPr defaultRowHeight="14.5" x14ac:dyDescent="0.35"/>
  <cols>
    <col min="1" max="1" width="15.453125" style="5" customWidth="1"/>
    <col min="2" max="2" width="6.26953125" bestFit="1" customWidth="1"/>
    <col min="3" max="3" width="16.7265625" style="3" customWidth="1"/>
    <col min="4" max="4" width="7.54296875" style="15" customWidth="1"/>
    <col min="5" max="5" width="9.1796875" customWidth="1"/>
    <col min="6" max="6" width="20.1796875" customWidth="1"/>
    <col min="7" max="7" width="6.81640625" style="19" customWidth="1"/>
    <col min="8" max="8" width="6" style="15" customWidth="1"/>
    <col min="9" max="9" width="5.1796875" style="16" customWidth="1"/>
    <col min="10" max="28" width="3.81640625" style="15" customWidth="1"/>
    <col min="29" max="29" width="3.81640625" style="20" customWidth="1"/>
    <col min="30" max="30" width="6.81640625" style="15" customWidth="1"/>
    <col min="31" max="31" width="7.54296875" style="15" customWidth="1"/>
    <col min="32" max="32" width="6.7265625" style="15" customWidth="1"/>
    <col min="33" max="33" width="7.81640625" customWidth="1"/>
    <col min="34" max="34" width="8.1796875" style="15" customWidth="1"/>
    <col min="35" max="35" width="7.26953125" customWidth="1"/>
    <col min="36" max="37" width="8.54296875" customWidth="1"/>
    <col min="38" max="38" width="7.453125" customWidth="1"/>
    <col min="39" max="41" width="5.7265625" style="15" customWidth="1"/>
    <col min="42" max="49" width="5.81640625" customWidth="1"/>
    <col min="50" max="50" width="6.54296875" customWidth="1"/>
    <col min="51" max="51" width="5.1796875" style="19" customWidth="1"/>
    <col min="52" max="52" width="4.81640625" style="15" customWidth="1"/>
    <col min="53" max="53" width="8.1796875" style="15" bestFit="1" customWidth="1"/>
    <col min="54" max="55" width="4.81640625" style="15" customWidth="1"/>
    <col min="56" max="57" width="5.7265625" style="15" bestFit="1" customWidth="1"/>
    <col min="58" max="58" width="4.81640625" style="15" customWidth="1"/>
    <col min="59" max="59" width="6.1796875" customWidth="1"/>
    <col min="60" max="66" width="7.26953125" style="15" customWidth="1"/>
    <col min="70" max="70" width="5.1796875" style="15" customWidth="1"/>
  </cols>
  <sheetData>
    <row r="1" spans="1:74" s="13" customFormat="1" ht="137.15" customHeight="1" thickBot="1" x14ac:dyDescent="0.4">
      <c r="A1" s="11" t="s">
        <v>1</v>
      </c>
      <c r="B1" s="55" t="s">
        <v>2</v>
      </c>
      <c r="C1" s="55" t="s">
        <v>5</v>
      </c>
      <c r="D1" s="56" t="s">
        <v>16</v>
      </c>
      <c r="E1" s="56" t="s">
        <v>20</v>
      </c>
      <c r="F1" s="56" t="s">
        <v>15</v>
      </c>
      <c r="G1" s="18" t="s">
        <v>33</v>
      </c>
      <c r="H1" s="41" t="s">
        <v>34</v>
      </c>
      <c r="I1" s="41" t="s">
        <v>17</v>
      </c>
      <c r="J1" s="12" t="s">
        <v>136</v>
      </c>
      <c r="K1" s="12" t="s">
        <v>137</v>
      </c>
      <c r="L1" s="12" t="s">
        <v>138</v>
      </c>
      <c r="M1" s="12" t="s">
        <v>139</v>
      </c>
      <c r="N1" s="12" t="s">
        <v>140</v>
      </c>
      <c r="O1" s="12" t="s">
        <v>141</v>
      </c>
      <c r="P1" s="12" t="s">
        <v>190</v>
      </c>
      <c r="Q1" s="12" t="s">
        <v>142</v>
      </c>
      <c r="R1" s="12" t="s">
        <v>143</v>
      </c>
      <c r="S1" s="12" t="s">
        <v>281</v>
      </c>
      <c r="T1" s="12" t="s">
        <v>198</v>
      </c>
      <c r="U1" s="12" t="s">
        <v>199</v>
      </c>
      <c r="V1" s="12" t="s">
        <v>144</v>
      </c>
      <c r="W1" s="12" t="s">
        <v>145</v>
      </c>
      <c r="X1" s="12" t="s">
        <v>146</v>
      </c>
      <c r="Y1" s="12" t="s">
        <v>147</v>
      </c>
      <c r="Z1" s="12" t="s">
        <v>148</v>
      </c>
      <c r="AA1" s="12" t="s">
        <v>149</v>
      </c>
      <c r="AB1" s="12" t="s">
        <v>150</v>
      </c>
      <c r="AC1" s="57" t="s">
        <v>135</v>
      </c>
      <c r="AD1" s="56" t="s">
        <v>46</v>
      </c>
      <c r="AE1" s="56" t="s">
        <v>18</v>
      </c>
      <c r="AF1" s="56" t="s">
        <v>19</v>
      </c>
      <c r="AG1" s="12" t="s">
        <v>3</v>
      </c>
      <c r="AH1" s="56" t="s">
        <v>122</v>
      </c>
      <c r="AI1" s="58" t="s">
        <v>211</v>
      </c>
      <c r="AJ1" s="24" t="s">
        <v>10</v>
      </c>
      <c r="AK1" s="24" t="s">
        <v>11</v>
      </c>
      <c r="AL1" s="24" t="s">
        <v>12</v>
      </c>
      <c r="AM1" s="24" t="s">
        <v>62</v>
      </c>
      <c r="AN1" s="24" t="s">
        <v>63</v>
      </c>
      <c r="AO1" s="25" t="s">
        <v>64</v>
      </c>
      <c r="AP1" s="23" t="s">
        <v>60</v>
      </c>
      <c r="AQ1" s="24" t="s">
        <v>235</v>
      </c>
      <c r="AR1" s="24" t="s">
        <v>65</v>
      </c>
      <c r="AS1" s="24" t="s">
        <v>66</v>
      </c>
      <c r="AT1" s="24" t="s">
        <v>208</v>
      </c>
      <c r="AU1" s="24" t="s">
        <v>68</v>
      </c>
      <c r="AV1" s="24" t="s">
        <v>69</v>
      </c>
      <c r="AW1" s="25" t="s">
        <v>70</v>
      </c>
      <c r="AX1" s="24" t="s">
        <v>75</v>
      </c>
      <c r="AY1" s="24" t="s">
        <v>26</v>
      </c>
      <c r="AZ1" s="24" t="s">
        <v>80</v>
      </c>
      <c r="BA1" s="24" t="s">
        <v>27</v>
      </c>
      <c r="BB1" s="24" t="s">
        <v>28</v>
      </c>
      <c r="BC1" s="24" t="s">
        <v>204</v>
      </c>
      <c r="BD1" s="24" t="s">
        <v>29</v>
      </c>
      <c r="BE1" s="24" t="s">
        <v>30</v>
      </c>
      <c r="BF1" s="25" t="s">
        <v>203</v>
      </c>
      <c r="BG1" s="23" t="s">
        <v>86</v>
      </c>
      <c r="BH1" s="24" t="s">
        <v>10</v>
      </c>
      <c r="BI1" s="24" t="s">
        <v>11</v>
      </c>
      <c r="BJ1" s="24" t="s">
        <v>12</v>
      </c>
      <c r="BK1" s="24" t="s">
        <v>62</v>
      </c>
      <c r="BL1" s="24" t="s">
        <v>63</v>
      </c>
      <c r="BM1" s="24" t="s">
        <v>64</v>
      </c>
      <c r="BN1" s="25" t="s">
        <v>19</v>
      </c>
      <c r="BS1"/>
      <c r="BT1"/>
      <c r="BU1"/>
      <c r="BV1"/>
    </row>
    <row r="2" spans="1:74" x14ac:dyDescent="0.35">
      <c r="A2" s="66" t="s">
        <v>236</v>
      </c>
      <c r="B2" s="6">
        <v>2019</v>
      </c>
      <c r="C2" s="43" t="s">
        <v>216</v>
      </c>
      <c r="D2" s="15">
        <v>2019</v>
      </c>
      <c r="E2" s="6" t="s">
        <v>206</v>
      </c>
      <c r="F2" t="s">
        <v>231</v>
      </c>
      <c r="G2" s="22" t="s">
        <v>89</v>
      </c>
      <c r="H2" s="42" t="s">
        <v>19</v>
      </c>
      <c r="I2" s="16" t="s">
        <v>207</v>
      </c>
      <c r="J2" s="15" t="s">
        <v>188</v>
      </c>
      <c r="K2" s="15" t="s">
        <v>188</v>
      </c>
      <c r="L2" s="15" t="s">
        <v>188</v>
      </c>
      <c r="M2" s="15" t="s">
        <v>188</v>
      </c>
      <c r="N2" s="15" t="s">
        <v>188</v>
      </c>
      <c r="O2" s="15" t="s">
        <v>188</v>
      </c>
      <c r="P2" s="15" t="s">
        <v>188</v>
      </c>
      <c r="Q2" s="15" t="s">
        <v>19</v>
      </c>
      <c r="R2" s="15" t="s">
        <v>188</v>
      </c>
      <c r="S2" s="15" t="s">
        <v>188</v>
      </c>
      <c r="T2" s="15" t="s">
        <v>19</v>
      </c>
      <c r="U2" s="15" t="s">
        <v>19</v>
      </c>
      <c r="V2" s="15" t="s">
        <v>188</v>
      </c>
      <c r="W2" s="15" t="s">
        <v>188</v>
      </c>
      <c r="X2" s="15" t="s">
        <v>19</v>
      </c>
      <c r="Y2" s="15" t="s">
        <v>188</v>
      </c>
      <c r="Z2" s="15" t="s">
        <v>188</v>
      </c>
      <c r="AA2" s="15" t="s">
        <v>188</v>
      </c>
      <c r="AB2" s="15" t="s">
        <v>188</v>
      </c>
      <c r="AC2" s="52" t="s">
        <v>225</v>
      </c>
      <c r="AD2" s="15" t="s">
        <v>207</v>
      </c>
      <c r="AE2" s="15" t="s">
        <v>207</v>
      </c>
      <c r="AF2" s="14">
        <v>427</v>
      </c>
      <c r="AG2" s="15" t="s">
        <v>207</v>
      </c>
      <c r="AH2" s="15" t="s">
        <v>207</v>
      </c>
      <c r="AI2" s="26" t="s">
        <v>88</v>
      </c>
      <c r="AJ2" s="27">
        <f>(AF2*AM2)/100</f>
        <v>277.55</v>
      </c>
      <c r="AK2" s="27">
        <f>(AF2*AN2)/100</f>
        <v>111.02</v>
      </c>
      <c r="AL2" s="27">
        <f>(AF2*AO2)/100</f>
        <v>38.43</v>
      </c>
      <c r="AM2" s="28">
        <v>65</v>
      </c>
      <c r="AN2" s="28">
        <v>26</v>
      </c>
      <c r="AO2" s="29">
        <v>9</v>
      </c>
      <c r="AP2" s="15" t="s">
        <v>207</v>
      </c>
      <c r="AQ2" s="15" t="s">
        <v>207</v>
      </c>
      <c r="AR2" s="15" t="s">
        <v>207</v>
      </c>
      <c r="AS2" s="15" t="s">
        <v>207</v>
      </c>
      <c r="AT2" s="15" t="s">
        <v>207</v>
      </c>
      <c r="AU2" s="15" t="s">
        <v>207</v>
      </c>
      <c r="AV2" s="15" t="s">
        <v>207</v>
      </c>
      <c r="AW2" s="32" t="s">
        <v>207</v>
      </c>
      <c r="AX2" s="15" t="s">
        <v>207</v>
      </c>
      <c r="AY2" s="20" t="s">
        <v>207</v>
      </c>
      <c r="AZ2" s="15" t="s">
        <v>207</v>
      </c>
      <c r="BA2" s="15" t="s">
        <v>207</v>
      </c>
      <c r="BB2" s="15" t="s">
        <v>207</v>
      </c>
      <c r="BC2" s="15" t="s">
        <v>207</v>
      </c>
      <c r="BD2" s="15" t="s">
        <v>207</v>
      </c>
      <c r="BE2" s="15" t="s">
        <v>207</v>
      </c>
      <c r="BF2" s="32" t="s">
        <v>207</v>
      </c>
      <c r="BG2" s="63" t="s">
        <v>87</v>
      </c>
      <c r="BH2" s="30">
        <f>(BN2*BK2)/100</f>
        <v>29.89</v>
      </c>
      <c r="BI2" s="30">
        <f>(BN2*BL2)/100</f>
        <v>384.3</v>
      </c>
      <c r="BJ2" s="30">
        <f>(BN2*BM2)/100</f>
        <v>12.81</v>
      </c>
      <c r="BK2" s="31">
        <v>7</v>
      </c>
      <c r="BL2" s="31">
        <v>90</v>
      </c>
      <c r="BM2" s="31">
        <v>3</v>
      </c>
      <c r="BN2" s="32">
        <v>427</v>
      </c>
      <c r="BO2" s="5"/>
      <c r="BR2"/>
    </row>
    <row r="3" spans="1:74" x14ac:dyDescent="0.35">
      <c r="A3" s="67" t="s">
        <v>237</v>
      </c>
      <c r="B3">
        <v>2018</v>
      </c>
      <c r="C3" s="3" t="s">
        <v>91</v>
      </c>
      <c r="D3" s="15">
        <v>2017</v>
      </c>
      <c r="E3" t="s">
        <v>90</v>
      </c>
      <c r="F3" t="s">
        <v>92</v>
      </c>
      <c r="G3" s="19" t="s">
        <v>207</v>
      </c>
      <c r="H3" s="16" t="s">
        <v>19</v>
      </c>
      <c r="I3" s="16" t="s">
        <v>207</v>
      </c>
      <c r="J3" s="15" t="s">
        <v>188</v>
      </c>
      <c r="K3" s="15" t="s">
        <v>188</v>
      </c>
      <c r="L3" s="15" t="s">
        <v>188</v>
      </c>
      <c r="M3" s="15" t="s">
        <v>188</v>
      </c>
      <c r="N3" s="15" t="s">
        <v>188</v>
      </c>
      <c r="O3" s="15" t="s">
        <v>188</v>
      </c>
      <c r="P3" s="15" t="s">
        <v>188</v>
      </c>
      <c r="Q3" s="15" t="s">
        <v>19</v>
      </c>
      <c r="R3" s="15" t="s">
        <v>188</v>
      </c>
      <c r="S3" s="15" t="s">
        <v>19</v>
      </c>
      <c r="T3" s="15" t="s">
        <v>19</v>
      </c>
      <c r="U3" s="15" t="s">
        <v>19</v>
      </c>
      <c r="V3" s="15" t="s">
        <v>188</v>
      </c>
      <c r="W3" s="15" t="s">
        <v>188</v>
      </c>
      <c r="X3" s="15" t="s">
        <v>19</v>
      </c>
      <c r="Y3" s="15" t="s">
        <v>188</v>
      </c>
      <c r="Z3" s="15" t="s">
        <v>19</v>
      </c>
      <c r="AA3" s="15" t="s">
        <v>188</v>
      </c>
      <c r="AB3" s="15" t="s">
        <v>188</v>
      </c>
      <c r="AC3" s="21" t="s">
        <v>224</v>
      </c>
      <c r="AD3" s="15" t="s">
        <v>207</v>
      </c>
      <c r="AE3" s="15">
        <v>545</v>
      </c>
      <c r="AF3" s="15">
        <v>545</v>
      </c>
      <c r="AG3" s="15" t="s">
        <v>207</v>
      </c>
      <c r="AH3" s="15" t="s">
        <v>207</v>
      </c>
      <c r="AI3" s="26" t="s">
        <v>205</v>
      </c>
      <c r="AJ3" s="30">
        <f>(AF3*AM3)/100</f>
        <v>337.9</v>
      </c>
      <c r="AK3" s="30">
        <f>(AF3*AN3)/100</f>
        <v>175.49</v>
      </c>
      <c r="AL3" s="30">
        <f>(AF3*AO3)/100</f>
        <v>29.975000000000001</v>
      </c>
      <c r="AM3" s="31">
        <v>62</v>
      </c>
      <c r="AN3" s="31">
        <v>32.200000000000003</v>
      </c>
      <c r="AO3" s="32">
        <v>5.5</v>
      </c>
      <c r="AP3" s="15" t="s">
        <v>207</v>
      </c>
      <c r="AQ3" s="15" t="s">
        <v>207</v>
      </c>
      <c r="AR3" s="15" t="s">
        <v>207</v>
      </c>
      <c r="AS3" s="15" t="s">
        <v>207</v>
      </c>
      <c r="AT3" s="15" t="s">
        <v>207</v>
      </c>
      <c r="AU3" s="15" t="s">
        <v>207</v>
      </c>
      <c r="AV3" s="15" t="s">
        <v>207</v>
      </c>
      <c r="AW3" s="32" t="s">
        <v>207</v>
      </c>
      <c r="AX3" s="15" t="s">
        <v>207</v>
      </c>
      <c r="AY3" s="20" t="s">
        <v>207</v>
      </c>
      <c r="AZ3" s="15" t="s">
        <v>207</v>
      </c>
      <c r="BA3" s="15" t="s">
        <v>207</v>
      </c>
      <c r="BB3" s="15" t="s">
        <v>207</v>
      </c>
      <c r="BC3" s="15" t="s">
        <v>207</v>
      </c>
      <c r="BD3" s="15" t="s">
        <v>207</v>
      </c>
      <c r="BE3" s="15" t="s">
        <v>207</v>
      </c>
      <c r="BF3" s="32" t="s">
        <v>207</v>
      </c>
      <c r="BG3" s="63" t="s">
        <v>207</v>
      </c>
      <c r="BH3" s="31" t="s">
        <v>207</v>
      </c>
      <c r="BI3" s="31" t="s">
        <v>207</v>
      </c>
      <c r="BJ3" s="31" t="s">
        <v>207</v>
      </c>
      <c r="BK3" s="31" t="s">
        <v>207</v>
      </c>
      <c r="BL3" s="31" t="s">
        <v>207</v>
      </c>
      <c r="BM3" s="31" t="s">
        <v>207</v>
      </c>
      <c r="BN3" s="32" t="s">
        <v>207</v>
      </c>
      <c r="BO3" s="5"/>
      <c r="BR3" s="20"/>
    </row>
    <row r="4" spans="1:74" x14ac:dyDescent="0.35">
      <c r="A4" s="67" t="s">
        <v>238</v>
      </c>
      <c r="B4">
        <v>2015</v>
      </c>
      <c r="C4" s="3" t="s">
        <v>93</v>
      </c>
      <c r="D4" s="15">
        <v>2015</v>
      </c>
      <c r="E4" t="s">
        <v>90</v>
      </c>
      <c r="F4" t="s">
        <v>219</v>
      </c>
      <c r="G4" s="19" t="s">
        <v>207</v>
      </c>
      <c r="H4" s="16" t="s">
        <v>19</v>
      </c>
      <c r="I4" s="16" t="s">
        <v>207</v>
      </c>
      <c r="J4" s="15" t="s">
        <v>188</v>
      </c>
      <c r="K4" s="15" t="s">
        <v>188</v>
      </c>
      <c r="L4" s="15" t="s">
        <v>188</v>
      </c>
      <c r="M4" s="15" t="s">
        <v>188</v>
      </c>
      <c r="N4" s="15" t="s">
        <v>188</v>
      </c>
      <c r="O4" s="15" t="s">
        <v>188</v>
      </c>
      <c r="P4" s="15" t="s">
        <v>188</v>
      </c>
      <c r="Q4" s="15" t="s">
        <v>19</v>
      </c>
      <c r="R4" s="15" t="s">
        <v>188</v>
      </c>
      <c r="S4" s="15" t="s">
        <v>188</v>
      </c>
      <c r="T4" s="15" t="s">
        <v>188</v>
      </c>
      <c r="U4" s="15" t="s">
        <v>188</v>
      </c>
      <c r="V4" s="15" t="s">
        <v>188</v>
      </c>
      <c r="W4" s="15" t="s">
        <v>188</v>
      </c>
      <c r="X4" s="15" t="s">
        <v>19</v>
      </c>
      <c r="Y4" s="15" t="s">
        <v>188</v>
      </c>
      <c r="Z4" s="15" t="s">
        <v>19</v>
      </c>
      <c r="AA4" s="15" t="s">
        <v>188</v>
      </c>
      <c r="AB4" s="15" t="s">
        <v>188</v>
      </c>
      <c r="AC4" s="21" t="s">
        <v>224</v>
      </c>
      <c r="AD4" s="15">
        <v>3193</v>
      </c>
      <c r="AE4" s="15">
        <v>300</v>
      </c>
      <c r="AF4" s="15">
        <v>235</v>
      </c>
      <c r="AG4" s="15">
        <v>0</v>
      </c>
      <c r="AH4" s="17">
        <f>(AF4/AD4)*100</f>
        <v>7.3598496711556534</v>
      </c>
      <c r="AI4" s="40" t="s">
        <v>215</v>
      </c>
      <c r="AJ4" s="31" t="s">
        <v>207</v>
      </c>
      <c r="AK4" s="31" t="s">
        <v>207</v>
      </c>
      <c r="AL4" s="31" t="s">
        <v>207</v>
      </c>
      <c r="AM4" s="31" t="s">
        <v>207</v>
      </c>
      <c r="AN4" s="31" t="s">
        <v>207</v>
      </c>
      <c r="AO4" s="32" t="s">
        <v>207</v>
      </c>
      <c r="AP4" s="50" t="s">
        <v>218</v>
      </c>
      <c r="AQ4" s="15" t="s">
        <v>207</v>
      </c>
      <c r="AR4" s="15" t="s">
        <v>207</v>
      </c>
      <c r="AS4" s="15" t="s">
        <v>207</v>
      </c>
      <c r="AT4" s="15" t="s">
        <v>207</v>
      </c>
      <c r="AU4" s="15" t="s">
        <v>207</v>
      </c>
      <c r="AV4" s="15" t="s">
        <v>207</v>
      </c>
      <c r="AW4" s="32" t="s">
        <v>207</v>
      </c>
      <c r="AX4" s="31" t="s">
        <v>23</v>
      </c>
      <c r="AY4" s="60" t="s">
        <v>278</v>
      </c>
      <c r="AZ4" s="31">
        <v>235</v>
      </c>
      <c r="BA4" s="31">
        <v>224</v>
      </c>
      <c r="BB4" s="31">
        <v>11</v>
      </c>
      <c r="BC4" s="15" t="s">
        <v>207</v>
      </c>
      <c r="BD4" s="33">
        <f>(BA4/AZ4)*100</f>
        <v>95.319148936170222</v>
      </c>
      <c r="BE4" s="33">
        <f>(BB4/235)*100</f>
        <v>4.6808510638297873</v>
      </c>
      <c r="BF4" s="32" t="s">
        <v>207</v>
      </c>
      <c r="BG4" s="63" t="s">
        <v>207</v>
      </c>
      <c r="BH4" s="31" t="s">
        <v>207</v>
      </c>
      <c r="BI4" s="31" t="s">
        <v>207</v>
      </c>
      <c r="BJ4" s="31" t="s">
        <v>207</v>
      </c>
      <c r="BK4" s="31" t="s">
        <v>207</v>
      </c>
      <c r="BL4" s="31" t="s">
        <v>207</v>
      </c>
      <c r="BM4" s="31" t="s">
        <v>207</v>
      </c>
      <c r="BN4" s="32" t="s">
        <v>207</v>
      </c>
      <c r="BO4" s="5"/>
      <c r="BR4"/>
    </row>
    <row r="5" spans="1:74" x14ac:dyDescent="0.35">
      <c r="A5" s="67" t="s">
        <v>239</v>
      </c>
      <c r="B5">
        <v>2014</v>
      </c>
      <c r="C5" s="3" t="s">
        <v>7</v>
      </c>
      <c r="D5" s="15">
        <v>2014</v>
      </c>
      <c r="E5" t="s">
        <v>90</v>
      </c>
      <c r="F5" t="s">
        <v>231</v>
      </c>
      <c r="G5" s="19" t="s">
        <v>191</v>
      </c>
      <c r="H5" s="16" t="s">
        <v>19</v>
      </c>
      <c r="I5" s="16" t="s">
        <v>207</v>
      </c>
      <c r="J5" s="15" t="s">
        <v>188</v>
      </c>
      <c r="K5" s="15" t="s">
        <v>188</v>
      </c>
      <c r="L5" s="15" t="s">
        <v>188</v>
      </c>
      <c r="M5" s="15" t="s">
        <v>188</v>
      </c>
      <c r="N5" s="15" t="s">
        <v>188</v>
      </c>
      <c r="O5" s="15" t="s">
        <v>188</v>
      </c>
      <c r="P5" s="15" t="s">
        <v>188</v>
      </c>
      <c r="Q5" s="15" t="s">
        <v>19</v>
      </c>
      <c r="R5" s="15" t="s">
        <v>188</v>
      </c>
      <c r="S5" s="15" t="s">
        <v>188</v>
      </c>
      <c r="T5" s="15" t="s">
        <v>188</v>
      </c>
      <c r="U5" s="15" t="s">
        <v>188</v>
      </c>
      <c r="V5" s="15" t="s">
        <v>188</v>
      </c>
      <c r="W5" s="15" t="s">
        <v>188</v>
      </c>
      <c r="X5" s="15" t="s">
        <v>188</v>
      </c>
      <c r="Y5" s="15" t="s">
        <v>188</v>
      </c>
      <c r="Z5" s="15" t="s">
        <v>188</v>
      </c>
      <c r="AA5" s="15" t="s">
        <v>19</v>
      </c>
      <c r="AB5" s="15" t="s">
        <v>19</v>
      </c>
      <c r="AC5" s="21" t="s">
        <v>224</v>
      </c>
      <c r="AD5" s="15" t="s">
        <v>207</v>
      </c>
      <c r="AE5" s="15" t="s">
        <v>207</v>
      </c>
      <c r="AF5" s="15">
        <v>81</v>
      </c>
      <c r="AG5" s="15" t="s">
        <v>207</v>
      </c>
      <c r="AH5" s="15" t="s">
        <v>207</v>
      </c>
      <c r="AI5" s="26" t="s">
        <v>223</v>
      </c>
      <c r="AJ5" s="30">
        <f>(AF5*AM5)/100</f>
        <v>51.84</v>
      </c>
      <c r="AK5" s="30">
        <f>(AF5*AN5)/100</f>
        <v>17.82</v>
      </c>
      <c r="AL5" s="30">
        <f>(AF5*AO5)/100</f>
        <v>11.34</v>
      </c>
      <c r="AM5" s="31">
        <v>64</v>
      </c>
      <c r="AN5" s="31">
        <v>22</v>
      </c>
      <c r="AO5" s="32">
        <v>14</v>
      </c>
      <c r="AP5" s="15" t="s">
        <v>207</v>
      </c>
      <c r="AQ5" s="15" t="s">
        <v>207</v>
      </c>
      <c r="AR5" s="15" t="s">
        <v>207</v>
      </c>
      <c r="AS5" s="15" t="s">
        <v>207</v>
      </c>
      <c r="AT5" s="15" t="s">
        <v>207</v>
      </c>
      <c r="AU5" s="15" t="s">
        <v>207</v>
      </c>
      <c r="AV5" s="15" t="s">
        <v>207</v>
      </c>
      <c r="AW5" s="32" t="s">
        <v>207</v>
      </c>
      <c r="AX5" s="15" t="s">
        <v>207</v>
      </c>
      <c r="AY5" s="20" t="s">
        <v>207</v>
      </c>
      <c r="AZ5" s="15" t="s">
        <v>207</v>
      </c>
      <c r="BA5" s="15" t="s">
        <v>207</v>
      </c>
      <c r="BB5" s="15" t="s">
        <v>207</v>
      </c>
      <c r="BC5" s="15" t="s">
        <v>207</v>
      </c>
      <c r="BD5" s="15" t="s">
        <v>207</v>
      </c>
      <c r="BE5" s="15" t="s">
        <v>207</v>
      </c>
      <c r="BF5" s="32" t="s">
        <v>207</v>
      </c>
      <c r="BG5" s="63" t="s">
        <v>207</v>
      </c>
      <c r="BH5" s="31" t="s">
        <v>207</v>
      </c>
      <c r="BI5" s="31" t="s">
        <v>207</v>
      </c>
      <c r="BJ5" s="31" t="s">
        <v>207</v>
      </c>
      <c r="BK5" s="31" t="s">
        <v>207</v>
      </c>
      <c r="BL5" s="31" t="s">
        <v>207</v>
      </c>
      <c r="BM5" s="31" t="s">
        <v>207</v>
      </c>
      <c r="BN5" s="32" t="s">
        <v>207</v>
      </c>
      <c r="BO5" s="5"/>
      <c r="BR5"/>
    </row>
    <row r="6" spans="1:74" x14ac:dyDescent="0.35">
      <c r="A6" s="67" t="s">
        <v>240</v>
      </c>
      <c r="B6">
        <v>2012</v>
      </c>
      <c r="C6" s="3" t="s">
        <v>6</v>
      </c>
      <c r="D6" s="15">
        <v>2012</v>
      </c>
      <c r="E6" t="s">
        <v>90</v>
      </c>
      <c r="F6" t="s">
        <v>229</v>
      </c>
      <c r="G6" s="19" t="s">
        <v>207</v>
      </c>
      <c r="H6" s="16" t="s">
        <v>19</v>
      </c>
      <c r="I6" s="16" t="s">
        <v>188</v>
      </c>
      <c r="J6" s="15" t="s">
        <v>188</v>
      </c>
      <c r="K6" s="15" t="s">
        <v>188</v>
      </c>
      <c r="L6" s="15" t="s">
        <v>188</v>
      </c>
      <c r="M6" s="15" t="s">
        <v>188</v>
      </c>
      <c r="N6" s="15" t="s">
        <v>188</v>
      </c>
      <c r="O6" s="15" t="s">
        <v>188</v>
      </c>
      <c r="P6" s="15" t="s">
        <v>188</v>
      </c>
      <c r="Q6" s="15" t="s">
        <v>19</v>
      </c>
      <c r="R6" s="15" t="s">
        <v>188</v>
      </c>
      <c r="S6" s="15" t="s">
        <v>188</v>
      </c>
      <c r="T6" s="15" t="s">
        <v>19</v>
      </c>
      <c r="U6" s="15" t="s">
        <v>19</v>
      </c>
      <c r="V6" s="15" t="s">
        <v>188</v>
      </c>
      <c r="W6" s="15" t="s">
        <v>188</v>
      </c>
      <c r="X6" s="15" t="s">
        <v>19</v>
      </c>
      <c r="Y6" s="15" t="s">
        <v>188</v>
      </c>
      <c r="Z6" s="15" t="s">
        <v>19</v>
      </c>
      <c r="AA6" s="15" t="s">
        <v>188</v>
      </c>
      <c r="AB6" s="15" t="s">
        <v>188</v>
      </c>
      <c r="AC6" s="21" t="s">
        <v>224</v>
      </c>
      <c r="AD6" s="15" t="s">
        <v>207</v>
      </c>
      <c r="AE6" s="15">
        <v>137</v>
      </c>
      <c r="AF6" s="15">
        <v>137</v>
      </c>
      <c r="AG6" s="15" t="s">
        <v>207</v>
      </c>
      <c r="AH6" s="15" t="s">
        <v>207</v>
      </c>
      <c r="AI6" s="26" t="s">
        <v>88</v>
      </c>
      <c r="AJ6" s="30">
        <f>(AM6*AE6)/100</f>
        <v>127.41</v>
      </c>
      <c r="AK6" s="30">
        <f>(AN6*AE6)/100</f>
        <v>5.48</v>
      </c>
      <c r="AL6" s="30">
        <f>(AO6*AE6)/100</f>
        <v>4.1100000000000003</v>
      </c>
      <c r="AM6" s="31">
        <v>93</v>
      </c>
      <c r="AN6" s="31">
        <v>4</v>
      </c>
      <c r="AO6" s="32">
        <v>3</v>
      </c>
      <c r="AP6" s="15" t="s">
        <v>207</v>
      </c>
      <c r="AQ6" s="15" t="s">
        <v>207</v>
      </c>
      <c r="AR6" s="15" t="s">
        <v>207</v>
      </c>
      <c r="AS6" s="15" t="s">
        <v>207</v>
      </c>
      <c r="AT6" s="15" t="s">
        <v>207</v>
      </c>
      <c r="AU6" s="15" t="s">
        <v>207</v>
      </c>
      <c r="AV6" s="15" t="s">
        <v>207</v>
      </c>
      <c r="AW6" s="32" t="s">
        <v>207</v>
      </c>
      <c r="AX6" s="15" t="s">
        <v>207</v>
      </c>
      <c r="AY6" s="20" t="s">
        <v>207</v>
      </c>
      <c r="AZ6" s="15" t="s">
        <v>207</v>
      </c>
      <c r="BA6" s="15" t="s">
        <v>207</v>
      </c>
      <c r="BB6" s="15" t="s">
        <v>207</v>
      </c>
      <c r="BC6" s="15" t="s">
        <v>207</v>
      </c>
      <c r="BD6" s="15" t="s">
        <v>207</v>
      </c>
      <c r="BE6" s="15" t="s">
        <v>207</v>
      </c>
      <c r="BF6" s="32" t="s">
        <v>207</v>
      </c>
      <c r="BG6" s="63" t="s">
        <v>87</v>
      </c>
      <c r="BH6" s="30">
        <f>(BN6*BK6)/100</f>
        <v>5.48</v>
      </c>
      <c r="BI6" s="30">
        <f>(BN6*BL6)/100</f>
        <v>130.15</v>
      </c>
      <c r="BJ6" s="30">
        <f>(BN6*BM6)/100</f>
        <v>2.74</v>
      </c>
      <c r="BK6" s="31">
        <v>4</v>
      </c>
      <c r="BL6" s="31">
        <v>95</v>
      </c>
      <c r="BM6" s="31">
        <v>2</v>
      </c>
      <c r="BN6" s="32">
        <v>137</v>
      </c>
      <c r="BO6" s="5"/>
      <c r="BR6" s="20"/>
    </row>
    <row r="7" spans="1:74" x14ac:dyDescent="0.35">
      <c r="A7" s="67" t="s">
        <v>240</v>
      </c>
      <c r="B7">
        <v>2012</v>
      </c>
      <c r="C7" s="3" t="s">
        <v>8</v>
      </c>
      <c r="D7" s="15">
        <v>2012</v>
      </c>
      <c r="E7" t="s">
        <v>90</v>
      </c>
      <c r="F7" t="s">
        <v>229</v>
      </c>
      <c r="G7" s="19" t="s">
        <v>207</v>
      </c>
      <c r="H7" s="16" t="s">
        <v>19</v>
      </c>
      <c r="I7" s="16" t="s">
        <v>188</v>
      </c>
      <c r="J7" s="15" t="s">
        <v>188</v>
      </c>
      <c r="K7" s="15" t="s">
        <v>188</v>
      </c>
      <c r="L7" s="15" t="s">
        <v>188</v>
      </c>
      <c r="M7" s="15" t="s">
        <v>188</v>
      </c>
      <c r="N7" s="15" t="s">
        <v>188</v>
      </c>
      <c r="O7" s="15" t="s">
        <v>188</v>
      </c>
      <c r="P7" s="15" t="s">
        <v>188</v>
      </c>
      <c r="Q7" s="15" t="s">
        <v>19</v>
      </c>
      <c r="R7" s="15" t="s">
        <v>188</v>
      </c>
      <c r="S7" s="15" t="s">
        <v>188</v>
      </c>
      <c r="T7" s="15" t="s">
        <v>19</v>
      </c>
      <c r="U7" s="15" t="s">
        <v>19</v>
      </c>
      <c r="V7" s="15" t="s">
        <v>188</v>
      </c>
      <c r="W7" s="15" t="s">
        <v>188</v>
      </c>
      <c r="X7" s="15" t="s">
        <v>19</v>
      </c>
      <c r="Y7" s="15" t="s">
        <v>188</v>
      </c>
      <c r="Z7" s="15" t="s">
        <v>19</v>
      </c>
      <c r="AA7" s="15" t="s">
        <v>188</v>
      </c>
      <c r="AB7" s="15" t="s">
        <v>188</v>
      </c>
      <c r="AC7" s="21" t="s">
        <v>224</v>
      </c>
      <c r="AD7" s="15" t="s">
        <v>207</v>
      </c>
      <c r="AE7" s="15">
        <v>105</v>
      </c>
      <c r="AF7" s="15">
        <v>105</v>
      </c>
      <c r="AG7" s="15" t="s">
        <v>207</v>
      </c>
      <c r="AH7" s="15" t="s">
        <v>207</v>
      </c>
      <c r="AI7" s="26" t="s">
        <v>88</v>
      </c>
      <c r="AJ7" s="30">
        <f>(AM7*AE7)/100</f>
        <v>100.8</v>
      </c>
      <c r="AK7" s="30">
        <f>(AN7*AF7)/100</f>
        <v>3.15</v>
      </c>
      <c r="AL7" s="30">
        <f>(AO7*AF7)/100</f>
        <v>1.05</v>
      </c>
      <c r="AM7" s="31">
        <v>96</v>
      </c>
      <c r="AN7" s="31">
        <v>3</v>
      </c>
      <c r="AO7" s="32">
        <v>1</v>
      </c>
      <c r="AP7" s="15" t="s">
        <v>207</v>
      </c>
      <c r="AQ7" s="15" t="s">
        <v>207</v>
      </c>
      <c r="AR7" s="15" t="s">
        <v>207</v>
      </c>
      <c r="AS7" s="15" t="s">
        <v>207</v>
      </c>
      <c r="AT7" s="15" t="s">
        <v>207</v>
      </c>
      <c r="AU7" s="15" t="s">
        <v>207</v>
      </c>
      <c r="AV7" s="15" t="s">
        <v>207</v>
      </c>
      <c r="AW7" s="32" t="s">
        <v>207</v>
      </c>
      <c r="AX7" s="15" t="s">
        <v>207</v>
      </c>
      <c r="AY7" s="20" t="s">
        <v>207</v>
      </c>
      <c r="AZ7" s="15" t="s">
        <v>207</v>
      </c>
      <c r="BA7" s="15" t="s">
        <v>207</v>
      </c>
      <c r="BB7" s="15" t="s">
        <v>207</v>
      </c>
      <c r="BC7" s="15" t="s">
        <v>207</v>
      </c>
      <c r="BD7" s="15" t="s">
        <v>207</v>
      </c>
      <c r="BE7" s="15" t="s">
        <v>207</v>
      </c>
      <c r="BF7" s="32" t="s">
        <v>207</v>
      </c>
      <c r="BG7" s="63" t="s">
        <v>87</v>
      </c>
      <c r="BH7" s="30">
        <f>(BN7*BK7)/100</f>
        <v>13.65</v>
      </c>
      <c r="BI7" s="30">
        <f>(BN7*BL7)/100</f>
        <v>86.1</v>
      </c>
      <c r="BJ7" s="30">
        <f>(BN7*BM7)/100</f>
        <v>5.25</v>
      </c>
      <c r="BK7" s="31">
        <v>13</v>
      </c>
      <c r="BL7" s="31">
        <v>82</v>
      </c>
      <c r="BM7" s="31">
        <v>5</v>
      </c>
      <c r="BN7" s="32">
        <v>105</v>
      </c>
      <c r="BO7" s="5"/>
      <c r="BR7"/>
    </row>
    <row r="8" spans="1:74" x14ac:dyDescent="0.35">
      <c r="A8" s="67" t="s">
        <v>241</v>
      </c>
      <c r="B8">
        <v>2015</v>
      </c>
      <c r="C8" s="3" t="s">
        <v>121</v>
      </c>
      <c r="D8" s="15">
        <v>2014</v>
      </c>
      <c r="E8" t="s">
        <v>90</v>
      </c>
      <c r="F8" t="s">
        <v>229</v>
      </c>
      <c r="G8" s="45" t="s">
        <v>212</v>
      </c>
      <c r="H8" s="16" t="s">
        <v>19</v>
      </c>
      <c r="I8" s="16" t="s">
        <v>207</v>
      </c>
      <c r="J8" s="15" t="s">
        <v>188</v>
      </c>
      <c r="K8" s="15" t="s">
        <v>188</v>
      </c>
      <c r="L8" s="15" t="s">
        <v>188</v>
      </c>
      <c r="M8" s="15" t="s">
        <v>188</v>
      </c>
      <c r="N8" s="15" t="s">
        <v>188</v>
      </c>
      <c r="O8" s="15" t="s">
        <v>188</v>
      </c>
      <c r="P8" s="15" t="s">
        <v>188</v>
      </c>
      <c r="Q8" s="15" t="s">
        <v>19</v>
      </c>
      <c r="R8" s="15" t="s">
        <v>188</v>
      </c>
      <c r="S8" s="15" t="s">
        <v>188</v>
      </c>
      <c r="T8" s="15" t="s">
        <v>19</v>
      </c>
      <c r="U8" s="15" t="s">
        <v>19</v>
      </c>
      <c r="V8" s="15" t="s">
        <v>188</v>
      </c>
      <c r="W8" s="15" t="s">
        <v>188</v>
      </c>
      <c r="X8" s="15" t="s">
        <v>188</v>
      </c>
      <c r="Y8" s="15" t="s">
        <v>19</v>
      </c>
      <c r="Z8" s="15" t="s">
        <v>19</v>
      </c>
      <c r="AA8" s="15" t="s">
        <v>188</v>
      </c>
      <c r="AB8" s="15" t="s">
        <v>188</v>
      </c>
      <c r="AC8" s="21" t="s">
        <v>224</v>
      </c>
      <c r="AD8" s="15" t="s">
        <v>207</v>
      </c>
      <c r="AE8" s="15">
        <v>217</v>
      </c>
      <c r="AF8" s="15">
        <v>217</v>
      </c>
      <c r="AG8" s="15">
        <v>15.1</v>
      </c>
      <c r="AH8" s="15" t="s">
        <v>207</v>
      </c>
      <c r="AI8" s="26" t="s">
        <v>94</v>
      </c>
      <c r="AJ8" s="30">
        <f>(AF8*AM8)/100</f>
        <v>210.49</v>
      </c>
      <c r="AK8" s="30">
        <v>0</v>
      </c>
      <c r="AL8" s="30">
        <f>(AF8*AO8)/100</f>
        <v>6.51</v>
      </c>
      <c r="AM8" s="31">
        <v>97</v>
      </c>
      <c r="AN8" s="31">
        <v>0</v>
      </c>
      <c r="AO8" s="32">
        <v>3</v>
      </c>
      <c r="AP8" s="15" t="s">
        <v>207</v>
      </c>
      <c r="AQ8" s="15" t="s">
        <v>207</v>
      </c>
      <c r="AR8" s="15" t="s">
        <v>207</v>
      </c>
      <c r="AS8" s="15" t="s">
        <v>207</v>
      </c>
      <c r="AT8" s="15" t="s">
        <v>207</v>
      </c>
      <c r="AU8" s="15" t="s">
        <v>207</v>
      </c>
      <c r="AV8" s="15" t="s">
        <v>207</v>
      </c>
      <c r="AW8" s="32" t="s">
        <v>207</v>
      </c>
      <c r="AX8" s="15" t="s">
        <v>207</v>
      </c>
      <c r="AY8" s="20" t="s">
        <v>207</v>
      </c>
      <c r="AZ8" s="15" t="s">
        <v>207</v>
      </c>
      <c r="BA8" s="15" t="s">
        <v>207</v>
      </c>
      <c r="BB8" s="15" t="s">
        <v>207</v>
      </c>
      <c r="BC8" s="15" t="s">
        <v>207</v>
      </c>
      <c r="BD8" s="15" t="s">
        <v>207</v>
      </c>
      <c r="BE8" s="15" t="s">
        <v>207</v>
      </c>
      <c r="BF8" s="32" t="s">
        <v>207</v>
      </c>
      <c r="BG8" s="63" t="s">
        <v>95</v>
      </c>
      <c r="BH8" s="30">
        <f>(BN8*BK8)/100</f>
        <v>2.17</v>
      </c>
      <c r="BI8" s="30">
        <f>(BN8*BL8)/100</f>
        <v>210.49</v>
      </c>
      <c r="BJ8" s="30">
        <f>(BN8*BM8)/100</f>
        <v>4.34</v>
      </c>
      <c r="BK8" s="31">
        <v>1</v>
      </c>
      <c r="BL8" s="31">
        <v>97</v>
      </c>
      <c r="BM8" s="31">
        <v>2</v>
      </c>
      <c r="BN8" s="49">
        <v>217</v>
      </c>
      <c r="BO8" s="5"/>
      <c r="BR8" s="20"/>
    </row>
    <row r="9" spans="1:74" x14ac:dyDescent="0.35">
      <c r="A9" s="67" t="s">
        <v>268</v>
      </c>
      <c r="B9">
        <v>2016</v>
      </c>
      <c r="C9" s="3" t="s">
        <v>124</v>
      </c>
      <c r="D9" s="15">
        <v>2016</v>
      </c>
      <c r="E9" s="5" t="s">
        <v>90</v>
      </c>
      <c r="F9" t="s">
        <v>219</v>
      </c>
      <c r="G9" s="19" t="s">
        <v>207</v>
      </c>
      <c r="H9" s="16" t="s">
        <v>19</v>
      </c>
      <c r="I9" s="16" t="s">
        <v>207</v>
      </c>
      <c r="J9" s="15" t="s">
        <v>188</v>
      </c>
      <c r="K9" s="15" t="s">
        <v>188</v>
      </c>
      <c r="L9" s="15" t="s">
        <v>188</v>
      </c>
      <c r="M9" s="15" t="s">
        <v>188</v>
      </c>
      <c r="N9" s="15" t="s">
        <v>188</v>
      </c>
      <c r="O9" s="15" t="s">
        <v>188</v>
      </c>
      <c r="P9" s="15" t="s">
        <v>188</v>
      </c>
      <c r="Q9" s="15" t="s">
        <v>19</v>
      </c>
      <c r="R9" s="15" t="s">
        <v>188</v>
      </c>
      <c r="S9" s="15" t="s">
        <v>188</v>
      </c>
      <c r="T9" s="15" t="s">
        <v>19</v>
      </c>
      <c r="U9" s="15" t="s">
        <v>19</v>
      </c>
      <c r="V9" s="15" t="s">
        <v>188</v>
      </c>
      <c r="W9" s="15" t="s">
        <v>188</v>
      </c>
      <c r="X9" s="15" t="s">
        <v>188</v>
      </c>
      <c r="Y9" s="15" t="s">
        <v>188</v>
      </c>
      <c r="Z9" s="15" t="s">
        <v>19</v>
      </c>
      <c r="AA9" s="15" t="s">
        <v>188</v>
      </c>
      <c r="AB9" s="15" t="s">
        <v>188</v>
      </c>
      <c r="AC9" s="21" t="s">
        <v>224</v>
      </c>
      <c r="AD9" s="15" t="s">
        <v>207</v>
      </c>
      <c r="AE9" s="15">
        <v>2932</v>
      </c>
      <c r="AF9" s="15">
        <v>2932</v>
      </c>
      <c r="AG9" s="15">
        <v>0</v>
      </c>
      <c r="AH9" s="15" t="s">
        <v>207</v>
      </c>
      <c r="AI9" s="26" t="s">
        <v>96</v>
      </c>
      <c r="AJ9" s="30">
        <f t="shared" ref="AJ9:AJ20" si="0">(AM9*AF9)/100</f>
        <v>2861.6320000000001</v>
      </c>
      <c r="AK9" s="30">
        <f>(AN9*AF9)/100</f>
        <v>32.252000000000002</v>
      </c>
      <c r="AL9" s="30">
        <f>(AF9*AO9)/100</f>
        <v>38.116</v>
      </c>
      <c r="AM9" s="31">
        <v>97.6</v>
      </c>
      <c r="AN9" s="31">
        <v>1.1000000000000001</v>
      </c>
      <c r="AO9" s="32">
        <v>1.3</v>
      </c>
      <c r="AP9" s="15" t="s">
        <v>207</v>
      </c>
      <c r="AQ9" s="15" t="s">
        <v>207</v>
      </c>
      <c r="AR9" s="15" t="s">
        <v>207</v>
      </c>
      <c r="AS9" s="15" t="s">
        <v>207</v>
      </c>
      <c r="AT9" s="15" t="s">
        <v>207</v>
      </c>
      <c r="AU9" s="15" t="s">
        <v>207</v>
      </c>
      <c r="AV9" s="15" t="s">
        <v>207</v>
      </c>
      <c r="AW9" s="32" t="s">
        <v>207</v>
      </c>
      <c r="AX9" s="15" t="s">
        <v>207</v>
      </c>
      <c r="AY9" s="20" t="s">
        <v>207</v>
      </c>
      <c r="AZ9" s="15" t="s">
        <v>207</v>
      </c>
      <c r="BA9" s="15" t="s">
        <v>207</v>
      </c>
      <c r="BB9" s="15" t="s">
        <v>207</v>
      </c>
      <c r="BC9" s="15" t="s">
        <v>207</v>
      </c>
      <c r="BD9" s="15" t="s">
        <v>207</v>
      </c>
      <c r="BE9" s="15" t="s">
        <v>207</v>
      </c>
      <c r="BF9" s="32" t="s">
        <v>207</v>
      </c>
      <c r="BG9" s="63" t="s">
        <v>87</v>
      </c>
      <c r="BH9" s="30">
        <f>(BN9*BK9)/100</f>
        <v>110.03199999999998</v>
      </c>
      <c r="BI9" s="30">
        <f>(BN9*BL9)/100</f>
        <v>2076.2559999999999</v>
      </c>
      <c r="BJ9" s="30">
        <f>(BN9*BM9)/100</f>
        <v>208.10399999999998</v>
      </c>
      <c r="BK9" s="31">
        <v>4.5999999999999996</v>
      </c>
      <c r="BL9" s="31">
        <v>86.8</v>
      </c>
      <c r="BM9" s="31">
        <v>8.6999999999999993</v>
      </c>
      <c r="BN9" s="49">
        <v>2392</v>
      </c>
      <c r="BO9" s="5"/>
      <c r="BR9" s="20"/>
    </row>
    <row r="10" spans="1:74" x14ac:dyDescent="0.35">
      <c r="A10" s="67" t="s">
        <v>269</v>
      </c>
      <c r="B10">
        <v>2016</v>
      </c>
      <c r="C10" s="3" t="s">
        <v>125</v>
      </c>
      <c r="D10" s="15">
        <v>2015</v>
      </c>
      <c r="E10" t="s">
        <v>90</v>
      </c>
      <c r="F10" t="s">
        <v>229</v>
      </c>
      <c r="G10" s="19" t="s">
        <v>192</v>
      </c>
      <c r="H10" s="16" t="s">
        <v>19</v>
      </c>
      <c r="I10" s="16" t="s">
        <v>188</v>
      </c>
      <c r="J10" s="15" t="s">
        <v>188</v>
      </c>
      <c r="K10" s="15" t="s">
        <v>188</v>
      </c>
      <c r="L10" s="15" t="s">
        <v>188</v>
      </c>
      <c r="M10" s="15" t="s">
        <v>188</v>
      </c>
      <c r="N10" s="15" t="s">
        <v>188</v>
      </c>
      <c r="O10" s="15" t="s">
        <v>188</v>
      </c>
      <c r="P10" s="15" t="s">
        <v>188</v>
      </c>
      <c r="Q10" s="15" t="s">
        <v>19</v>
      </c>
      <c r="R10" s="15" t="s">
        <v>188</v>
      </c>
      <c r="S10" s="15" t="s">
        <v>188</v>
      </c>
      <c r="T10" s="15" t="s">
        <v>19</v>
      </c>
      <c r="U10" s="15" t="s">
        <v>19</v>
      </c>
      <c r="V10" s="15" t="s">
        <v>188</v>
      </c>
      <c r="W10" s="15" t="s">
        <v>188</v>
      </c>
      <c r="X10" s="15" t="s">
        <v>19</v>
      </c>
      <c r="Y10" s="15" t="s">
        <v>188</v>
      </c>
      <c r="Z10" s="15" t="s">
        <v>188</v>
      </c>
      <c r="AA10" s="15" t="s">
        <v>188</v>
      </c>
      <c r="AB10" s="15" t="s">
        <v>188</v>
      </c>
      <c r="AC10" s="21" t="s">
        <v>224</v>
      </c>
      <c r="AD10" s="15" t="s">
        <v>207</v>
      </c>
      <c r="AE10" s="15">
        <v>284</v>
      </c>
      <c r="AF10" s="15">
        <v>284</v>
      </c>
      <c r="AG10" s="15">
        <v>16.899999999999999</v>
      </c>
      <c r="AH10" s="15" t="s">
        <v>207</v>
      </c>
      <c r="AI10" s="26" t="s">
        <v>98</v>
      </c>
      <c r="AJ10" s="30">
        <f t="shared" si="0"/>
        <v>258.72399999999999</v>
      </c>
      <c r="AK10" s="30">
        <f>(AN10*AF10)/100</f>
        <v>13.916000000000002</v>
      </c>
      <c r="AL10" s="30">
        <f>(AO10*AF10)/100</f>
        <v>8.8040000000000003</v>
      </c>
      <c r="AM10" s="31">
        <v>91.1</v>
      </c>
      <c r="AN10" s="31">
        <v>4.9000000000000004</v>
      </c>
      <c r="AO10" s="32">
        <v>3.1</v>
      </c>
      <c r="AP10" s="15" t="s">
        <v>207</v>
      </c>
      <c r="AQ10" s="15" t="s">
        <v>207</v>
      </c>
      <c r="AR10" s="15" t="s">
        <v>207</v>
      </c>
      <c r="AS10" s="15" t="s">
        <v>207</v>
      </c>
      <c r="AT10" s="15" t="s">
        <v>207</v>
      </c>
      <c r="AU10" s="15" t="s">
        <v>207</v>
      </c>
      <c r="AV10" s="15" t="s">
        <v>207</v>
      </c>
      <c r="AW10" s="32" t="s">
        <v>207</v>
      </c>
      <c r="AX10" s="15" t="s">
        <v>207</v>
      </c>
      <c r="AY10" s="20" t="s">
        <v>207</v>
      </c>
      <c r="AZ10" s="15" t="s">
        <v>207</v>
      </c>
      <c r="BA10" s="15" t="s">
        <v>207</v>
      </c>
      <c r="BB10" s="15" t="s">
        <v>207</v>
      </c>
      <c r="BC10" s="15" t="s">
        <v>207</v>
      </c>
      <c r="BD10" s="15" t="s">
        <v>207</v>
      </c>
      <c r="BE10" s="15" t="s">
        <v>207</v>
      </c>
      <c r="BF10" s="32" t="s">
        <v>207</v>
      </c>
      <c r="BG10" s="63" t="s">
        <v>87</v>
      </c>
      <c r="BH10" s="30">
        <f>(BN10*BK10)/100</f>
        <v>5.9639999999999995</v>
      </c>
      <c r="BI10" s="30">
        <f>(BN10*BL10)/100</f>
        <v>265.82399999999996</v>
      </c>
      <c r="BJ10" s="30">
        <f>(BN10*BM10)/100</f>
        <v>11.927999999999999</v>
      </c>
      <c r="BK10" s="31">
        <v>2.1</v>
      </c>
      <c r="BL10" s="31">
        <v>93.6</v>
      </c>
      <c r="BM10" s="31">
        <v>4.2</v>
      </c>
      <c r="BN10" s="49">
        <v>284</v>
      </c>
      <c r="BO10" s="5"/>
      <c r="BR10"/>
    </row>
    <row r="11" spans="1:74" x14ac:dyDescent="0.35">
      <c r="A11" s="67" t="s">
        <v>242</v>
      </c>
      <c r="B11">
        <v>2015</v>
      </c>
      <c r="C11" s="3" t="s">
        <v>126</v>
      </c>
      <c r="D11" s="15">
        <v>2015</v>
      </c>
      <c r="E11" s="5" t="s">
        <v>90</v>
      </c>
      <c r="F11" t="s">
        <v>229</v>
      </c>
      <c r="G11" s="19" t="s">
        <v>207</v>
      </c>
      <c r="H11" s="16" t="s">
        <v>19</v>
      </c>
      <c r="I11" s="70" t="s">
        <v>207</v>
      </c>
      <c r="J11" s="15" t="s">
        <v>188</v>
      </c>
      <c r="K11" s="15" t="s">
        <v>188</v>
      </c>
      <c r="L11" s="15" t="s">
        <v>188</v>
      </c>
      <c r="M11" s="15" t="s">
        <v>188</v>
      </c>
      <c r="N11" s="15" t="s">
        <v>188</v>
      </c>
      <c r="O11" s="15" t="s">
        <v>188</v>
      </c>
      <c r="P11" s="15" t="s">
        <v>188</v>
      </c>
      <c r="Q11" s="15" t="s">
        <v>19</v>
      </c>
      <c r="R11" s="15" t="s">
        <v>188</v>
      </c>
      <c r="S11" s="15" t="s">
        <v>188</v>
      </c>
      <c r="T11" s="15" t="s">
        <v>19</v>
      </c>
      <c r="U11" s="15" t="s">
        <v>19</v>
      </c>
      <c r="V11" s="15" t="s">
        <v>188</v>
      </c>
      <c r="W11" s="15" t="s">
        <v>188</v>
      </c>
      <c r="X11" s="15" t="s">
        <v>19</v>
      </c>
      <c r="Y11" s="15" t="s">
        <v>188</v>
      </c>
      <c r="Z11" s="15" t="s">
        <v>19</v>
      </c>
      <c r="AA11" s="15" t="s">
        <v>188</v>
      </c>
      <c r="AB11" s="15" t="s">
        <v>188</v>
      </c>
      <c r="AC11" s="21" t="s">
        <v>226</v>
      </c>
      <c r="AD11" s="15" t="s">
        <v>207</v>
      </c>
      <c r="AE11" s="15">
        <v>551</v>
      </c>
      <c r="AF11" s="15">
        <v>551</v>
      </c>
      <c r="AG11" s="16">
        <v>17.8</v>
      </c>
      <c r="AH11" s="15" t="s">
        <v>207</v>
      </c>
      <c r="AI11" s="26" t="s">
        <v>99</v>
      </c>
      <c r="AJ11" s="30">
        <f t="shared" si="0"/>
        <v>472.75799999999998</v>
      </c>
      <c r="AK11" s="31" t="s">
        <v>207</v>
      </c>
      <c r="AL11" s="31" t="s">
        <v>207</v>
      </c>
      <c r="AM11" s="31">
        <v>85.8</v>
      </c>
      <c r="AN11" s="31" t="s">
        <v>207</v>
      </c>
      <c r="AO11" s="32" t="s">
        <v>207</v>
      </c>
      <c r="AP11" s="15" t="s">
        <v>207</v>
      </c>
      <c r="AQ11" s="15" t="s">
        <v>207</v>
      </c>
      <c r="AR11" s="15" t="s">
        <v>207</v>
      </c>
      <c r="AS11" s="15" t="s">
        <v>207</v>
      </c>
      <c r="AT11" s="15" t="s">
        <v>207</v>
      </c>
      <c r="AU11" s="15" t="s">
        <v>207</v>
      </c>
      <c r="AV11" s="15" t="s">
        <v>207</v>
      </c>
      <c r="AW11" s="32" t="s">
        <v>207</v>
      </c>
      <c r="AX11" s="15" t="s">
        <v>207</v>
      </c>
      <c r="AY11" s="20" t="s">
        <v>207</v>
      </c>
      <c r="AZ11" s="15" t="s">
        <v>207</v>
      </c>
      <c r="BA11" s="15" t="s">
        <v>207</v>
      </c>
      <c r="BB11" s="15" t="s">
        <v>207</v>
      </c>
      <c r="BC11" s="15" t="s">
        <v>207</v>
      </c>
      <c r="BD11" s="15" t="s">
        <v>207</v>
      </c>
      <c r="BE11" s="15" t="s">
        <v>207</v>
      </c>
      <c r="BF11" s="32" t="s">
        <v>207</v>
      </c>
      <c r="BG11" s="63" t="s">
        <v>100</v>
      </c>
      <c r="BH11" s="31"/>
      <c r="BI11" s="35">
        <f>(BL11*BN11)/100</f>
        <v>517.94000000000005</v>
      </c>
      <c r="BJ11" s="31" t="s">
        <v>207</v>
      </c>
      <c r="BK11" s="31" t="s">
        <v>207</v>
      </c>
      <c r="BL11" s="31">
        <v>94</v>
      </c>
      <c r="BM11" s="31" t="s">
        <v>207</v>
      </c>
      <c r="BN11" s="32">
        <v>551</v>
      </c>
      <c r="BO11" s="5"/>
      <c r="BR11" s="20"/>
    </row>
    <row r="12" spans="1:74" x14ac:dyDescent="0.35">
      <c r="A12" s="67" t="s">
        <v>243</v>
      </c>
      <c r="B12">
        <v>2015</v>
      </c>
      <c r="C12" s="3" t="s">
        <v>131</v>
      </c>
      <c r="D12" s="15">
        <v>2015</v>
      </c>
      <c r="E12" s="5" t="s">
        <v>90</v>
      </c>
      <c r="F12" t="s">
        <v>229</v>
      </c>
      <c r="G12" s="19" t="s">
        <v>207</v>
      </c>
      <c r="H12" s="16" t="s">
        <v>19</v>
      </c>
      <c r="I12" s="16" t="s">
        <v>207</v>
      </c>
      <c r="J12" s="15" t="s">
        <v>188</v>
      </c>
      <c r="K12" s="15" t="s">
        <v>188</v>
      </c>
      <c r="L12" s="15" t="s">
        <v>188</v>
      </c>
      <c r="M12" s="15" t="s">
        <v>188</v>
      </c>
      <c r="N12" s="15" t="s">
        <v>188</v>
      </c>
      <c r="O12" s="15" t="s">
        <v>188</v>
      </c>
      <c r="P12" s="15" t="s">
        <v>188</v>
      </c>
      <c r="Q12" s="15" t="s">
        <v>19</v>
      </c>
      <c r="R12" s="15" t="s">
        <v>188</v>
      </c>
      <c r="S12" s="15" t="s">
        <v>188</v>
      </c>
      <c r="T12" s="15" t="s">
        <v>19</v>
      </c>
      <c r="U12" s="15" t="s">
        <v>19</v>
      </c>
      <c r="V12" s="15" t="s">
        <v>188</v>
      </c>
      <c r="W12" s="15" t="s">
        <v>188</v>
      </c>
      <c r="X12" s="15" t="s">
        <v>19</v>
      </c>
      <c r="Y12" s="15" t="s">
        <v>188</v>
      </c>
      <c r="Z12" s="15" t="s">
        <v>19</v>
      </c>
      <c r="AA12" s="15" t="s">
        <v>188</v>
      </c>
      <c r="AB12" s="15" t="s">
        <v>188</v>
      </c>
      <c r="AC12" s="21" t="s">
        <v>226</v>
      </c>
      <c r="AD12" s="15" t="s">
        <v>207</v>
      </c>
      <c r="AE12" s="15">
        <v>80</v>
      </c>
      <c r="AF12" s="15">
        <v>80</v>
      </c>
      <c r="AG12" s="16">
        <v>17.8</v>
      </c>
      <c r="AH12" s="15" t="s">
        <v>207</v>
      </c>
      <c r="AI12" s="26" t="s">
        <v>99</v>
      </c>
      <c r="AJ12" s="30">
        <f t="shared" si="0"/>
        <v>68.959999999999994</v>
      </c>
      <c r="AK12" s="31" t="s">
        <v>207</v>
      </c>
      <c r="AL12" s="31" t="s">
        <v>207</v>
      </c>
      <c r="AM12" s="31">
        <v>86.2</v>
      </c>
      <c r="AN12" s="31" t="s">
        <v>207</v>
      </c>
      <c r="AO12" s="32" t="s">
        <v>207</v>
      </c>
      <c r="AP12" s="15" t="s">
        <v>207</v>
      </c>
      <c r="AQ12" s="15" t="s">
        <v>207</v>
      </c>
      <c r="AR12" s="15" t="s">
        <v>207</v>
      </c>
      <c r="AS12" s="15" t="s">
        <v>207</v>
      </c>
      <c r="AT12" s="15" t="s">
        <v>207</v>
      </c>
      <c r="AU12" s="15" t="s">
        <v>207</v>
      </c>
      <c r="AV12" s="15" t="s">
        <v>207</v>
      </c>
      <c r="AW12" s="32" t="s">
        <v>207</v>
      </c>
      <c r="AX12" s="15" t="s">
        <v>207</v>
      </c>
      <c r="AY12" s="20" t="s">
        <v>207</v>
      </c>
      <c r="AZ12" s="15" t="s">
        <v>207</v>
      </c>
      <c r="BA12" s="15" t="s">
        <v>207</v>
      </c>
      <c r="BB12" s="15" t="s">
        <v>207</v>
      </c>
      <c r="BC12" s="15" t="s">
        <v>207</v>
      </c>
      <c r="BD12" s="15" t="s">
        <v>207</v>
      </c>
      <c r="BE12" s="15" t="s">
        <v>207</v>
      </c>
      <c r="BF12" s="32" t="s">
        <v>207</v>
      </c>
      <c r="BG12" s="63" t="s">
        <v>100</v>
      </c>
      <c r="BH12" s="31"/>
      <c r="BI12" s="35">
        <f>(BL12*BN12)/100</f>
        <v>78</v>
      </c>
      <c r="BJ12" s="31" t="s">
        <v>207</v>
      </c>
      <c r="BK12" s="31" t="s">
        <v>207</v>
      </c>
      <c r="BL12" s="31">
        <v>97.5</v>
      </c>
      <c r="BM12" s="31" t="s">
        <v>207</v>
      </c>
      <c r="BN12" s="32">
        <v>80</v>
      </c>
      <c r="BO12" s="5"/>
      <c r="BR12" s="20"/>
    </row>
    <row r="13" spans="1:74" x14ac:dyDescent="0.35">
      <c r="A13" s="67" t="s">
        <v>243</v>
      </c>
      <c r="B13">
        <v>2015</v>
      </c>
      <c r="C13" s="3" t="s">
        <v>127</v>
      </c>
      <c r="D13" s="15">
        <v>2015</v>
      </c>
      <c r="E13" s="5" t="s">
        <v>90</v>
      </c>
      <c r="F13" t="s">
        <v>229</v>
      </c>
      <c r="G13" s="19" t="s">
        <v>207</v>
      </c>
      <c r="H13" s="16" t="s">
        <v>19</v>
      </c>
      <c r="I13" s="16" t="s">
        <v>207</v>
      </c>
      <c r="J13" s="15" t="s">
        <v>188</v>
      </c>
      <c r="K13" s="15" t="s">
        <v>188</v>
      </c>
      <c r="L13" s="15" t="s">
        <v>188</v>
      </c>
      <c r="M13" s="15" t="s">
        <v>188</v>
      </c>
      <c r="N13" s="15" t="s">
        <v>188</v>
      </c>
      <c r="O13" s="15" t="s">
        <v>188</v>
      </c>
      <c r="P13" s="15" t="s">
        <v>188</v>
      </c>
      <c r="Q13" s="15" t="s">
        <v>19</v>
      </c>
      <c r="R13" s="15" t="s">
        <v>188</v>
      </c>
      <c r="S13" s="15" t="s">
        <v>188</v>
      </c>
      <c r="T13" s="15" t="s">
        <v>19</v>
      </c>
      <c r="U13" s="15" t="s">
        <v>19</v>
      </c>
      <c r="V13" s="15" t="s">
        <v>188</v>
      </c>
      <c r="W13" s="15" t="s">
        <v>188</v>
      </c>
      <c r="X13" s="15" t="s">
        <v>19</v>
      </c>
      <c r="Y13" s="15" t="s">
        <v>188</v>
      </c>
      <c r="Z13" s="15" t="s">
        <v>19</v>
      </c>
      <c r="AA13" s="15" t="s">
        <v>188</v>
      </c>
      <c r="AB13" s="15" t="s">
        <v>188</v>
      </c>
      <c r="AC13" s="21" t="s">
        <v>226</v>
      </c>
      <c r="AD13" s="15" t="s">
        <v>207</v>
      </c>
      <c r="AE13" s="15">
        <v>2222</v>
      </c>
      <c r="AF13" s="15">
        <v>2222</v>
      </c>
      <c r="AG13" s="16">
        <v>17.8</v>
      </c>
      <c r="AH13" s="15" t="s">
        <v>207</v>
      </c>
      <c r="AI13" s="26" t="s">
        <v>99</v>
      </c>
      <c r="AJ13" s="30">
        <f t="shared" si="0"/>
        <v>2013.1319999999998</v>
      </c>
      <c r="AK13" s="31" t="s">
        <v>207</v>
      </c>
      <c r="AL13" s="31" t="s">
        <v>207</v>
      </c>
      <c r="AM13" s="31">
        <v>90.6</v>
      </c>
      <c r="AN13" s="31" t="s">
        <v>207</v>
      </c>
      <c r="AO13" s="32" t="s">
        <v>207</v>
      </c>
      <c r="AP13" s="15" t="s">
        <v>207</v>
      </c>
      <c r="AQ13" s="15" t="s">
        <v>207</v>
      </c>
      <c r="AR13" s="15" t="s">
        <v>207</v>
      </c>
      <c r="AS13" s="15" t="s">
        <v>207</v>
      </c>
      <c r="AT13" s="15" t="s">
        <v>207</v>
      </c>
      <c r="AU13" s="15" t="s">
        <v>207</v>
      </c>
      <c r="AV13" s="15" t="s">
        <v>207</v>
      </c>
      <c r="AW13" s="32" t="s">
        <v>207</v>
      </c>
      <c r="AX13" s="15" t="s">
        <v>207</v>
      </c>
      <c r="AY13" s="20" t="s">
        <v>207</v>
      </c>
      <c r="AZ13" s="15" t="s">
        <v>207</v>
      </c>
      <c r="BA13" s="15" t="s">
        <v>207</v>
      </c>
      <c r="BB13" s="15" t="s">
        <v>207</v>
      </c>
      <c r="BC13" s="15" t="s">
        <v>207</v>
      </c>
      <c r="BD13" s="15" t="s">
        <v>207</v>
      </c>
      <c r="BE13" s="15" t="s">
        <v>207</v>
      </c>
      <c r="BF13" s="32" t="s">
        <v>207</v>
      </c>
      <c r="BG13" s="63" t="s">
        <v>100</v>
      </c>
      <c r="BH13" s="31"/>
      <c r="BI13" s="35">
        <f>(BL13*BN13)/100</f>
        <v>2135.3419999999996</v>
      </c>
      <c r="BJ13" s="31" t="s">
        <v>207</v>
      </c>
      <c r="BK13" s="31" t="s">
        <v>207</v>
      </c>
      <c r="BL13" s="31">
        <v>96.1</v>
      </c>
      <c r="BM13" s="31" t="s">
        <v>207</v>
      </c>
      <c r="BN13" s="32">
        <v>2222</v>
      </c>
      <c r="BO13" s="5"/>
      <c r="BR13" s="20"/>
    </row>
    <row r="14" spans="1:74" x14ac:dyDescent="0.35">
      <c r="A14" s="67" t="s">
        <v>242</v>
      </c>
      <c r="B14">
        <v>2015</v>
      </c>
      <c r="C14" s="3" t="s">
        <v>128</v>
      </c>
      <c r="D14" s="15">
        <v>2015</v>
      </c>
      <c r="E14" s="5" t="s">
        <v>90</v>
      </c>
      <c r="F14" t="s">
        <v>229</v>
      </c>
      <c r="G14" s="19" t="s">
        <v>207</v>
      </c>
      <c r="H14" s="16" t="s">
        <v>19</v>
      </c>
      <c r="I14" s="16" t="s">
        <v>207</v>
      </c>
      <c r="J14" s="15" t="s">
        <v>188</v>
      </c>
      <c r="K14" s="15" t="s">
        <v>188</v>
      </c>
      <c r="L14" s="15" t="s">
        <v>188</v>
      </c>
      <c r="M14" s="15" t="s">
        <v>188</v>
      </c>
      <c r="N14" s="15" t="s">
        <v>188</v>
      </c>
      <c r="O14" s="15" t="s">
        <v>188</v>
      </c>
      <c r="P14" s="15" t="s">
        <v>188</v>
      </c>
      <c r="Q14" s="15" t="s">
        <v>19</v>
      </c>
      <c r="R14" s="15" t="s">
        <v>188</v>
      </c>
      <c r="S14" s="15" t="s">
        <v>188</v>
      </c>
      <c r="T14" s="15" t="s">
        <v>19</v>
      </c>
      <c r="U14" s="15" t="s">
        <v>19</v>
      </c>
      <c r="V14" s="15" t="s">
        <v>188</v>
      </c>
      <c r="W14" s="15" t="s">
        <v>188</v>
      </c>
      <c r="X14" s="15" t="s">
        <v>19</v>
      </c>
      <c r="Y14" s="15" t="s">
        <v>188</v>
      </c>
      <c r="Z14" s="15" t="s">
        <v>19</v>
      </c>
      <c r="AA14" s="15" t="s">
        <v>188</v>
      </c>
      <c r="AB14" s="15" t="s">
        <v>188</v>
      </c>
      <c r="AC14" s="21" t="s">
        <v>226</v>
      </c>
      <c r="AD14" s="15" t="s">
        <v>207</v>
      </c>
      <c r="AE14" s="15">
        <v>598</v>
      </c>
      <c r="AF14" s="15">
        <v>598</v>
      </c>
      <c r="AG14" s="16">
        <v>17.8</v>
      </c>
      <c r="AH14" s="15" t="s">
        <v>207</v>
      </c>
      <c r="AI14" s="26" t="s">
        <v>99</v>
      </c>
      <c r="AJ14" s="30">
        <f t="shared" si="0"/>
        <v>569.29599999999994</v>
      </c>
      <c r="AK14" s="31" t="s">
        <v>207</v>
      </c>
      <c r="AL14" s="31" t="s">
        <v>207</v>
      </c>
      <c r="AM14" s="31">
        <v>95.2</v>
      </c>
      <c r="AN14" s="31" t="s">
        <v>207</v>
      </c>
      <c r="AO14" s="32" t="s">
        <v>207</v>
      </c>
      <c r="AP14" s="15" t="s">
        <v>207</v>
      </c>
      <c r="AQ14" s="15" t="s">
        <v>207</v>
      </c>
      <c r="AR14" s="15" t="s">
        <v>207</v>
      </c>
      <c r="AS14" s="15" t="s">
        <v>207</v>
      </c>
      <c r="AT14" s="15" t="s">
        <v>207</v>
      </c>
      <c r="AU14" s="15" t="s">
        <v>207</v>
      </c>
      <c r="AV14" s="15" t="s">
        <v>207</v>
      </c>
      <c r="AW14" s="32" t="s">
        <v>207</v>
      </c>
      <c r="AX14" s="15" t="s">
        <v>207</v>
      </c>
      <c r="AY14" s="20" t="s">
        <v>207</v>
      </c>
      <c r="AZ14" s="15" t="s">
        <v>207</v>
      </c>
      <c r="BA14" s="15" t="s">
        <v>207</v>
      </c>
      <c r="BB14" s="15" t="s">
        <v>207</v>
      </c>
      <c r="BC14" s="15" t="s">
        <v>207</v>
      </c>
      <c r="BD14" s="15" t="s">
        <v>207</v>
      </c>
      <c r="BE14" s="15" t="s">
        <v>207</v>
      </c>
      <c r="BF14" s="32" t="s">
        <v>207</v>
      </c>
      <c r="BG14" s="63" t="s">
        <v>100</v>
      </c>
      <c r="BH14" s="31"/>
      <c r="BI14" s="35">
        <f>(BL14*BN14)/100</f>
        <v>584.24599999999998</v>
      </c>
      <c r="BJ14" s="31" t="s">
        <v>207</v>
      </c>
      <c r="BK14" s="31" t="s">
        <v>207</v>
      </c>
      <c r="BL14" s="31">
        <v>97.7</v>
      </c>
      <c r="BM14" s="31" t="s">
        <v>207</v>
      </c>
      <c r="BN14" s="32">
        <v>598</v>
      </c>
      <c r="BO14" s="5"/>
      <c r="BR14" s="20"/>
    </row>
    <row r="15" spans="1:74" x14ac:dyDescent="0.35">
      <c r="A15" s="67" t="s">
        <v>244</v>
      </c>
      <c r="B15">
        <v>2019</v>
      </c>
      <c r="C15" s="3" t="s">
        <v>129</v>
      </c>
      <c r="D15" s="15">
        <v>2018</v>
      </c>
      <c r="E15" t="s">
        <v>90</v>
      </c>
      <c r="F15" t="s">
        <v>219</v>
      </c>
      <c r="G15" s="19" t="s">
        <v>101</v>
      </c>
      <c r="H15" s="16" t="s">
        <v>19</v>
      </c>
      <c r="I15" s="15" t="s">
        <v>188</v>
      </c>
      <c r="J15" s="15" t="s">
        <v>188</v>
      </c>
      <c r="K15" s="15" t="s">
        <v>188</v>
      </c>
      <c r="L15" s="15" t="s">
        <v>188</v>
      </c>
      <c r="M15" s="15" t="s">
        <v>188</v>
      </c>
      <c r="N15" s="15" t="s">
        <v>188</v>
      </c>
      <c r="O15" s="15" t="s">
        <v>188</v>
      </c>
      <c r="P15" s="15" t="s">
        <v>188</v>
      </c>
      <c r="Q15" s="15" t="s">
        <v>19</v>
      </c>
      <c r="R15" s="15" t="s">
        <v>188</v>
      </c>
      <c r="S15" s="15" t="s">
        <v>188</v>
      </c>
      <c r="T15" s="15" t="s">
        <v>19</v>
      </c>
      <c r="U15" s="15" t="s">
        <v>19</v>
      </c>
      <c r="V15" s="15" t="s">
        <v>188</v>
      </c>
      <c r="W15" s="15" t="s">
        <v>188</v>
      </c>
      <c r="X15" s="15" t="s">
        <v>19</v>
      </c>
      <c r="Y15" s="15" t="s">
        <v>188</v>
      </c>
      <c r="Z15" s="15" t="s">
        <v>188</v>
      </c>
      <c r="AA15" s="15" t="s">
        <v>188</v>
      </c>
      <c r="AB15" s="15" t="s">
        <v>188</v>
      </c>
      <c r="AC15" s="21" t="s">
        <v>224</v>
      </c>
      <c r="AD15" s="15" t="s">
        <v>207</v>
      </c>
      <c r="AE15" s="15">
        <v>550</v>
      </c>
      <c r="AF15" s="15">
        <v>550</v>
      </c>
      <c r="AG15" s="16">
        <v>0</v>
      </c>
      <c r="AH15" s="15" t="s">
        <v>207</v>
      </c>
      <c r="AI15" s="40" t="s">
        <v>99</v>
      </c>
      <c r="AJ15" s="30">
        <f t="shared" si="0"/>
        <v>511.5</v>
      </c>
      <c r="AK15" s="31" t="s">
        <v>207</v>
      </c>
      <c r="AL15" s="31" t="s">
        <v>207</v>
      </c>
      <c r="AM15" s="31">
        <v>93</v>
      </c>
      <c r="AN15" s="31" t="s">
        <v>207</v>
      </c>
      <c r="AO15" s="32" t="s">
        <v>207</v>
      </c>
      <c r="AP15" s="15" t="s">
        <v>207</v>
      </c>
      <c r="AQ15" s="15" t="s">
        <v>207</v>
      </c>
      <c r="AR15" s="15" t="s">
        <v>207</v>
      </c>
      <c r="AS15" s="15" t="s">
        <v>207</v>
      </c>
      <c r="AT15" s="15" t="s">
        <v>207</v>
      </c>
      <c r="AU15" s="15" t="s">
        <v>207</v>
      </c>
      <c r="AV15" s="15" t="s">
        <v>207</v>
      </c>
      <c r="AW15" s="32" t="s">
        <v>207</v>
      </c>
      <c r="AX15" s="15" t="s">
        <v>207</v>
      </c>
      <c r="AY15" s="20" t="s">
        <v>207</v>
      </c>
      <c r="AZ15" s="15" t="s">
        <v>207</v>
      </c>
      <c r="BA15" s="15" t="s">
        <v>207</v>
      </c>
      <c r="BB15" s="15" t="s">
        <v>207</v>
      </c>
      <c r="BC15" s="15" t="s">
        <v>207</v>
      </c>
      <c r="BD15" s="15" t="s">
        <v>207</v>
      </c>
      <c r="BE15" s="15" t="s">
        <v>207</v>
      </c>
      <c r="BF15" s="32" t="s">
        <v>207</v>
      </c>
      <c r="BG15" s="63" t="s">
        <v>100</v>
      </c>
      <c r="BH15" s="31" t="s">
        <v>207</v>
      </c>
      <c r="BI15" s="35">
        <f>(BL15*BN15)/100</f>
        <v>511.5</v>
      </c>
      <c r="BJ15" s="31" t="s">
        <v>207</v>
      </c>
      <c r="BK15" s="31" t="s">
        <v>207</v>
      </c>
      <c r="BL15" s="31">
        <v>93</v>
      </c>
      <c r="BM15" s="31" t="s">
        <v>207</v>
      </c>
      <c r="BN15" s="49">
        <v>550</v>
      </c>
      <c r="BO15" s="5"/>
      <c r="BR15"/>
    </row>
    <row r="16" spans="1:74" x14ac:dyDescent="0.35">
      <c r="A16" s="67" t="s">
        <v>244</v>
      </c>
      <c r="B16">
        <v>2017</v>
      </c>
      <c r="C16" s="3" t="s">
        <v>129</v>
      </c>
      <c r="D16" s="16">
        <v>2017</v>
      </c>
      <c r="E16" t="s">
        <v>90</v>
      </c>
      <c r="F16" t="s">
        <v>219</v>
      </c>
      <c r="G16" s="19" t="s">
        <v>101</v>
      </c>
      <c r="H16" s="16" t="s">
        <v>19</v>
      </c>
      <c r="I16" s="16" t="s">
        <v>207</v>
      </c>
      <c r="J16" s="15" t="s">
        <v>188</v>
      </c>
      <c r="K16" s="15" t="s">
        <v>188</v>
      </c>
      <c r="L16" s="15" t="s">
        <v>188</v>
      </c>
      <c r="M16" s="15" t="s">
        <v>188</v>
      </c>
      <c r="N16" s="15" t="s">
        <v>188</v>
      </c>
      <c r="O16" s="15" t="s">
        <v>188</v>
      </c>
      <c r="P16" s="15" t="s">
        <v>188</v>
      </c>
      <c r="Q16" s="15" t="s">
        <v>188</v>
      </c>
      <c r="R16" s="15" t="s">
        <v>188</v>
      </c>
      <c r="S16" s="15" t="s">
        <v>188</v>
      </c>
      <c r="T16" s="15" t="s">
        <v>19</v>
      </c>
      <c r="U16" s="15" t="s">
        <v>19</v>
      </c>
      <c r="V16" s="15" t="s">
        <v>188</v>
      </c>
      <c r="W16" s="15" t="s">
        <v>188</v>
      </c>
      <c r="X16" s="15" t="s">
        <v>19</v>
      </c>
      <c r="Y16" s="15" t="s">
        <v>188</v>
      </c>
      <c r="Z16" s="15" t="s">
        <v>188</v>
      </c>
      <c r="AA16" s="15" t="s">
        <v>188</v>
      </c>
      <c r="AB16" s="15" t="s">
        <v>188</v>
      </c>
      <c r="AC16" s="21" t="s">
        <v>224</v>
      </c>
      <c r="AD16" s="15" t="s">
        <v>207</v>
      </c>
      <c r="AE16" s="15">
        <v>57</v>
      </c>
      <c r="AF16" s="16">
        <v>57</v>
      </c>
      <c r="AG16" s="16">
        <v>0</v>
      </c>
      <c r="AH16" s="15" t="s">
        <v>207</v>
      </c>
      <c r="AI16" s="40" t="s">
        <v>222</v>
      </c>
      <c r="AJ16" s="30">
        <f t="shared" si="0"/>
        <v>54.15</v>
      </c>
      <c r="AK16" s="31" t="s">
        <v>207</v>
      </c>
      <c r="AL16" s="31" t="s">
        <v>207</v>
      </c>
      <c r="AM16" s="31">
        <v>95</v>
      </c>
      <c r="AN16" s="31" t="s">
        <v>207</v>
      </c>
      <c r="AO16" s="32" t="s">
        <v>207</v>
      </c>
      <c r="AP16" s="31" t="s">
        <v>23</v>
      </c>
      <c r="AQ16" s="31">
        <v>40</v>
      </c>
      <c r="AR16" s="30">
        <f>(AU16*AQ16)/100</f>
        <v>15.2</v>
      </c>
      <c r="AS16" s="15" t="s">
        <v>207</v>
      </c>
      <c r="AT16" s="15" t="s">
        <v>207</v>
      </c>
      <c r="AU16" s="31">
        <v>38</v>
      </c>
      <c r="AV16" s="15" t="s">
        <v>207</v>
      </c>
      <c r="AW16" s="32" t="s">
        <v>207</v>
      </c>
      <c r="AX16" s="15" t="s">
        <v>207</v>
      </c>
      <c r="AY16" s="20" t="s">
        <v>207</v>
      </c>
      <c r="AZ16" s="15" t="s">
        <v>207</v>
      </c>
      <c r="BA16" s="15" t="s">
        <v>207</v>
      </c>
      <c r="BB16" s="15" t="s">
        <v>207</v>
      </c>
      <c r="BC16" s="15" t="s">
        <v>207</v>
      </c>
      <c r="BD16" s="15" t="s">
        <v>207</v>
      </c>
      <c r="BE16" s="15" t="s">
        <v>207</v>
      </c>
      <c r="BF16" s="32" t="s">
        <v>207</v>
      </c>
      <c r="BG16" s="63" t="s">
        <v>207</v>
      </c>
      <c r="BH16" s="31" t="s">
        <v>207</v>
      </c>
      <c r="BI16" s="31" t="s">
        <v>207</v>
      </c>
      <c r="BJ16" s="31" t="s">
        <v>207</v>
      </c>
      <c r="BK16" s="31" t="s">
        <v>207</v>
      </c>
      <c r="BL16" s="31" t="s">
        <v>207</v>
      </c>
      <c r="BM16" s="31" t="s">
        <v>207</v>
      </c>
      <c r="BN16" s="49" t="s">
        <v>207</v>
      </c>
      <c r="BO16" s="5"/>
      <c r="BR16"/>
    </row>
    <row r="17" spans="1:70" x14ac:dyDescent="0.35">
      <c r="A17" s="67" t="s">
        <v>245</v>
      </c>
      <c r="B17">
        <v>2016</v>
      </c>
      <c r="C17" s="3" t="s">
        <v>128</v>
      </c>
      <c r="D17" s="15">
        <v>2016</v>
      </c>
      <c r="E17" t="s">
        <v>21</v>
      </c>
      <c r="F17" t="s">
        <v>219</v>
      </c>
      <c r="G17" s="19" t="s">
        <v>207</v>
      </c>
      <c r="H17" s="16" t="s">
        <v>19</v>
      </c>
      <c r="I17" s="16" t="s">
        <v>188</v>
      </c>
      <c r="J17" s="15" t="s">
        <v>188</v>
      </c>
      <c r="K17" s="15" t="s">
        <v>188</v>
      </c>
      <c r="L17" s="15" t="s">
        <v>188</v>
      </c>
      <c r="M17" s="15" t="s">
        <v>188</v>
      </c>
      <c r="N17" s="15" t="s">
        <v>188</v>
      </c>
      <c r="O17" s="15" t="s">
        <v>188</v>
      </c>
      <c r="P17" s="15" t="s">
        <v>188</v>
      </c>
      <c r="Q17" s="15" t="s">
        <v>19</v>
      </c>
      <c r="R17" s="15" t="s">
        <v>188</v>
      </c>
      <c r="S17" s="15" t="s">
        <v>188</v>
      </c>
      <c r="T17" s="15" t="s">
        <v>19</v>
      </c>
      <c r="U17" s="15" t="s">
        <v>19</v>
      </c>
      <c r="V17" s="15" t="s">
        <v>188</v>
      </c>
      <c r="W17" s="15" t="s">
        <v>188</v>
      </c>
      <c r="X17" s="15" t="s">
        <v>19</v>
      </c>
      <c r="Y17" s="15" t="s">
        <v>188</v>
      </c>
      <c r="Z17" s="15" t="s">
        <v>19</v>
      </c>
      <c r="AA17" s="15" t="s">
        <v>19</v>
      </c>
      <c r="AB17" s="15" t="s">
        <v>19</v>
      </c>
      <c r="AC17" s="21" t="s">
        <v>224</v>
      </c>
      <c r="AD17" s="15" t="s">
        <v>207</v>
      </c>
      <c r="AE17" s="15">
        <v>184</v>
      </c>
      <c r="AF17" s="15">
        <v>184</v>
      </c>
      <c r="AG17" s="48">
        <v>0</v>
      </c>
      <c r="AH17" s="15" t="s">
        <v>207</v>
      </c>
      <c r="AI17" s="26" t="s">
        <v>123</v>
      </c>
      <c r="AJ17" s="30">
        <f t="shared" si="0"/>
        <v>175.90399999999997</v>
      </c>
      <c r="AK17" s="31" t="s">
        <v>207</v>
      </c>
      <c r="AL17" s="31" t="s">
        <v>207</v>
      </c>
      <c r="AM17" s="31">
        <v>95.6</v>
      </c>
      <c r="AN17" s="31" t="s">
        <v>207</v>
      </c>
      <c r="AO17" s="32" t="s">
        <v>207</v>
      </c>
      <c r="AP17" s="15" t="s">
        <v>207</v>
      </c>
      <c r="AQ17" s="15" t="s">
        <v>207</v>
      </c>
      <c r="AR17" s="15" t="s">
        <v>207</v>
      </c>
      <c r="AS17" s="15" t="s">
        <v>207</v>
      </c>
      <c r="AT17" s="15" t="s">
        <v>207</v>
      </c>
      <c r="AU17" s="15" t="s">
        <v>207</v>
      </c>
      <c r="AV17" s="15" t="s">
        <v>207</v>
      </c>
      <c r="AW17" s="32" t="s">
        <v>207</v>
      </c>
      <c r="AX17" s="15" t="s">
        <v>207</v>
      </c>
      <c r="AY17" s="20" t="s">
        <v>207</v>
      </c>
      <c r="AZ17" s="15" t="s">
        <v>207</v>
      </c>
      <c r="BA17" s="15" t="s">
        <v>207</v>
      </c>
      <c r="BB17" s="15" t="s">
        <v>207</v>
      </c>
      <c r="BC17" s="15" t="s">
        <v>207</v>
      </c>
      <c r="BD17" s="15" t="s">
        <v>207</v>
      </c>
      <c r="BE17" s="15" t="s">
        <v>207</v>
      </c>
      <c r="BF17" s="32" t="s">
        <v>207</v>
      </c>
      <c r="BG17" s="61" t="s">
        <v>100</v>
      </c>
      <c r="BH17" s="31"/>
      <c r="BI17" s="35">
        <f>(BL17*BN17)/100</f>
        <v>181.05600000000001</v>
      </c>
      <c r="BJ17" s="31" t="s">
        <v>207</v>
      </c>
      <c r="BK17" s="31" t="s">
        <v>207</v>
      </c>
      <c r="BL17" s="31">
        <v>98.4</v>
      </c>
      <c r="BM17" s="31" t="s">
        <v>212</v>
      </c>
      <c r="BN17" s="49">
        <v>184</v>
      </c>
      <c r="BO17" s="5"/>
      <c r="BR17" s="21"/>
    </row>
    <row r="18" spans="1:70" x14ac:dyDescent="0.35">
      <c r="A18" s="67" t="s">
        <v>246</v>
      </c>
      <c r="B18">
        <v>2018</v>
      </c>
      <c r="C18" s="46" t="s">
        <v>220</v>
      </c>
      <c r="D18" s="16">
        <v>2018</v>
      </c>
      <c r="E18" t="s">
        <v>90</v>
      </c>
      <c r="F18" t="s">
        <v>103</v>
      </c>
      <c r="G18" s="19" t="s">
        <v>102</v>
      </c>
      <c r="H18" s="16" t="s">
        <v>19</v>
      </c>
      <c r="I18" s="16" t="s">
        <v>207</v>
      </c>
      <c r="J18" s="15" t="s">
        <v>188</v>
      </c>
      <c r="K18" s="15" t="s">
        <v>188</v>
      </c>
      <c r="L18" s="15" t="s">
        <v>188</v>
      </c>
      <c r="M18" s="15" t="s">
        <v>188</v>
      </c>
      <c r="N18" s="15" t="s">
        <v>188</v>
      </c>
      <c r="O18" s="15" t="s">
        <v>188</v>
      </c>
      <c r="P18" s="15" t="s">
        <v>188</v>
      </c>
      <c r="Q18" s="15" t="s">
        <v>19</v>
      </c>
      <c r="R18" s="15" t="s">
        <v>188</v>
      </c>
      <c r="S18" s="15" t="s">
        <v>188</v>
      </c>
      <c r="T18" s="15" t="s">
        <v>19</v>
      </c>
      <c r="U18" s="15" t="s">
        <v>19</v>
      </c>
      <c r="V18" s="15" t="s">
        <v>188</v>
      </c>
      <c r="W18" s="15" t="s">
        <v>188</v>
      </c>
      <c r="X18" s="15" t="s">
        <v>19</v>
      </c>
      <c r="Y18" s="15" t="s">
        <v>188</v>
      </c>
      <c r="Z18" s="15" t="s">
        <v>188</v>
      </c>
      <c r="AA18" s="15" t="s">
        <v>188</v>
      </c>
      <c r="AB18" s="15" t="s">
        <v>188</v>
      </c>
      <c r="AC18" s="21" t="s">
        <v>224</v>
      </c>
      <c r="AD18" s="15">
        <v>73</v>
      </c>
      <c r="AE18" s="15">
        <v>50</v>
      </c>
      <c r="AF18" s="15">
        <v>50</v>
      </c>
      <c r="AG18" s="15">
        <v>18.559999999999999</v>
      </c>
      <c r="AH18" s="17">
        <f>(AE18/AD18)*100</f>
        <v>68.493150684931507</v>
      </c>
      <c r="AI18" s="26" t="s">
        <v>104</v>
      </c>
      <c r="AJ18" s="30">
        <f t="shared" si="0"/>
        <v>42</v>
      </c>
      <c r="AK18" s="30">
        <f>(AN18*AF18)/100</f>
        <v>6</v>
      </c>
      <c r="AL18" s="30">
        <f>(AF18*AO18)/100</f>
        <v>2</v>
      </c>
      <c r="AM18" s="31">
        <v>84</v>
      </c>
      <c r="AN18" s="31">
        <v>12</v>
      </c>
      <c r="AO18" s="32">
        <v>4</v>
      </c>
      <c r="AP18" s="15" t="s">
        <v>207</v>
      </c>
      <c r="AQ18" s="15" t="s">
        <v>207</v>
      </c>
      <c r="AR18" s="15" t="s">
        <v>207</v>
      </c>
      <c r="AS18" s="15" t="s">
        <v>207</v>
      </c>
      <c r="AT18" s="15" t="s">
        <v>207</v>
      </c>
      <c r="AU18" s="15" t="s">
        <v>207</v>
      </c>
      <c r="AV18" s="15" t="s">
        <v>207</v>
      </c>
      <c r="AW18" s="32" t="s">
        <v>207</v>
      </c>
      <c r="AX18" s="15" t="s">
        <v>207</v>
      </c>
      <c r="AY18" s="20" t="s">
        <v>207</v>
      </c>
      <c r="AZ18" s="15" t="s">
        <v>207</v>
      </c>
      <c r="BA18" s="15" t="s">
        <v>207</v>
      </c>
      <c r="BB18" s="15" t="s">
        <v>207</v>
      </c>
      <c r="BC18" s="15" t="s">
        <v>207</v>
      </c>
      <c r="BD18" s="15" t="s">
        <v>207</v>
      </c>
      <c r="BE18" s="15" t="s">
        <v>207</v>
      </c>
      <c r="BF18" s="32" t="s">
        <v>207</v>
      </c>
      <c r="BG18" s="63" t="s">
        <v>100</v>
      </c>
      <c r="BH18" s="31">
        <f>(BK18*BN18)/100</f>
        <v>3</v>
      </c>
      <c r="BI18" s="31">
        <f>(BN18*BL18)/100</f>
        <v>47</v>
      </c>
      <c r="BJ18" s="31">
        <f>(BM18*BN18)/100</f>
        <v>0</v>
      </c>
      <c r="BK18" s="31">
        <v>6</v>
      </c>
      <c r="BL18" s="31">
        <v>94</v>
      </c>
      <c r="BM18" s="31">
        <v>0</v>
      </c>
      <c r="BN18" s="49">
        <v>50</v>
      </c>
      <c r="BO18" s="5"/>
      <c r="BR18" s="20"/>
    </row>
    <row r="19" spans="1:70" x14ac:dyDescent="0.35">
      <c r="A19" s="67" t="s">
        <v>247</v>
      </c>
      <c r="B19">
        <v>2009</v>
      </c>
      <c r="C19" s="3" t="s">
        <v>6</v>
      </c>
      <c r="D19" s="15">
        <v>2009</v>
      </c>
      <c r="E19" s="5" t="s">
        <v>206</v>
      </c>
      <c r="F19" t="s">
        <v>219</v>
      </c>
      <c r="G19" s="19" t="s">
        <v>207</v>
      </c>
      <c r="H19" s="16" t="s">
        <v>19</v>
      </c>
      <c r="I19" s="16" t="s">
        <v>207</v>
      </c>
      <c r="J19" s="15" t="s">
        <v>188</v>
      </c>
      <c r="K19" s="15" t="s">
        <v>188</v>
      </c>
      <c r="L19" s="15" t="s">
        <v>188</v>
      </c>
      <c r="M19" s="15" t="s">
        <v>188</v>
      </c>
      <c r="N19" s="15" t="s">
        <v>188</v>
      </c>
      <c r="O19" s="15" t="s">
        <v>188</v>
      </c>
      <c r="P19" s="15" t="s">
        <v>188</v>
      </c>
      <c r="Q19" s="15" t="s">
        <v>188</v>
      </c>
      <c r="R19" s="15" t="s">
        <v>188</v>
      </c>
      <c r="S19" s="15" t="s">
        <v>188</v>
      </c>
      <c r="T19" s="15" t="s">
        <v>19</v>
      </c>
      <c r="U19" s="15" t="s">
        <v>19</v>
      </c>
      <c r="V19" s="15" t="s">
        <v>188</v>
      </c>
      <c r="W19" s="15" t="s">
        <v>188</v>
      </c>
      <c r="X19" s="15" t="s">
        <v>188</v>
      </c>
      <c r="Y19" s="15" t="s">
        <v>19</v>
      </c>
      <c r="Z19" s="15" t="s">
        <v>19</v>
      </c>
      <c r="AA19" s="15" t="s">
        <v>19</v>
      </c>
      <c r="AB19" s="15" t="s">
        <v>19</v>
      </c>
      <c r="AC19" s="21" t="s">
        <v>224</v>
      </c>
      <c r="AD19" s="15" t="s">
        <v>207</v>
      </c>
      <c r="AE19" s="15">
        <v>158</v>
      </c>
      <c r="AF19" s="15">
        <v>158</v>
      </c>
      <c r="AG19" s="16">
        <v>0</v>
      </c>
      <c r="AH19" s="15" t="s">
        <v>207</v>
      </c>
      <c r="AI19" s="26" t="s">
        <v>123</v>
      </c>
      <c r="AJ19" s="30">
        <f t="shared" si="0"/>
        <v>129.56</v>
      </c>
      <c r="AK19" s="30">
        <f>(AF19*AN19)/100</f>
        <v>11.06</v>
      </c>
      <c r="AL19" s="30">
        <f>(AF19*AO19)/100</f>
        <v>17.38</v>
      </c>
      <c r="AM19" s="31">
        <v>82</v>
      </c>
      <c r="AN19" s="31">
        <v>7</v>
      </c>
      <c r="AO19" s="32">
        <v>11</v>
      </c>
      <c r="AP19" s="15" t="s">
        <v>207</v>
      </c>
      <c r="AQ19" s="15" t="s">
        <v>207</v>
      </c>
      <c r="AR19" s="15" t="s">
        <v>207</v>
      </c>
      <c r="AS19" s="15" t="s">
        <v>207</v>
      </c>
      <c r="AT19" s="15" t="s">
        <v>207</v>
      </c>
      <c r="AU19" s="15" t="s">
        <v>207</v>
      </c>
      <c r="AV19" s="15" t="s">
        <v>207</v>
      </c>
      <c r="AW19" s="32" t="s">
        <v>207</v>
      </c>
      <c r="AX19" s="15" t="s">
        <v>207</v>
      </c>
      <c r="AY19" s="20" t="s">
        <v>207</v>
      </c>
      <c r="AZ19" s="15" t="s">
        <v>207</v>
      </c>
      <c r="BA19" s="15" t="s">
        <v>207</v>
      </c>
      <c r="BB19" s="15" t="s">
        <v>207</v>
      </c>
      <c r="BC19" s="15" t="s">
        <v>207</v>
      </c>
      <c r="BD19" s="15" t="s">
        <v>207</v>
      </c>
      <c r="BE19" s="15" t="s">
        <v>207</v>
      </c>
      <c r="BF19" s="32" t="s">
        <v>207</v>
      </c>
      <c r="BG19" s="63" t="s">
        <v>100</v>
      </c>
      <c r="BH19" s="30">
        <f>(BK19*BN19)/100</f>
        <v>7.9</v>
      </c>
      <c r="BI19" s="30">
        <f>(BN19*BL19)/100</f>
        <v>124.82</v>
      </c>
      <c r="BJ19" s="30">
        <f>(BM19*BN19)/100</f>
        <v>25.28</v>
      </c>
      <c r="BK19" s="31">
        <v>5</v>
      </c>
      <c r="BL19" s="31">
        <v>79</v>
      </c>
      <c r="BM19" s="31">
        <v>16</v>
      </c>
      <c r="BN19" s="49">
        <v>158</v>
      </c>
      <c r="BO19" s="5"/>
      <c r="BR19"/>
    </row>
    <row r="20" spans="1:70" x14ac:dyDescent="0.35">
      <c r="A20" s="67" t="s">
        <v>251</v>
      </c>
      <c r="B20">
        <v>2014</v>
      </c>
      <c r="C20" s="3" t="s">
        <v>124</v>
      </c>
      <c r="D20" s="15">
        <v>2014</v>
      </c>
      <c r="E20" t="s">
        <v>90</v>
      </c>
      <c r="F20" t="s">
        <v>229</v>
      </c>
      <c r="G20" s="19" t="s">
        <v>207</v>
      </c>
      <c r="H20" s="16" t="s">
        <v>19</v>
      </c>
      <c r="I20" s="16" t="s">
        <v>207</v>
      </c>
      <c r="J20" s="15" t="s">
        <v>188</v>
      </c>
      <c r="K20" s="15" t="s">
        <v>188</v>
      </c>
      <c r="L20" s="15" t="s">
        <v>188</v>
      </c>
      <c r="M20" s="15" t="s">
        <v>188</v>
      </c>
      <c r="N20" s="15" t="s">
        <v>188</v>
      </c>
      <c r="O20" s="15" t="s">
        <v>188</v>
      </c>
      <c r="P20" s="15" t="s">
        <v>188</v>
      </c>
      <c r="Q20" s="15" t="s">
        <v>19</v>
      </c>
      <c r="R20" s="15" t="s">
        <v>188</v>
      </c>
      <c r="S20" s="15" t="s">
        <v>188</v>
      </c>
      <c r="T20" s="15" t="s">
        <v>19</v>
      </c>
      <c r="U20" s="15" t="s">
        <v>19</v>
      </c>
      <c r="V20" s="15" t="s">
        <v>188</v>
      </c>
      <c r="W20" s="15" t="s">
        <v>188</v>
      </c>
      <c r="X20" s="15" t="s">
        <v>188</v>
      </c>
      <c r="Y20" s="15" t="s">
        <v>188</v>
      </c>
      <c r="Z20" s="15" t="s">
        <v>19</v>
      </c>
      <c r="AA20" s="15" t="s">
        <v>188</v>
      </c>
      <c r="AB20" s="15" t="s">
        <v>188</v>
      </c>
      <c r="AC20" s="21" t="s">
        <v>224</v>
      </c>
      <c r="AD20" s="15" t="s">
        <v>207</v>
      </c>
      <c r="AE20" s="15">
        <v>278</v>
      </c>
      <c r="AF20" s="15">
        <v>278</v>
      </c>
      <c r="AG20" s="15" t="s">
        <v>207</v>
      </c>
      <c r="AH20" s="15" t="s">
        <v>207</v>
      </c>
      <c r="AI20" s="26" t="s">
        <v>105</v>
      </c>
      <c r="AJ20" s="30">
        <f t="shared" si="0"/>
        <v>269.93799999999999</v>
      </c>
      <c r="AK20" s="30">
        <f>(AF20*AN20)/100</f>
        <v>3.0580000000000003</v>
      </c>
      <c r="AL20" s="30">
        <f>(AF20*AO20)/100</f>
        <v>5.0040000000000004</v>
      </c>
      <c r="AM20" s="31">
        <v>97.1</v>
      </c>
      <c r="AN20" s="31">
        <v>1.1000000000000001</v>
      </c>
      <c r="AO20" s="32">
        <v>1.8</v>
      </c>
      <c r="AP20" s="15" t="s">
        <v>207</v>
      </c>
      <c r="AQ20" s="15" t="s">
        <v>207</v>
      </c>
      <c r="AR20" s="15" t="s">
        <v>207</v>
      </c>
      <c r="AS20" s="15" t="s">
        <v>207</v>
      </c>
      <c r="AT20" s="15" t="s">
        <v>207</v>
      </c>
      <c r="AU20" s="15" t="s">
        <v>207</v>
      </c>
      <c r="AV20" s="15" t="s">
        <v>207</v>
      </c>
      <c r="AW20" s="32" t="s">
        <v>207</v>
      </c>
      <c r="AX20" s="15" t="s">
        <v>207</v>
      </c>
      <c r="AY20" s="20" t="s">
        <v>207</v>
      </c>
      <c r="AZ20" s="15" t="s">
        <v>207</v>
      </c>
      <c r="BA20" s="15" t="s">
        <v>207</v>
      </c>
      <c r="BB20" s="15" t="s">
        <v>207</v>
      </c>
      <c r="BC20" s="15" t="s">
        <v>207</v>
      </c>
      <c r="BD20" s="15" t="s">
        <v>207</v>
      </c>
      <c r="BE20" s="15" t="s">
        <v>207</v>
      </c>
      <c r="BF20" s="32" t="s">
        <v>207</v>
      </c>
      <c r="BG20" s="63" t="s">
        <v>197</v>
      </c>
      <c r="BH20" s="30">
        <f>(BN20*BK20)/100</f>
        <v>6.95</v>
      </c>
      <c r="BI20" s="30">
        <f>(BN20*BL20)/100</f>
        <v>262.988</v>
      </c>
      <c r="BJ20" s="30">
        <f>(BN20*BM20)/100</f>
        <v>8.0619999999999994</v>
      </c>
      <c r="BK20" s="31">
        <v>2.5</v>
      </c>
      <c r="BL20" s="31">
        <v>94.6</v>
      </c>
      <c r="BM20" s="31">
        <v>2.9</v>
      </c>
      <c r="BN20" s="49">
        <v>278</v>
      </c>
      <c r="BO20" s="5"/>
      <c r="BR20" s="20"/>
    </row>
    <row r="21" spans="1:70" x14ac:dyDescent="0.35">
      <c r="A21" s="67" t="s">
        <v>248</v>
      </c>
      <c r="B21">
        <v>2012</v>
      </c>
      <c r="C21" s="3" t="s">
        <v>7</v>
      </c>
      <c r="D21" s="15">
        <v>2012</v>
      </c>
      <c r="E21" t="s">
        <v>21</v>
      </c>
      <c r="F21" t="s">
        <v>22</v>
      </c>
      <c r="G21" s="19" t="s">
        <v>207</v>
      </c>
      <c r="H21" s="16" t="s">
        <v>19</v>
      </c>
      <c r="I21" s="16" t="s">
        <v>207</v>
      </c>
      <c r="J21" s="15" t="s">
        <v>188</v>
      </c>
      <c r="K21" s="15" t="s">
        <v>188</v>
      </c>
      <c r="L21" s="15" t="s">
        <v>188</v>
      </c>
      <c r="M21" s="15" t="s">
        <v>188</v>
      </c>
      <c r="N21" s="15" t="s">
        <v>188</v>
      </c>
      <c r="O21" s="15" t="s">
        <v>188</v>
      </c>
      <c r="P21" s="15" t="s">
        <v>188</v>
      </c>
      <c r="Q21" s="15" t="s">
        <v>19</v>
      </c>
      <c r="R21" s="15" t="s">
        <v>188</v>
      </c>
      <c r="S21" s="15" t="s">
        <v>188</v>
      </c>
      <c r="T21" s="15" t="s">
        <v>19</v>
      </c>
      <c r="U21" s="15" t="s">
        <v>19</v>
      </c>
      <c r="V21" s="15" t="s">
        <v>188</v>
      </c>
      <c r="W21" s="15" t="s">
        <v>188</v>
      </c>
      <c r="X21" s="15" t="s">
        <v>19</v>
      </c>
      <c r="Y21" s="15" t="s">
        <v>188</v>
      </c>
      <c r="Z21" s="15" t="s">
        <v>19</v>
      </c>
      <c r="AA21" s="15" t="s">
        <v>188</v>
      </c>
      <c r="AB21" s="15" t="s">
        <v>188</v>
      </c>
      <c r="AC21" s="21" t="s">
        <v>224</v>
      </c>
      <c r="AD21" s="15">
        <v>360</v>
      </c>
      <c r="AE21" s="15">
        <v>70</v>
      </c>
      <c r="AF21" s="15">
        <v>70</v>
      </c>
      <c r="AG21" s="15">
        <v>13.36</v>
      </c>
      <c r="AH21" s="17">
        <f>(AE21/AD21)*100</f>
        <v>19.444444444444446</v>
      </c>
      <c r="AI21" s="26" t="s">
        <v>24</v>
      </c>
      <c r="AJ21" s="30">
        <v>65</v>
      </c>
      <c r="AK21" s="30">
        <v>5</v>
      </c>
      <c r="AL21" s="30">
        <v>0</v>
      </c>
      <c r="AM21" s="33">
        <f>(AJ21/$AF21)*100</f>
        <v>92.857142857142861</v>
      </c>
      <c r="AN21" s="33">
        <f>(AK21/$AF21)*100</f>
        <v>7.1428571428571423</v>
      </c>
      <c r="AO21" s="34">
        <f>(AL21/$AF21)*100</f>
        <v>0</v>
      </c>
      <c r="AP21" s="15" t="s">
        <v>207</v>
      </c>
      <c r="AQ21" s="15" t="s">
        <v>207</v>
      </c>
      <c r="AR21" s="15" t="s">
        <v>207</v>
      </c>
      <c r="AS21" s="15" t="s">
        <v>207</v>
      </c>
      <c r="AT21" s="15" t="s">
        <v>207</v>
      </c>
      <c r="AU21" s="15" t="s">
        <v>207</v>
      </c>
      <c r="AV21" s="15" t="s">
        <v>207</v>
      </c>
      <c r="AW21" s="32" t="s">
        <v>207</v>
      </c>
      <c r="AX21" s="31" t="s">
        <v>23</v>
      </c>
      <c r="AY21" s="59" t="s">
        <v>25</v>
      </c>
      <c r="AZ21" s="31">
        <v>70</v>
      </c>
      <c r="BA21" s="31">
        <v>59</v>
      </c>
      <c r="BB21" s="31">
        <v>11</v>
      </c>
      <c r="BC21" s="15" t="s">
        <v>207</v>
      </c>
      <c r="BD21" s="33">
        <f>(BA21/$AZ21)*100</f>
        <v>84.285714285714292</v>
      </c>
      <c r="BE21" s="33">
        <f>(BB21/$AZ21)*100</f>
        <v>15.714285714285714</v>
      </c>
      <c r="BF21" s="32" t="s">
        <v>207</v>
      </c>
      <c r="BG21" s="63" t="s">
        <v>207</v>
      </c>
      <c r="BH21" s="31" t="s">
        <v>207</v>
      </c>
      <c r="BI21" s="31" t="s">
        <v>207</v>
      </c>
      <c r="BJ21" s="31" t="s">
        <v>207</v>
      </c>
      <c r="BK21" s="31"/>
      <c r="BL21" s="31"/>
      <c r="BM21" s="31" t="s">
        <v>207</v>
      </c>
      <c r="BN21" s="49" t="s">
        <v>207</v>
      </c>
      <c r="BO21" s="5"/>
      <c r="BR21" s="20"/>
    </row>
    <row r="22" spans="1:70" x14ac:dyDescent="0.35">
      <c r="A22" s="67" t="s">
        <v>249</v>
      </c>
      <c r="B22">
        <v>2017</v>
      </c>
      <c r="C22" s="3" t="s">
        <v>93</v>
      </c>
      <c r="D22" s="15">
        <v>2015</v>
      </c>
      <c r="E22" t="s">
        <v>90</v>
      </c>
      <c r="F22" t="s">
        <v>219</v>
      </c>
      <c r="G22" s="19" t="s">
        <v>193</v>
      </c>
      <c r="H22" s="16" t="s">
        <v>19</v>
      </c>
      <c r="I22" s="16" t="s">
        <v>207</v>
      </c>
      <c r="J22" s="15" t="s">
        <v>188</v>
      </c>
      <c r="K22" s="15" t="s">
        <v>188</v>
      </c>
      <c r="L22" s="15" t="s">
        <v>188</v>
      </c>
      <c r="M22" s="15" t="s">
        <v>188</v>
      </c>
      <c r="N22" s="15" t="s">
        <v>188</v>
      </c>
      <c r="O22" s="15" t="s">
        <v>188</v>
      </c>
      <c r="P22" s="15" t="s">
        <v>188</v>
      </c>
      <c r="Q22" s="15" t="s">
        <v>188</v>
      </c>
      <c r="R22" s="15" t="s">
        <v>188</v>
      </c>
      <c r="S22" s="15" t="s">
        <v>188</v>
      </c>
      <c r="T22" s="15" t="s">
        <v>19</v>
      </c>
      <c r="U22" s="15" t="s">
        <v>19</v>
      </c>
      <c r="V22" s="15" t="s">
        <v>188</v>
      </c>
      <c r="W22" s="15" t="s">
        <v>188</v>
      </c>
      <c r="X22" s="15" t="s">
        <v>19</v>
      </c>
      <c r="Y22" s="15" t="s">
        <v>188</v>
      </c>
      <c r="Z22" s="15" t="s">
        <v>188</v>
      </c>
      <c r="AA22" s="15" t="s">
        <v>188</v>
      </c>
      <c r="AB22" s="15" t="s">
        <v>188</v>
      </c>
      <c r="AC22" s="21" t="s">
        <v>224</v>
      </c>
      <c r="AD22" s="15" t="s">
        <v>207</v>
      </c>
      <c r="AE22" s="15">
        <v>1144</v>
      </c>
      <c r="AF22" s="15">
        <v>1144</v>
      </c>
      <c r="AG22" s="15">
        <v>0</v>
      </c>
      <c r="AH22" s="15" t="s">
        <v>207</v>
      </c>
      <c r="AI22" s="40" t="s">
        <v>213</v>
      </c>
      <c r="AJ22" s="30">
        <f>(AM22*AF22)/100</f>
        <v>1110.8239999999998</v>
      </c>
      <c r="AK22" s="30">
        <f>(AF22*AN22)/100</f>
        <v>32.031999999999996</v>
      </c>
      <c r="AL22" s="30">
        <f>(AF22*AO22)/100</f>
        <v>1.1440000000000001</v>
      </c>
      <c r="AM22" s="31">
        <v>97.1</v>
      </c>
      <c r="AN22" s="31">
        <v>2.8</v>
      </c>
      <c r="AO22" s="32">
        <v>0.1</v>
      </c>
      <c r="AP22" s="15" t="s">
        <v>207</v>
      </c>
      <c r="AQ22" s="15" t="s">
        <v>207</v>
      </c>
      <c r="AR22" s="15" t="s">
        <v>207</v>
      </c>
      <c r="AS22" s="15" t="s">
        <v>207</v>
      </c>
      <c r="AT22" s="15" t="s">
        <v>207</v>
      </c>
      <c r="AU22" s="15" t="s">
        <v>207</v>
      </c>
      <c r="AV22" s="15" t="s">
        <v>207</v>
      </c>
      <c r="AW22" s="32" t="s">
        <v>207</v>
      </c>
      <c r="AX22" s="15" t="s">
        <v>207</v>
      </c>
      <c r="AY22" s="20" t="s">
        <v>207</v>
      </c>
      <c r="AZ22" s="15" t="s">
        <v>207</v>
      </c>
      <c r="BA22" s="15" t="s">
        <v>207</v>
      </c>
      <c r="BB22" s="15" t="s">
        <v>207</v>
      </c>
      <c r="BC22" s="15" t="s">
        <v>207</v>
      </c>
      <c r="BD22" s="15" t="s">
        <v>207</v>
      </c>
      <c r="BE22" s="15" t="s">
        <v>207</v>
      </c>
      <c r="BF22" s="32" t="s">
        <v>207</v>
      </c>
      <c r="BG22" s="63" t="s">
        <v>207</v>
      </c>
      <c r="BH22" s="31" t="s">
        <v>207</v>
      </c>
      <c r="BI22" s="31" t="s">
        <v>207</v>
      </c>
      <c r="BJ22" s="31" t="s">
        <v>207</v>
      </c>
      <c r="BK22" s="31" t="s">
        <v>207</v>
      </c>
      <c r="BL22" s="31" t="s">
        <v>207</v>
      </c>
      <c r="BM22" s="31" t="s">
        <v>207</v>
      </c>
      <c r="BN22" s="49" t="s">
        <v>207</v>
      </c>
      <c r="BO22" s="5"/>
      <c r="BR22" s="20"/>
    </row>
    <row r="23" spans="1:70" x14ac:dyDescent="0.35">
      <c r="A23" s="67" t="s">
        <v>252</v>
      </c>
      <c r="B23">
        <v>2015</v>
      </c>
      <c r="C23" s="3" t="s">
        <v>132</v>
      </c>
      <c r="D23" s="48">
        <v>2015</v>
      </c>
      <c r="E23" t="s">
        <v>90</v>
      </c>
      <c r="F23" t="s">
        <v>230</v>
      </c>
      <c r="G23" s="19" t="s">
        <v>207</v>
      </c>
      <c r="H23" s="16" t="s">
        <v>19</v>
      </c>
      <c r="I23" s="16" t="s">
        <v>207</v>
      </c>
      <c r="J23" s="15" t="s">
        <v>188</v>
      </c>
      <c r="K23" s="15" t="s">
        <v>188</v>
      </c>
      <c r="L23" s="15" t="s">
        <v>188</v>
      </c>
      <c r="M23" s="15" t="s">
        <v>188</v>
      </c>
      <c r="N23" s="15" t="s">
        <v>188</v>
      </c>
      <c r="O23" s="15" t="s">
        <v>188</v>
      </c>
      <c r="P23" s="15" t="s">
        <v>188</v>
      </c>
      <c r="Q23" s="15" t="s">
        <v>188</v>
      </c>
      <c r="R23" s="15" t="s">
        <v>188</v>
      </c>
      <c r="S23" s="15" t="s">
        <v>188</v>
      </c>
      <c r="T23" s="15" t="s">
        <v>19</v>
      </c>
      <c r="U23" s="15" t="s">
        <v>19</v>
      </c>
      <c r="V23" s="15" t="s">
        <v>188</v>
      </c>
      <c r="W23" s="15" t="s">
        <v>188</v>
      </c>
      <c r="X23" s="15" t="s">
        <v>19</v>
      </c>
      <c r="Y23" s="15" t="s">
        <v>19</v>
      </c>
      <c r="Z23" s="15" t="s">
        <v>19</v>
      </c>
      <c r="AA23" s="15" t="s">
        <v>19</v>
      </c>
      <c r="AB23" s="15" t="s">
        <v>19</v>
      </c>
      <c r="AC23" s="21" t="s">
        <v>224</v>
      </c>
      <c r="AD23" s="15" t="s">
        <v>207</v>
      </c>
      <c r="AE23" s="15">
        <v>128</v>
      </c>
      <c r="AF23" s="15">
        <v>128</v>
      </c>
      <c r="AG23" s="15" t="s">
        <v>207</v>
      </c>
      <c r="AH23" s="15" t="s">
        <v>207</v>
      </c>
      <c r="AI23" s="26" t="s">
        <v>107</v>
      </c>
      <c r="AJ23" s="30">
        <v>113</v>
      </c>
      <c r="AK23" s="30">
        <v>10</v>
      </c>
      <c r="AL23" s="30">
        <v>5</v>
      </c>
      <c r="AM23" s="31">
        <v>88.28</v>
      </c>
      <c r="AN23" s="31">
        <v>3.91</v>
      </c>
      <c r="AO23" s="32">
        <v>7.81</v>
      </c>
      <c r="AP23" s="15" t="s">
        <v>207</v>
      </c>
      <c r="AQ23" s="15" t="s">
        <v>207</v>
      </c>
      <c r="AR23" s="15" t="s">
        <v>207</v>
      </c>
      <c r="AS23" s="15" t="s">
        <v>207</v>
      </c>
      <c r="AT23" s="15" t="s">
        <v>207</v>
      </c>
      <c r="AU23" s="15" t="s">
        <v>207</v>
      </c>
      <c r="AV23" s="15" t="s">
        <v>207</v>
      </c>
      <c r="AW23" s="32" t="s">
        <v>207</v>
      </c>
      <c r="AX23" s="15" t="s">
        <v>207</v>
      </c>
      <c r="AY23" s="20" t="s">
        <v>207</v>
      </c>
      <c r="AZ23" s="15" t="s">
        <v>207</v>
      </c>
      <c r="BA23" s="15" t="s">
        <v>207</v>
      </c>
      <c r="BB23" s="15" t="s">
        <v>207</v>
      </c>
      <c r="BC23" s="15" t="s">
        <v>207</v>
      </c>
      <c r="BD23" s="15" t="s">
        <v>207</v>
      </c>
      <c r="BE23" s="15" t="s">
        <v>207</v>
      </c>
      <c r="BF23" s="32" t="s">
        <v>207</v>
      </c>
      <c r="BG23" s="63" t="s">
        <v>106</v>
      </c>
      <c r="BH23" s="31">
        <v>9</v>
      </c>
      <c r="BI23" s="31">
        <v>117</v>
      </c>
      <c r="BJ23" s="31">
        <v>2</v>
      </c>
      <c r="BK23" s="31">
        <v>7.03</v>
      </c>
      <c r="BL23" s="31">
        <v>91.41</v>
      </c>
      <c r="BM23" s="31">
        <v>1.56</v>
      </c>
      <c r="BN23" s="49">
        <v>128</v>
      </c>
      <c r="BO23" s="5"/>
      <c r="BR23" s="20"/>
    </row>
    <row r="24" spans="1:70" x14ac:dyDescent="0.35">
      <c r="A24" s="67" t="s">
        <v>253</v>
      </c>
      <c r="B24">
        <v>2017</v>
      </c>
      <c r="C24" s="3" t="s">
        <v>7</v>
      </c>
      <c r="D24" s="15">
        <v>2014</v>
      </c>
      <c r="E24" t="s">
        <v>90</v>
      </c>
      <c r="F24" s="2" t="s">
        <v>229</v>
      </c>
      <c r="G24" s="19" t="s">
        <v>194</v>
      </c>
      <c r="H24" s="16" t="s">
        <v>19</v>
      </c>
      <c r="I24" s="16" t="s">
        <v>207</v>
      </c>
      <c r="J24" s="15" t="s">
        <v>188</v>
      </c>
      <c r="K24" s="15" t="s">
        <v>188</v>
      </c>
      <c r="L24" s="15" t="s">
        <v>188</v>
      </c>
      <c r="M24" s="15" t="s">
        <v>188</v>
      </c>
      <c r="N24" s="15" t="s">
        <v>188</v>
      </c>
      <c r="O24" s="15" t="s">
        <v>188</v>
      </c>
      <c r="P24" s="15" t="s">
        <v>188</v>
      </c>
      <c r="Q24" s="15" t="s">
        <v>188</v>
      </c>
      <c r="R24" s="15" t="s">
        <v>188</v>
      </c>
      <c r="S24" s="15" t="s">
        <v>188</v>
      </c>
      <c r="T24" s="15" t="s">
        <v>19</v>
      </c>
      <c r="U24" s="15" t="s">
        <v>19</v>
      </c>
      <c r="V24" s="15" t="s">
        <v>188</v>
      </c>
      <c r="W24" s="15" t="s">
        <v>188</v>
      </c>
      <c r="X24" s="15" t="s">
        <v>19</v>
      </c>
      <c r="Y24" s="15" t="s">
        <v>188</v>
      </c>
      <c r="Z24" s="15" t="s">
        <v>188</v>
      </c>
      <c r="AA24" s="15" t="s">
        <v>188</v>
      </c>
      <c r="AB24" s="15" t="s">
        <v>188</v>
      </c>
      <c r="AC24" s="21" t="s">
        <v>224</v>
      </c>
      <c r="AD24" s="15" t="s">
        <v>207</v>
      </c>
      <c r="AE24" s="15">
        <v>3877</v>
      </c>
      <c r="AF24" s="15">
        <v>598</v>
      </c>
      <c r="AG24" s="15" t="s">
        <v>207</v>
      </c>
      <c r="AH24" s="15" t="s">
        <v>207</v>
      </c>
      <c r="AI24" s="26" t="s">
        <v>108</v>
      </c>
      <c r="AJ24" s="30">
        <f>(AF24*AM24)/100</f>
        <v>454.48</v>
      </c>
      <c r="AK24" s="30" t="s">
        <v>207</v>
      </c>
      <c r="AL24" s="30" t="s">
        <v>212</v>
      </c>
      <c r="AM24" s="31">
        <v>76</v>
      </c>
      <c r="AN24" s="31" t="s">
        <v>207</v>
      </c>
      <c r="AO24" s="32" t="s">
        <v>212</v>
      </c>
      <c r="AP24" s="15" t="s">
        <v>207</v>
      </c>
      <c r="AQ24" s="15" t="s">
        <v>207</v>
      </c>
      <c r="AR24" s="15" t="s">
        <v>207</v>
      </c>
      <c r="AS24" s="15" t="s">
        <v>207</v>
      </c>
      <c r="AT24" s="15" t="s">
        <v>207</v>
      </c>
      <c r="AU24" s="15" t="s">
        <v>207</v>
      </c>
      <c r="AV24" s="15" t="s">
        <v>207</v>
      </c>
      <c r="AW24" s="32" t="s">
        <v>207</v>
      </c>
      <c r="AX24" s="15" t="s">
        <v>207</v>
      </c>
      <c r="AY24" s="20" t="s">
        <v>207</v>
      </c>
      <c r="AZ24" s="15" t="s">
        <v>207</v>
      </c>
      <c r="BA24" s="15" t="s">
        <v>207</v>
      </c>
      <c r="BB24" s="15" t="s">
        <v>207</v>
      </c>
      <c r="BC24" s="15" t="s">
        <v>207</v>
      </c>
      <c r="BD24" s="15" t="s">
        <v>207</v>
      </c>
      <c r="BE24" s="15" t="s">
        <v>207</v>
      </c>
      <c r="BF24" s="32" t="s">
        <v>207</v>
      </c>
      <c r="BG24" s="63" t="s">
        <v>207</v>
      </c>
      <c r="BH24" s="31" t="s">
        <v>207</v>
      </c>
      <c r="BI24" s="31" t="s">
        <v>207</v>
      </c>
      <c r="BJ24" s="31" t="s">
        <v>207</v>
      </c>
      <c r="BK24" s="31" t="s">
        <v>207</v>
      </c>
      <c r="BL24" s="31" t="s">
        <v>207</v>
      </c>
      <c r="BM24" s="31" t="s">
        <v>207</v>
      </c>
      <c r="BN24" s="49" t="s">
        <v>207</v>
      </c>
      <c r="BO24" s="5"/>
      <c r="BR24" s="20"/>
    </row>
    <row r="25" spans="1:70" x14ac:dyDescent="0.35">
      <c r="A25" s="67" t="s">
        <v>254</v>
      </c>
      <c r="B25">
        <v>2019</v>
      </c>
      <c r="C25" s="3" t="s">
        <v>6</v>
      </c>
      <c r="D25" s="48">
        <v>2015</v>
      </c>
      <c r="E25" t="s">
        <v>90</v>
      </c>
      <c r="F25" t="s">
        <v>219</v>
      </c>
      <c r="G25" s="19" t="s">
        <v>209</v>
      </c>
      <c r="H25" s="16" t="s">
        <v>19</v>
      </c>
      <c r="I25" s="16" t="s">
        <v>207</v>
      </c>
      <c r="J25" s="15" t="s">
        <v>188</v>
      </c>
      <c r="K25" s="15" t="s">
        <v>188</v>
      </c>
      <c r="L25" s="15" t="s">
        <v>188</v>
      </c>
      <c r="M25" s="15" t="s">
        <v>188</v>
      </c>
      <c r="N25" s="15" t="s">
        <v>188</v>
      </c>
      <c r="O25" s="15" t="s">
        <v>188</v>
      </c>
      <c r="P25" s="15" t="s">
        <v>188</v>
      </c>
      <c r="Q25" s="15" t="s">
        <v>188</v>
      </c>
      <c r="R25" s="15" t="s">
        <v>188</v>
      </c>
      <c r="S25" s="15" t="s">
        <v>188</v>
      </c>
      <c r="T25" s="15" t="s">
        <v>19</v>
      </c>
      <c r="U25" s="15" t="s">
        <v>19</v>
      </c>
      <c r="V25" s="15" t="s">
        <v>188</v>
      </c>
      <c r="W25" s="15" t="s">
        <v>188</v>
      </c>
      <c r="X25" s="15" t="s">
        <v>188</v>
      </c>
      <c r="Y25" s="15" t="s">
        <v>188</v>
      </c>
      <c r="Z25" s="15" t="s">
        <v>188</v>
      </c>
      <c r="AA25" s="15" t="s">
        <v>188</v>
      </c>
      <c r="AB25" s="15" t="s">
        <v>188</v>
      </c>
      <c r="AC25" s="53" t="s">
        <v>224</v>
      </c>
      <c r="AD25" s="15">
        <v>340</v>
      </c>
      <c r="AE25" s="15">
        <v>298</v>
      </c>
      <c r="AF25" s="15">
        <v>130</v>
      </c>
      <c r="AG25" s="15" t="s">
        <v>207</v>
      </c>
      <c r="AH25" s="17">
        <f>(AF25/AD25)*100</f>
        <v>38.235294117647058</v>
      </c>
      <c r="AI25" s="26" t="s">
        <v>109</v>
      </c>
      <c r="AJ25" s="30">
        <f>(AF25*AM25)/100</f>
        <v>112.84</v>
      </c>
      <c r="AK25" s="30">
        <v>11</v>
      </c>
      <c r="AL25" s="30">
        <v>6</v>
      </c>
      <c r="AM25" s="33">
        <v>86.8</v>
      </c>
      <c r="AN25" s="33">
        <v>10.1</v>
      </c>
      <c r="AO25" s="34">
        <v>3.1</v>
      </c>
      <c r="AP25" s="50" t="s">
        <v>23</v>
      </c>
      <c r="AQ25" s="31">
        <v>130</v>
      </c>
      <c r="AR25" s="31">
        <f>(AU25*AQ25)/100</f>
        <v>82.03</v>
      </c>
      <c r="AS25" s="30">
        <f>(AV25*130)/100</f>
        <v>33.93</v>
      </c>
      <c r="AT25" s="31">
        <f>(AW25*130)/100</f>
        <v>14.04</v>
      </c>
      <c r="AU25" s="31">
        <v>63.1</v>
      </c>
      <c r="AV25" s="31">
        <v>26.1</v>
      </c>
      <c r="AW25" s="32">
        <v>10.8</v>
      </c>
      <c r="AX25" s="15" t="s">
        <v>207</v>
      </c>
      <c r="AY25" s="20" t="s">
        <v>207</v>
      </c>
      <c r="AZ25" s="15" t="s">
        <v>207</v>
      </c>
      <c r="BA25" s="15" t="s">
        <v>207</v>
      </c>
      <c r="BB25" s="15" t="s">
        <v>207</v>
      </c>
      <c r="BC25" s="15" t="s">
        <v>207</v>
      </c>
      <c r="BD25" s="15" t="s">
        <v>207</v>
      </c>
      <c r="BE25" s="15" t="s">
        <v>207</v>
      </c>
      <c r="BF25" s="32" t="s">
        <v>207</v>
      </c>
      <c r="BG25" s="63" t="s">
        <v>207</v>
      </c>
      <c r="BH25" s="31" t="s">
        <v>207</v>
      </c>
      <c r="BI25" s="31" t="s">
        <v>207</v>
      </c>
      <c r="BJ25" s="31" t="s">
        <v>207</v>
      </c>
      <c r="BK25" s="31" t="s">
        <v>207</v>
      </c>
      <c r="BL25" s="31" t="s">
        <v>207</v>
      </c>
      <c r="BM25" s="31" t="s">
        <v>207</v>
      </c>
      <c r="BN25" s="49" t="s">
        <v>207</v>
      </c>
      <c r="BO25" s="5"/>
      <c r="BR25" s="20"/>
    </row>
    <row r="26" spans="1:70" x14ac:dyDescent="0.35">
      <c r="A26" s="67" t="s">
        <v>255</v>
      </c>
      <c r="B26">
        <v>2020</v>
      </c>
      <c r="C26" s="3" t="s">
        <v>129</v>
      </c>
      <c r="D26" s="15">
        <v>2017</v>
      </c>
      <c r="E26" t="s">
        <v>90</v>
      </c>
      <c r="F26" s="2" t="s">
        <v>219</v>
      </c>
      <c r="G26" s="19" t="s">
        <v>210</v>
      </c>
      <c r="H26" s="16" t="s">
        <v>19</v>
      </c>
      <c r="I26" s="16" t="s">
        <v>188</v>
      </c>
      <c r="J26" s="15" t="s">
        <v>188</v>
      </c>
      <c r="K26" s="15" t="s">
        <v>188</v>
      </c>
      <c r="L26" s="15" t="s">
        <v>188</v>
      </c>
      <c r="M26" s="15" t="s">
        <v>188</v>
      </c>
      <c r="N26" s="15" t="s">
        <v>188</v>
      </c>
      <c r="O26" s="15" t="s">
        <v>188</v>
      </c>
      <c r="P26" s="15" t="s">
        <v>188</v>
      </c>
      <c r="Q26" s="15" t="s">
        <v>188</v>
      </c>
      <c r="R26" s="15" t="s">
        <v>188</v>
      </c>
      <c r="S26" s="15" t="s">
        <v>188</v>
      </c>
      <c r="T26" s="15" t="s">
        <v>19</v>
      </c>
      <c r="U26" s="15" t="s">
        <v>19</v>
      </c>
      <c r="V26" s="15" t="s">
        <v>188</v>
      </c>
      <c r="W26" s="15" t="s">
        <v>188</v>
      </c>
      <c r="X26" s="15" t="s">
        <v>188</v>
      </c>
      <c r="Y26" s="15" t="s">
        <v>188</v>
      </c>
      <c r="Z26" s="15" t="s">
        <v>188</v>
      </c>
      <c r="AA26" s="15" t="s">
        <v>188</v>
      </c>
      <c r="AB26" s="15" t="s">
        <v>188</v>
      </c>
      <c r="AC26" s="21" t="s">
        <v>225</v>
      </c>
      <c r="AE26" s="15">
        <v>937</v>
      </c>
      <c r="AF26" s="15">
        <v>936</v>
      </c>
      <c r="AG26" s="15">
        <v>0</v>
      </c>
      <c r="AH26" s="15" t="s">
        <v>207</v>
      </c>
      <c r="AI26" s="26" t="s">
        <v>265</v>
      </c>
      <c r="AJ26" s="30">
        <v>890</v>
      </c>
      <c r="AK26" s="30">
        <v>22</v>
      </c>
      <c r="AL26" s="30">
        <v>24</v>
      </c>
      <c r="AM26" s="33">
        <v>95</v>
      </c>
      <c r="AN26" s="33">
        <v>2.2999999999999998</v>
      </c>
      <c r="AO26" s="34">
        <v>2.6</v>
      </c>
      <c r="AP26" s="15" t="s">
        <v>207</v>
      </c>
      <c r="AQ26" s="15" t="s">
        <v>207</v>
      </c>
      <c r="AR26" s="15" t="s">
        <v>207</v>
      </c>
      <c r="AS26" s="15" t="s">
        <v>207</v>
      </c>
      <c r="AT26" s="15" t="s">
        <v>207</v>
      </c>
      <c r="AU26" s="15" t="s">
        <v>207</v>
      </c>
      <c r="AV26" s="15" t="s">
        <v>207</v>
      </c>
      <c r="AW26" s="32" t="s">
        <v>207</v>
      </c>
      <c r="AX26" s="15" t="s">
        <v>207</v>
      </c>
      <c r="AY26" s="20" t="s">
        <v>207</v>
      </c>
      <c r="AZ26" s="15" t="s">
        <v>207</v>
      </c>
      <c r="BA26" s="15" t="s">
        <v>207</v>
      </c>
      <c r="BB26" s="15" t="s">
        <v>207</v>
      </c>
      <c r="BC26" s="15" t="s">
        <v>207</v>
      </c>
      <c r="BD26" s="15" t="s">
        <v>207</v>
      </c>
      <c r="BE26" s="15" t="s">
        <v>207</v>
      </c>
      <c r="BF26" s="32" t="s">
        <v>207</v>
      </c>
      <c r="BG26" s="63" t="s">
        <v>207</v>
      </c>
      <c r="BH26" s="31" t="s">
        <v>207</v>
      </c>
      <c r="BI26" s="31" t="s">
        <v>207</v>
      </c>
      <c r="BJ26" s="31" t="s">
        <v>207</v>
      </c>
      <c r="BK26" s="31" t="s">
        <v>207</v>
      </c>
      <c r="BL26" s="31" t="s">
        <v>207</v>
      </c>
      <c r="BM26" s="31" t="s">
        <v>207</v>
      </c>
      <c r="BN26" s="49" t="s">
        <v>207</v>
      </c>
      <c r="BO26" s="5"/>
      <c r="BR26" s="20"/>
    </row>
    <row r="27" spans="1:70" x14ac:dyDescent="0.35">
      <c r="A27" s="67" t="s">
        <v>256</v>
      </c>
      <c r="B27">
        <v>2015</v>
      </c>
      <c r="C27" s="3" t="s">
        <v>7</v>
      </c>
      <c r="D27" s="15">
        <v>2015</v>
      </c>
      <c r="E27" s="5" t="s">
        <v>90</v>
      </c>
      <c r="F27" t="s">
        <v>231</v>
      </c>
      <c r="G27" s="19" t="s">
        <v>195</v>
      </c>
      <c r="H27" s="16" t="s">
        <v>19</v>
      </c>
      <c r="I27" s="16" t="s">
        <v>188</v>
      </c>
      <c r="J27" s="15" t="s">
        <v>188</v>
      </c>
      <c r="K27" s="15" t="s">
        <v>188</v>
      </c>
      <c r="L27" s="15" t="s">
        <v>188</v>
      </c>
      <c r="M27" s="15" t="s">
        <v>188</v>
      </c>
      <c r="N27" s="15" t="s">
        <v>188</v>
      </c>
      <c r="O27" s="15" t="s">
        <v>188</v>
      </c>
      <c r="P27" s="15" t="s">
        <v>188</v>
      </c>
      <c r="Q27" s="15" t="s">
        <v>19</v>
      </c>
      <c r="R27" s="15" t="s">
        <v>188</v>
      </c>
      <c r="S27" s="15" t="s">
        <v>188</v>
      </c>
      <c r="T27" s="15" t="s">
        <v>19</v>
      </c>
      <c r="U27" s="15" t="s">
        <v>19</v>
      </c>
      <c r="V27" s="15" t="s">
        <v>188</v>
      </c>
      <c r="W27" s="15" t="s">
        <v>188</v>
      </c>
      <c r="X27" s="15" t="s">
        <v>19</v>
      </c>
      <c r="Y27" s="15" t="s">
        <v>19</v>
      </c>
      <c r="Z27" s="15" t="s">
        <v>188</v>
      </c>
      <c r="AA27" s="15" t="s">
        <v>19</v>
      </c>
      <c r="AB27" s="15" t="s">
        <v>19</v>
      </c>
      <c r="AC27" s="21" t="s">
        <v>224</v>
      </c>
      <c r="AD27" s="15" t="s">
        <v>207</v>
      </c>
      <c r="AE27" s="15">
        <v>146</v>
      </c>
      <c r="AF27" s="15">
        <v>146</v>
      </c>
      <c r="AG27" s="16">
        <v>0</v>
      </c>
      <c r="AH27" s="15" t="s">
        <v>207</v>
      </c>
      <c r="AI27" s="26" t="s">
        <v>207</v>
      </c>
      <c r="AJ27" s="35" t="s">
        <v>207</v>
      </c>
      <c r="AK27" s="35" t="s">
        <v>207</v>
      </c>
      <c r="AL27" s="35" t="s">
        <v>207</v>
      </c>
      <c r="AM27" s="31" t="s">
        <v>207</v>
      </c>
      <c r="AN27" s="31" t="s">
        <v>207</v>
      </c>
      <c r="AO27" s="32" t="s">
        <v>207</v>
      </c>
      <c r="AP27" s="15" t="s">
        <v>207</v>
      </c>
      <c r="AQ27" s="15" t="s">
        <v>207</v>
      </c>
      <c r="AR27" s="15" t="s">
        <v>207</v>
      </c>
      <c r="AS27" s="15" t="s">
        <v>207</v>
      </c>
      <c r="AT27" s="15" t="s">
        <v>207</v>
      </c>
      <c r="AU27" s="15" t="s">
        <v>207</v>
      </c>
      <c r="AV27" s="15" t="s">
        <v>207</v>
      </c>
      <c r="AW27" s="32" t="s">
        <v>207</v>
      </c>
      <c r="AX27" s="15" t="s">
        <v>207</v>
      </c>
      <c r="AY27" s="59" t="s">
        <v>202</v>
      </c>
      <c r="AZ27" s="31">
        <v>146</v>
      </c>
      <c r="BA27" s="30">
        <f>(BD27*AZ27)/100</f>
        <v>112.42</v>
      </c>
      <c r="BB27" s="30">
        <f>(BE27*AZ27)/100</f>
        <v>23.36</v>
      </c>
      <c r="BC27" s="30">
        <f>(BF27*AZ27)/100</f>
        <v>10.220000000000001</v>
      </c>
      <c r="BD27" s="31">
        <v>77</v>
      </c>
      <c r="BE27" s="31">
        <v>16</v>
      </c>
      <c r="BF27" s="32">
        <v>7</v>
      </c>
      <c r="BG27" s="61" t="s">
        <v>279</v>
      </c>
      <c r="BH27" s="30">
        <f>(BN27*BK27)/100</f>
        <v>13.14</v>
      </c>
      <c r="BI27" s="30">
        <f>(BN27*BL27)/100</f>
        <v>132.86000000000001</v>
      </c>
      <c r="BJ27" s="30"/>
      <c r="BK27" s="31">
        <v>9</v>
      </c>
      <c r="BL27" s="31">
        <v>91</v>
      </c>
      <c r="BM27" s="31" t="s">
        <v>207</v>
      </c>
      <c r="BN27" s="49">
        <v>146</v>
      </c>
      <c r="BO27" s="5"/>
      <c r="BR27" s="20"/>
    </row>
    <row r="28" spans="1:70" x14ac:dyDescent="0.35">
      <c r="A28" s="67" t="s">
        <v>257</v>
      </c>
      <c r="B28">
        <v>2016</v>
      </c>
      <c r="C28" s="3" t="s">
        <v>6</v>
      </c>
      <c r="D28" s="15">
        <v>2016</v>
      </c>
      <c r="E28" t="s">
        <v>90</v>
      </c>
      <c r="F28" t="s">
        <v>231</v>
      </c>
      <c r="G28" s="19" t="s">
        <v>207</v>
      </c>
      <c r="H28" s="16" t="s">
        <v>19</v>
      </c>
      <c r="I28" s="16" t="s">
        <v>188</v>
      </c>
      <c r="J28" s="15" t="s">
        <v>188</v>
      </c>
      <c r="K28" s="15" t="s">
        <v>188</v>
      </c>
      <c r="L28" s="15" t="s">
        <v>188</v>
      </c>
      <c r="M28" s="15" t="s">
        <v>188</v>
      </c>
      <c r="N28" s="15" t="s">
        <v>188</v>
      </c>
      <c r="O28" s="15" t="s">
        <v>188</v>
      </c>
      <c r="P28" s="15" t="s">
        <v>188</v>
      </c>
      <c r="Q28" s="15" t="s">
        <v>19</v>
      </c>
      <c r="R28" s="15" t="s">
        <v>188</v>
      </c>
      <c r="S28" s="15" t="s">
        <v>188</v>
      </c>
      <c r="T28" s="15" t="s">
        <v>188</v>
      </c>
      <c r="U28" s="15" t="s">
        <v>188</v>
      </c>
      <c r="V28" s="15" t="s">
        <v>188</v>
      </c>
      <c r="W28" s="15" t="s">
        <v>188</v>
      </c>
      <c r="X28" s="15" t="s">
        <v>188</v>
      </c>
      <c r="Y28" s="15" t="s">
        <v>188</v>
      </c>
      <c r="Z28" s="15" t="s">
        <v>19</v>
      </c>
      <c r="AA28" s="15" t="s">
        <v>188</v>
      </c>
      <c r="AB28" s="15" t="s">
        <v>188</v>
      </c>
      <c r="AC28" s="53" t="s">
        <v>224</v>
      </c>
      <c r="AD28" s="15" t="s">
        <v>207</v>
      </c>
      <c r="AE28" s="15">
        <v>161</v>
      </c>
      <c r="AF28" s="15">
        <v>114</v>
      </c>
      <c r="AG28" s="15">
        <v>11</v>
      </c>
      <c r="AH28" s="15" t="s">
        <v>207</v>
      </c>
      <c r="AI28" s="26" t="s">
        <v>97</v>
      </c>
      <c r="AJ28" s="30">
        <f>(AM28*AF28)/100</f>
        <v>66.12</v>
      </c>
      <c r="AK28" s="31" t="s">
        <v>207</v>
      </c>
      <c r="AL28" s="31" t="s">
        <v>207</v>
      </c>
      <c r="AM28" s="31">
        <v>58</v>
      </c>
      <c r="AN28" s="31" t="s">
        <v>207</v>
      </c>
      <c r="AO28" s="32" t="s">
        <v>207</v>
      </c>
      <c r="AP28" s="15" t="s">
        <v>23</v>
      </c>
      <c r="AQ28" s="15">
        <v>114</v>
      </c>
      <c r="AR28" s="31">
        <f>(AU28*AF28)/100</f>
        <v>36.024000000000001</v>
      </c>
      <c r="AS28" s="30">
        <f>(AV28*AQ28)/100</f>
        <v>50.045999999999992</v>
      </c>
      <c r="AT28" s="30">
        <f>(AW28*AQ28)/100</f>
        <v>26.904</v>
      </c>
      <c r="AU28" s="15">
        <v>31.6</v>
      </c>
      <c r="AV28" s="15">
        <v>43.9</v>
      </c>
      <c r="AW28" s="32">
        <v>23.6</v>
      </c>
      <c r="AX28" s="31" t="s">
        <v>23</v>
      </c>
      <c r="AY28" s="59" t="s">
        <v>221</v>
      </c>
      <c r="AZ28" s="31">
        <v>114</v>
      </c>
      <c r="BA28" s="30">
        <f>(BD28*AZ28)/100</f>
        <v>37.619999999999997</v>
      </c>
      <c r="BB28" s="31" t="s">
        <v>207</v>
      </c>
      <c r="BC28" s="15" t="s">
        <v>207</v>
      </c>
      <c r="BD28" s="31">
        <v>33</v>
      </c>
      <c r="BE28" s="31" t="s">
        <v>207</v>
      </c>
      <c r="BF28" s="32" t="s">
        <v>207</v>
      </c>
      <c r="BG28" s="63" t="s">
        <v>207</v>
      </c>
      <c r="BH28" s="31" t="s">
        <v>207</v>
      </c>
      <c r="BI28" s="31" t="s">
        <v>207</v>
      </c>
      <c r="BJ28" s="31" t="s">
        <v>207</v>
      </c>
      <c r="BK28" s="31" t="s">
        <v>207</v>
      </c>
      <c r="BL28" s="31" t="s">
        <v>207</v>
      </c>
      <c r="BM28" s="31" t="s">
        <v>207</v>
      </c>
      <c r="BN28" s="49" t="s">
        <v>207</v>
      </c>
      <c r="BO28" s="5"/>
      <c r="BR28" s="20"/>
    </row>
    <row r="29" spans="1:70" x14ac:dyDescent="0.35">
      <c r="A29" s="67" t="s">
        <v>258</v>
      </c>
      <c r="B29">
        <v>2017</v>
      </c>
      <c r="C29" s="3" t="s">
        <v>121</v>
      </c>
      <c r="D29" s="15">
        <v>2016</v>
      </c>
      <c r="E29" s="5" t="s">
        <v>90</v>
      </c>
      <c r="F29" s="47" t="s">
        <v>219</v>
      </c>
      <c r="G29" s="19" t="s">
        <v>207</v>
      </c>
      <c r="H29" s="16" t="s">
        <v>19</v>
      </c>
      <c r="I29" s="16" t="s">
        <v>207</v>
      </c>
      <c r="J29" s="15" t="s">
        <v>188</v>
      </c>
      <c r="K29" s="15" t="s">
        <v>188</v>
      </c>
      <c r="L29" s="15" t="s">
        <v>188</v>
      </c>
      <c r="M29" s="15" t="s">
        <v>188</v>
      </c>
      <c r="N29" s="15" t="s">
        <v>188</v>
      </c>
      <c r="O29" s="15" t="s">
        <v>188</v>
      </c>
      <c r="P29" s="15" t="s">
        <v>188</v>
      </c>
      <c r="Q29" s="15" t="s">
        <v>19</v>
      </c>
      <c r="R29" s="15" t="s">
        <v>188</v>
      </c>
      <c r="S29" s="15" t="s">
        <v>188</v>
      </c>
      <c r="T29" s="15" t="s">
        <v>19</v>
      </c>
      <c r="U29" s="15" t="s">
        <v>19</v>
      </c>
      <c r="V29" s="15" t="s">
        <v>188</v>
      </c>
      <c r="W29" s="15" t="s">
        <v>188</v>
      </c>
      <c r="X29" s="15" t="s">
        <v>19</v>
      </c>
      <c r="Y29" s="15" t="s">
        <v>188</v>
      </c>
      <c r="Z29" s="15" t="s">
        <v>19</v>
      </c>
      <c r="AA29" s="15" t="s">
        <v>188</v>
      </c>
      <c r="AB29" s="15" t="s">
        <v>188</v>
      </c>
      <c r="AC29" s="53" t="s">
        <v>224</v>
      </c>
      <c r="AD29" s="15" t="s">
        <v>207</v>
      </c>
      <c r="AE29" s="15" t="s">
        <v>207</v>
      </c>
      <c r="AF29" s="15">
        <v>571</v>
      </c>
      <c r="AG29" s="15">
        <v>0</v>
      </c>
      <c r="AH29" s="15" t="s">
        <v>207</v>
      </c>
      <c r="AI29" s="26" t="s">
        <v>104</v>
      </c>
      <c r="AJ29" s="30">
        <f>(AM29*AF29)/100</f>
        <v>539.024</v>
      </c>
      <c r="AK29" s="30">
        <f>(AN29*AF29)/100</f>
        <v>21.127000000000002</v>
      </c>
      <c r="AL29" s="30">
        <f>(AO29*AF29)/100</f>
        <v>10.848999999999998</v>
      </c>
      <c r="AM29" s="31">
        <v>94.4</v>
      </c>
      <c r="AN29" s="31">
        <v>3.7</v>
      </c>
      <c r="AO29" s="32">
        <v>1.9</v>
      </c>
      <c r="AP29" s="15" t="s">
        <v>207</v>
      </c>
      <c r="AQ29" s="15" t="s">
        <v>207</v>
      </c>
      <c r="AR29" s="15" t="s">
        <v>207</v>
      </c>
      <c r="AS29" s="15" t="s">
        <v>207</v>
      </c>
      <c r="AT29" s="15" t="s">
        <v>207</v>
      </c>
      <c r="AU29" s="15" t="s">
        <v>207</v>
      </c>
      <c r="AV29" s="15" t="s">
        <v>207</v>
      </c>
      <c r="AW29" s="32" t="s">
        <v>207</v>
      </c>
      <c r="AX29" s="15" t="s">
        <v>207</v>
      </c>
      <c r="AY29" s="20" t="s">
        <v>207</v>
      </c>
      <c r="AZ29" s="15" t="s">
        <v>207</v>
      </c>
      <c r="BA29" s="15" t="s">
        <v>207</v>
      </c>
      <c r="BB29" s="15" t="s">
        <v>207</v>
      </c>
      <c r="BC29" s="15" t="s">
        <v>207</v>
      </c>
      <c r="BD29" s="15" t="s">
        <v>207</v>
      </c>
      <c r="BE29" s="15" t="s">
        <v>207</v>
      </c>
      <c r="BF29" s="32" t="s">
        <v>207</v>
      </c>
      <c r="BG29" s="63" t="s">
        <v>87</v>
      </c>
      <c r="BH29" s="30">
        <f>(BN29*BK29)/100</f>
        <v>15.988</v>
      </c>
      <c r="BI29" s="30">
        <f>(BN29*BL29)/100</f>
        <v>536.16899999999998</v>
      </c>
      <c r="BJ29" s="30">
        <f>(BN29*BM29)/100</f>
        <v>18.843</v>
      </c>
      <c r="BK29" s="31">
        <v>2.8</v>
      </c>
      <c r="BL29" s="31">
        <v>93.9</v>
      </c>
      <c r="BM29" s="31">
        <v>3.3</v>
      </c>
      <c r="BN29" s="49">
        <v>571</v>
      </c>
      <c r="BO29" s="5"/>
      <c r="BR29" s="20"/>
    </row>
    <row r="30" spans="1:70" x14ac:dyDescent="0.35">
      <c r="A30" s="67" t="s">
        <v>259</v>
      </c>
      <c r="B30">
        <v>2015</v>
      </c>
      <c r="C30" s="3" t="s">
        <v>110</v>
      </c>
      <c r="D30" s="15">
        <v>2015</v>
      </c>
      <c r="E30" t="s">
        <v>90</v>
      </c>
      <c r="F30" t="s">
        <v>229</v>
      </c>
      <c r="G30" s="19" t="s">
        <v>207</v>
      </c>
      <c r="H30" s="16" t="s">
        <v>19</v>
      </c>
      <c r="I30" s="16" t="s">
        <v>207</v>
      </c>
      <c r="J30" s="15" t="s">
        <v>188</v>
      </c>
      <c r="K30" s="15" t="s">
        <v>188</v>
      </c>
      <c r="L30" s="15" t="s">
        <v>188</v>
      </c>
      <c r="M30" s="15" t="s">
        <v>188</v>
      </c>
      <c r="N30" s="15" t="s">
        <v>188</v>
      </c>
      <c r="O30" s="15" t="s">
        <v>188</v>
      </c>
      <c r="P30" s="15" t="s">
        <v>188</v>
      </c>
      <c r="Q30" s="15" t="s">
        <v>19</v>
      </c>
      <c r="R30" s="15" t="s">
        <v>188</v>
      </c>
      <c r="S30" s="15" t="s">
        <v>188</v>
      </c>
      <c r="T30" s="15" t="s">
        <v>19</v>
      </c>
      <c r="U30" s="15" t="s">
        <v>19</v>
      </c>
      <c r="V30" s="15" t="s">
        <v>188</v>
      </c>
      <c r="W30" s="15" t="s">
        <v>188</v>
      </c>
      <c r="X30" s="15" t="s">
        <v>188</v>
      </c>
      <c r="Y30" s="15" t="s">
        <v>19</v>
      </c>
      <c r="Z30" s="15" t="s">
        <v>19</v>
      </c>
      <c r="AA30" s="15" t="s">
        <v>19</v>
      </c>
      <c r="AB30" s="15" t="s">
        <v>19</v>
      </c>
      <c r="AC30" s="54" t="s">
        <v>224</v>
      </c>
      <c r="AD30" s="15" t="s">
        <v>207</v>
      </c>
      <c r="AE30" s="15">
        <v>238</v>
      </c>
      <c r="AF30" s="15">
        <v>238</v>
      </c>
      <c r="AG30" s="15" t="s">
        <v>207</v>
      </c>
      <c r="AH30" s="15" t="s">
        <v>207</v>
      </c>
      <c r="AI30" s="26" t="s">
        <v>234</v>
      </c>
      <c r="AJ30" s="30">
        <f>(AM30*AF30)/100</f>
        <v>230.86</v>
      </c>
      <c r="AK30" s="30">
        <f>(AN30*AF30)/100</f>
        <v>2.38</v>
      </c>
      <c r="AL30" s="30">
        <f>(AO30*AF30)/100</f>
        <v>7.14</v>
      </c>
      <c r="AM30" s="31">
        <v>97</v>
      </c>
      <c r="AN30" s="31">
        <v>1</v>
      </c>
      <c r="AO30" s="32">
        <v>3</v>
      </c>
      <c r="AP30" s="15" t="s">
        <v>207</v>
      </c>
      <c r="AQ30" s="15" t="s">
        <v>207</v>
      </c>
      <c r="AR30" s="15" t="s">
        <v>207</v>
      </c>
      <c r="AS30" s="15" t="s">
        <v>207</v>
      </c>
      <c r="AT30" s="15" t="s">
        <v>207</v>
      </c>
      <c r="AU30" s="15" t="s">
        <v>207</v>
      </c>
      <c r="AV30" s="15" t="s">
        <v>207</v>
      </c>
      <c r="AW30" s="32" t="s">
        <v>207</v>
      </c>
      <c r="AX30" s="15" t="s">
        <v>207</v>
      </c>
      <c r="AY30" s="20" t="s">
        <v>207</v>
      </c>
      <c r="AZ30" s="15" t="s">
        <v>207</v>
      </c>
      <c r="BA30" s="15" t="s">
        <v>207</v>
      </c>
      <c r="BB30" s="15" t="s">
        <v>207</v>
      </c>
      <c r="BC30" s="15" t="s">
        <v>207</v>
      </c>
      <c r="BD30" s="15" t="s">
        <v>207</v>
      </c>
      <c r="BE30" s="15" t="s">
        <v>207</v>
      </c>
      <c r="BF30" s="32" t="s">
        <v>207</v>
      </c>
      <c r="BG30" s="63" t="s">
        <v>111</v>
      </c>
      <c r="BH30" s="30">
        <f>(BN30*BK30)/100</f>
        <v>2.38</v>
      </c>
      <c r="BI30" s="30">
        <f>(BN30*BL30)/100</f>
        <v>221.34</v>
      </c>
      <c r="BJ30" s="30">
        <f>(BN30*BM30)/100</f>
        <v>14.28</v>
      </c>
      <c r="BK30" s="31">
        <v>1</v>
      </c>
      <c r="BL30" s="31">
        <v>93</v>
      </c>
      <c r="BM30" s="31">
        <v>6</v>
      </c>
      <c r="BN30" s="49">
        <v>238</v>
      </c>
      <c r="BO30" s="5"/>
      <c r="BR30" s="20"/>
    </row>
    <row r="31" spans="1:70" x14ac:dyDescent="0.35">
      <c r="A31" s="67" t="s">
        <v>260</v>
      </c>
      <c r="B31">
        <v>2019</v>
      </c>
      <c r="C31" s="3" t="s">
        <v>7</v>
      </c>
      <c r="D31" s="15">
        <v>2017</v>
      </c>
      <c r="E31" t="s">
        <v>90</v>
      </c>
      <c r="F31" t="s">
        <v>231</v>
      </c>
      <c r="G31" s="19" t="s">
        <v>207</v>
      </c>
      <c r="H31" s="16" t="s">
        <v>19</v>
      </c>
      <c r="I31" s="16" t="s">
        <v>207</v>
      </c>
      <c r="J31" s="15" t="s">
        <v>188</v>
      </c>
      <c r="K31" s="15" t="s">
        <v>188</v>
      </c>
      <c r="L31" s="15" t="s">
        <v>188</v>
      </c>
      <c r="M31" s="15" t="s">
        <v>188</v>
      </c>
      <c r="N31" s="15" t="s">
        <v>188</v>
      </c>
      <c r="O31" s="15" t="s">
        <v>188</v>
      </c>
      <c r="P31" s="15" t="s">
        <v>188</v>
      </c>
      <c r="Q31" s="15" t="s">
        <v>19</v>
      </c>
      <c r="R31" s="15" t="s">
        <v>188</v>
      </c>
      <c r="S31" s="15" t="s">
        <v>188</v>
      </c>
      <c r="T31" s="15" t="s">
        <v>19</v>
      </c>
      <c r="U31" s="15" t="s">
        <v>19</v>
      </c>
      <c r="V31" s="15" t="s">
        <v>188</v>
      </c>
      <c r="W31" s="15" t="s">
        <v>188</v>
      </c>
      <c r="X31" s="15" t="s">
        <v>188</v>
      </c>
      <c r="Y31" s="15" t="s">
        <v>188</v>
      </c>
      <c r="Z31" s="15" t="s">
        <v>19</v>
      </c>
      <c r="AA31" s="15" t="s">
        <v>188</v>
      </c>
      <c r="AB31" s="15" t="s">
        <v>188</v>
      </c>
      <c r="AC31" s="53" t="s">
        <v>224</v>
      </c>
      <c r="AD31" s="15">
        <v>1042</v>
      </c>
      <c r="AE31" s="15">
        <v>205</v>
      </c>
      <c r="AF31" s="15">
        <v>156</v>
      </c>
      <c r="AG31" s="15" t="s">
        <v>207</v>
      </c>
      <c r="AH31" s="17">
        <f>(AF31/AD31)*100</f>
        <v>14.971209213051823</v>
      </c>
      <c r="AI31" s="50" t="s">
        <v>207</v>
      </c>
      <c r="AJ31" s="31" t="s">
        <v>207</v>
      </c>
      <c r="AK31" s="31" t="s">
        <v>207</v>
      </c>
      <c r="AL31" s="31" t="s">
        <v>207</v>
      </c>
      <c r="AM31" s="31" t="s">
        <v>207</v>
      </c>
      <c r="AN31" s="31" t="s">
        <v>207</v>
      </c>
      <c r="AO31" s="32" t="s">
        <v>207</v>
      </c>
      <c r="AP31" s="15" t="s">
        <v>207</v>
      </c>
      <c r="AQ31" s="15" t="s">
        <v>207</v>
      </c>
      <c r="AR31" s="15" t="s">
        <v>207</v>
      </c>
      <c r="AS31" s="15" t="s">
        <v>207</v>
      </c>
      <c r="AT31" s="15" t="s">
        <v>207</v>
      </c>
      <c r="AU31" s="15" t="s">
        <v>207</v>
      </c>
      <c r="AV31" s="15" t="s">
        <v>207</v>
      </c>
      <c r="AW31" s="32" t="s">
        <v>207</v>
      </c>
      <c r="AX31" s="31" t="s">
        <v>23</v>
      </c>
      <c r="AY31" s="59" t="s">
        <v>31</v>
      </c>
      <c r="AZ31" s="31">
        <v>141</v>
      </c>
      <c r="BA31" s="31">
        <v>112</v>
      </c>
      <c r="BB31" s="31">
        <v>29</v>
      </c>
      <c r="BC31" s="15" t="s">
        <v>207</v>
      </c>
      <c r="BD31" s="33">
        <f>(BA31/$AZ31)*100</f>
        <v>79.432624113475185</v>
      </c>
      <c r="BE31" s="33">
        <f>(BB31/$AZ31)*100</f>
        <v>20.567375886524822</v>
      </c>
      <c r="BF31" s="32" t="s">
        <v>207</v>
      </c>
      <c r="BG31" s="61" t="s">
        <v>32</v>
      </c>
      <c r="BH31" s="30">
        <v>142</v>
      </c>
      <c r="BI31" s="30">
        <v>14</v>
      </c>
      <c r="BJ31" s="30">
        <v>0</v>
      </c>
      <c r="BK31" s="33">
        <v>9</v>
      </c>
      <c r="BL31" s="33">
        <v>91</v>
      </c>
      <c r="BM31" s="33">
        <f>(BJ31/$AF31)*100</f>
        <v>0</v>
      </c>
      <c r="BN31" s="49">
        <v>156</v>
      </c>
      <c r="BO31" s="5"/>
      <c r="BR31" s="20"/>
    </row>
    <row r="32" spans="1:70" x14ac:dyDescent="0.35">
      <c r="A32" s="67" t="s">
        <v>250</v>
      </c>
      <c r="B32">
        <v>2018</v>
      </c>
      <c r="C32" s="3" t="s">
        <v>7</v>
      </c>
      <c r="D32" s="15">
        <v>2018</v>
      </c>
      <c r="E32" t="s">
        <v>90</v>
      </c>
      <c r="F32" t="s">
        <v>219</v>
      </c>
      <c r="G32" s="19" t="s">
        <v>207</v>
      </c>
      <c r="H32" s="16" t="s">
        <v>19</v>
      </c>
      <c r="I32" s="16" t="s">
        <v>207</v>
      </c>
      <c r="J32" s="15" t="s">
        <v>188</v>
      </c>
      <c r="K32" s="15" t="s">
        <v>188</v>
      </c>
      <c r="L32" s="15" t="s">
        <v>188</v>
      </c>
      <c r="M32" s="15" t="s">
        <v>188</v>
      </c>
      <c r="N32" s="15" t="s">
        <v>188</v>
      </c>
      <c r="O32" s="15" t="s">
        <v>188</v>
      </c>
      <c r="P32" s="15" t="s">
        <v>188</v>
      </c>
      <c r="Q32" s="15" t="s">
        <v>19</v>
      </c>
      <c r="R32" s="15" t="s">
        <v>188</v>
      </c>
      <c r="S32" s="15" t="s">
        <v>188</v>
      </c>
      <c r="T32" s="15" t="s">
        <v>19</v>
      </c>
      <c r="U32" s="15" t="s">
        <v>19</v>
      </c>
      <c r="V32" s="15" t="s">
        <v>188</v>
      </c>
      <c r="W32" s="15" t="s">
        <v>188</v>
      </c>
      <c r="X32" s="15" t="s">
        <v>19</v>
      </c>
      <c r="Y32" s="15" t="s">
        <v>188</v>
      </c>
      <c r="Z32" s="15" t="s">
        <v>19</v>
      </c>
      <c r="AA32" s="15" t="s">
        <v>188</v>
      </c>
      <c r="AB32" s="15" t="s">
        <v>188</v>
      </c>
      <c r="AC32" s="53" t="s">
        <v>224</v>
      </c>
      <c r="AD32" s="15" t="s">
        <v>207</v>
      </c>
      <c r="AE32" s="15">
        <v>129</v>
      </c>
      <c r="AF32" s="16">
        <v>129</v>
      </c>
      <c r="AG32" s="15">
        <v>0</v>
      </c>
      <c r="AH32" s="15" t="s">
        <v>207</v>
      </c>
      <c r="AI32" s="26" t="s">
        <v>113</v>
      </c>
      <c r="AJ32" s="30">
        <f>(AF32*AM32)/100</f>
        <v>99.33</v>
      </c>
      <c r="AK32" s="30">
        <f>(AN32*AF32)/100</f>
        <v>19.478999999999999</v>
      </c>
      <c r="AL32" s="30">
        <f>(AO32*AF32)/100</f>
        <v>10.191000000000001</v>
      </c>
      <c r="AM32" s="31">
        <v>77</v>
      </c>
      <c r="AN32" s="31">
        <v>15.1</v>
      </c>
      <c r="AO32" s="32">
        <v>7.9</v>
      </c>
      <c r="AP32" s="15" t="s">
        <v>207</v>
      </c>
      <c r="AQ32" s="15" t="s">
        <v>207</v>
      </c>
      <c r="AR32" s="15" t="s">
        <v>207</v>
      </c>
      <c r="AS32" s="15" t="s">
        <v>207</v>
      </c>
      <c r="AT32" s="15" t="s">
        <v>207</v>
      </c>
      <c r="AU32" s="15" t="s">
        <v>207</v>
      </c>
      <c r="AV32" s="15" t="s">
        <v>207</v>
      </c>
      <c r="AW32" s="32" t="s">
        <v>207</v>
      </c>
      <c r="AX32" s="31" t="s">
        <v>23</v>
      </c>
      <c r="AY32" s="59" t="s">
        <v>114</v>
      </c>
      <c r="AZ32" s="31">
        <v>129</v>
      </c>
      <c r="BA32" s="30">
        <f>(BD32*AZ32)/100</f>
        <v>116.1</v>
      </c>
      <c r="BB32" s="30">
        <f>(BE32*AZ32)/100</f>
        <v>12.9</v>
      </c>
      <c r="BC32" s="15" t="s">
        <v>207</v>
      </c>
      <c r="BD32" s="31">
        <v>90</v>
      </c>
      <c r="BE32" s="31">
        <v>10</v>
      </c>
      <c r="BF32" s="32" t="s">
        <v>207</v>
      </c>
      <c r="BG32" s="63" t="s">
        <v>112</v>
      </c>
      <c r="BH32" s="30">
        <v>142</v>
      </c>
      <c r="BI32" s="30">
        <v>14</v>
      </c>
      <c r="BJ32" s="30">
        <v>0</v>
      </c>
      <c r="BK32" s="31">
        <v>4.7</v>
      </c>
      <c r="BL32" s="31">
        <v>79.5</v>
      </c>
      <c r="BM32" s="31">
        <v>15.8</v>
      </c>
      <c r="BN32" s="49">
        <v>129</v>
      </c>
      <c r="BO32" s="5"/>
      <c r="BR32" s="20"/>
    </row>
    <row r="33" spans="1:70" x14ac:dyDescent="0.35">
      <c r="A33" s="67" t="s">
        <v>261</v>
      </c>
      <c r="B33">
        <v>2019</v>
      </c>
      <c r="C33" s="3" t="s">
        <v>115</v>
      </c>
      <c r="D33" s="15">
        <v>2019</v>
      </c>
      <c r="E33" t="s">
        <v>90</v>
      </c>
      <c r="F33" t="s">
        <v>229</v>
      </c>
      <c r="G33" s="19" t="s">
        <v>196</v>
      </c>
      <c r="H33" s="16" t="s">
        <v>19</v>
      </c>
      <c r="I33" s="16" t="s">
        <v>207</v>
      </c>
      <c r="J33" s="15" t="s">
        <v>188</v>
      </c>
      <c r="K33" s="15" t="s">
        <v>188</v>
      </c>
      <c r="L33" s="15" t="s">
        <v>188</v>
      </c>
      <c r="M33" s="15" t="s">
        <v>188</v>
      </c>
      <c r="N33" s="15" t="s">
        <v>188</v>
      </c>
      <c r="O33" s="15" t="s">
        <v>188</v>
      </c>
      <c r="P33" s="15" t="s">
        <v>188</v>
      </c>
      <c r="Q33" s="15" t="s">
        <v>19</v>
      </c>
      <c r="R33" s="15" t="s">
        <v>188</v>
      </c>
      <c r="S33" s="15" t="s">
        <v>188</v>
      </c>
      <c r="T33" s="15" t="s">
        <v>19</v>
      </c>
      <c r="U33" s="15" t="s">
        <v>19</v>
      </c>
      <c r="V33" s="15" t="s">
        <v>188</v>
      </c>
      <c r="W33" s="15" t="s">
        <v>188</v>
      </c>
      <c r="X33" s="15" t="s">
        <v>19</v>
      </c>
      <c r="Y33" s="15" t="s">
        <v>188</v>
      </c>
      <c r="Z33" s="15" t="s">
        <v>188</v>
      </c>
      <c r="AA33" s="15" t="s">
        <v>188</v>
      </c>
      <c r="AB33" s="15" t="s">
        <v>188</v>
      </c>
      <c r="AC33" s="53" t="s">
        <v>224</v>
      </c>
      <c r="AD33" s="15" t="s">
        <v>207</v>
      </c>
      <c r="AE33" s="15">
        <v>972</v>
      </c>
      <c r="AF33" s="15">
        <v>972</v>
      </c>
      <c r="AG33" s="15">
        <v>4</v>
      </c>
      <c r="AH33" s="15" t="s">
        <v>207</v>
      </c>
      <c r="AI33" s="40" t="s">
        <v>97</v>
      </c>
      <c r="AJ33" s="30">
        <f>(AF33*AM33)/100</f>
        <v>719.28</v>
      </c>
      <c r="AK33" s="30">
        <f>(AF33*AN33)/100</f>
        <v>184.68</v>
      </c>
      <c r="AL33" s="30">
        <f>(AF33*AO33)/100</f>
        <v>68.040000000000006</v>
      </c>
      <c r="AM33" s="31">
        <v>74</v>
      </c>
      <c r="AN33" s="31">
        <v>19</v>
      </c>
      <c r="AO33" s="32">
        <v>7</v>
      </c>
      <c r="AP33" s="15" t="s">
        <v>207</v>
      </c>
      <c r="AQ33" s="15" t="s">
        <v>207</v>
      </c>
      <c r="AR33" s="15" t="s">
        <v>207</v>
      </c>
      <c r="AS33" s="15" t="s">
        <v>207</v>
      </c>
      <c r="AT33" s="15" t="s">
        <v>207</v>
      </c>
      <c r="AU33" s="15" t="s">
        <v>207</v>
      </c>
      <c r="AV33" s="15" t="s">
        <v>207</v>
      </c>
      <c r="AW33" s="32" t="s">
        <v>207</v>
      </c>
      <c r="AX33" s="15" t="s">
        <v>207</v>
      </c>
      <c r="AY33" s="20" t="s">
        <v>207</v>
      </c>
      <c r="AZ33" s="15" t="s">
        <v>207</v>
      </c>
      <c r="BA33" s="15" t="s">
        <v>207</v>
      </c>
      <c r="BB33" s="15" t="s">
        <v>207</v>
      </c>
      <c r="BC33" s="15" t="s">
        <v>207</v>
      </c>
      <c r="BD33" s="15" t="s">
        <v>207</v>
      </c>
      <c r="BE33" s="15" t="s">
        <v>207</v>
      </c>
      <c r="BF33" s="32" t="s">
        <v>207</v>
      </c>
      <c r="BG33" s="63" t="s">
        <v>207</v>
      </c>
      <c r="BH33" s="31" t="s">
        <v>207</v>
      </c>
      <c r="BI33" s="31" t="s">
        <v>207</v>
      </c>
      <c r="BJ33" s="31" t="s">
        <v>207</v>
      </c>
      <c r="BK33" s="31" t="s">
        <v>207</v>
      </c>
      <c r="BL33" s="31" t="s">
        <v>207</v>
      </c>
      <c r="BM33" s="31" t="s">
        <v>207</v>
      </c>
      <c r="BN33" s="49" t="s">
        <v>207</v>
      </c>
      <c r="BO33" s="5"/>
      <c r="BR33" s="20"/>
    </row>
    <row r="34" spans="1:70" x14ac:dyDescent="0.35">
      <c r="A34" s="67" t="s">
        <v>262</v>
      </c>
      <c r="B34">
        <v>2018</v>
      </c>
      <c r="C34" s="3" t="s">
        <v>7</v>
      </c>
      <c r="D34" s="15">
        <v>2016</v>
      </c>
      <c r="E34" t="s">
        <v>21</v>
      </c>
      <c r="F34" s="5" t="s">
        <v>219</v>
      </c>
      <c r="G34" s="19" t="s">
        <v>207</v>
      </c>
      <c r="H34" s="16" t="s">
        <v>19</v>
      </c>
      <c r="I34" s="16" t="s">
        <v>207</v>
      </c>
      <c r="J34" s="15" t="s">
        <v>188</v>
      </c>
      <c r="K34" s="15" t="s">
        <v>188</v>
      </c>
      <c r="L34" s="15" t="s">
        <v>188</v>
      </c>
      <c r="M34" s="15" t="s">
        <v>188</v>
      </c>
      <c r="N34" s="15" t="s">
        <v>188</v>
      </c>
      <c r="O34" s="15" t="s">
        <v>188</v>
      </c>
      <c r="P34" s="15" t="s">
        <v>188</v>
      </c>
      <c r="Q34" s="15" t="s">
        <v>188</v>
      </c>
      <c r="R34" s="15" t="s">
        <v>188</v>
      </c>
      <c r="S34" s="15" t="s">
        <v>188</v>
      </c>
      <c r="T34" s="15" t="s">
        <v>19</v>
      </c>
      <c r="U34" s="15" t="s">
        <v>19</v>
      </c>
      <c r="V34" s="15" t="s">
        <v>188</v>
      </c>
      <c r="W34" s="15" t="s">
        <v>188</v>
      </c>
      <c r="X34" s="15" t="s">
        <v>19</v>
      </c>
      <c r="Y34" s="15" t="s">
        <v>19</v>
      </c>
      <c r="Z34" s="15" t="s">
        <v>19</v>
      </c>
      <c r="AA34" s="15" t="s">
        <v>19</v>
      </c>
      <c r="AB34" s="15" t="s">
        <v>19</v>
      </c>
      <c r="AC34" s="53" t="s">
        <v>224</v>
      </c>
      <c r="AD34" s="15" t="s">
        <v>207</v>
      </c>
      <c r="AE34" s="15">
        <v>87</v>
      </c>
      <c r="AF34" s="15">
        <v>84</v>
      </c>
      <c r="AG34" s="15">
        <v>0</v>
      </c>
      <c r="AH34" s="15" t="s">
        <v>207</v>
      </c>
      <c r="AI34" s="26" t="s">
        <v>96</v>
      </c>
      <c r="AJ34" s="30">
        <f>(AM34*AF34)/100</f>
        <v>68.88</v>
      </c>
      <c r="AK34" s="30">
        <f>(AN34*AF34)/100</f>
        <v>15.12</v>
      </c>
      <c r="AL34" s="30">
        <f>(AF34*AO34)/100</f>
        <v>0</v>
      </c>
      <c r="AM34" s="31">
        <v>82</v>
      </c>
      <c r="AN34" s="31">
        <v>18</v>
      </c>
      <c r="AO34" s="32">
        <v>0</v>
      </c>
      <c r="AP34" s="50" t="s">
        <v>23</v>
      </c>
      <c r="AQ34" s="31">
        <v>86</v>
      </c>
      <c r="AR34" s="30">
        <f>(AU34*40)/100</f>
        <v>4</v>
      </c>
      <c r="AS34" s="15" t="s">
        <v>207</v>
      </c>
      <c r="AT34" s="15" t="s">
        <v>207</v>
      </c>
      <c r="AU34" s="31">
        <v>10</v>
      </c>
      <c r="AV34" s="31">
        <v>90</v>
      </c>
      <c r="AW34" s="32" t="s">
        <v>207</v>
      </c>
      <c r="AX34" s="15" t="s">
        <v>207</v>
      </c>
      <c r="AY34" s="20" t="s">
        <v>207</v>
      </c>
      <c r="AZ34" s="15" t="s">
        <v>207</v>
      </c>
      <c r="BA34" s="15" t="s">
        <v>207</v>
      </c>
      <c r="BB34" s="15" t="s">
        <v>207</v>
      </c>
      <c r="BC34" s="15" t="s">
        <v>207</v>
      </c>
      <c r="BD34" s="15" t="s">
        <v>207</v>
      </c>
      <c r="BE34" s="15" t="s">
        <v>207</v>
      </c>
      <c r="BF34" s="32" t="s">
        <v>207</v>
      </c>
      <c r="BG34" s="63" t="s">
        <v>207</v>
      </c>
      <c r="BH34" s="31" t="s">
        <v>207</v>
      </c>
      <c r="BI34" s="31" t="s">
        <v>207</v>
      </c>
      <c r="BJ34" s="31" t="s">
        <v>207</v>
      </c>
      <c r="BK34" s="31" t="s">
        <v>207</v>
      </c>
      <c r="BL34" s="31" t="s">
        <v>207</v>
      </c>
      <c r="BM34" s="31" t="s">
        <v>207</v>
      </c>
      <c r="BN34" s="49" t="s">
        <v>207</v>
      </c>
      <c r="BO34" s="5"/>
      <c r="BR34" s="20"/>
    </row>
    <row r="35" spans="1:70" x14ac:dyDescent="0.35">
      <c r="A35" s="67" t="s">
        <v>263</v>
      </c>
      <c r="B35">
        <v>2015</v>
      </c>
      <c r="C35" s="3" t="s">
        <v>130</v>
      </c>
      <c r="D35" s="15">
        <v>2015</v>
      </c>
      <c r="E35" s="5" t="s">
        <v>90</v>
      </c>
      <c r="F35" t="s">
        <v>232</v>
      </c>
      <c r="G35" s="19" t="s">
        <v>207</v>
      </c>
      <c r="H35" s="16" t="s">
        <v>19</v>
      </c>
      <c r="I35" s="16" t="s">
        <v>207</v>
      </c>
      <c r="J35" s="15" t="s">
        <v>188</v>
      </c>
      <c r="K35" s="15" t="s">
        <v>188</v>
      </c>
      <c r="L35" s="15" t="s">
        <v>188</v>
      </c>
      <c r="M35" s="15" t="s">
        <v>188</v>
      </c>
      <c r="N35" s="15" t="s">
        <v>188</v>
      </c>
      <c r="O35" s="15" t="s">
        <v>188</v>
      </c>
      <c r="P35" s="15" t="s">
        <v>188</v>
      </c>
      <c r="Q35" s="15" t="s">
        <v>19</v>
      </c>
      <c r="R35" s="15" t="s">
        <v>188</v>
      </c>
      <c r="S35" s="15" t="s">
        <v>188</v>
      </c>
      <c r="T35" s="15" t="s">
        <v>19</v>
      </c>
      <c r="U35" s="15" t="s">
        <v>19</v>
      </c>
      <c r="V35" s="15" t="s">
        <v>188</v>
      </c>
      <c r="W35" s="15" t="s">
        <v>188</v>
      </c>
      <c r="X35" s="15" t="s">
        <v>19</v>
      </c>
      <c r="Y35" s="15" t="s">
        <v>19</v>
      </c>
      <c r="Z35" s="15" t="s">
        <v>19</v>
      </c>
      <c r="AA35" s="15" t="s">
        <v>188</v>
      </c>
      <c r="AB35" s="15" t="s">
        <v>188</v>
      </c>
      <c r="AC35" s="53" t="s">
        <v>224</v>
      </c>
      <c r="AD35" s="15" t="s">
        <v>207</v>
      </c>
      <c r="AE35" s="15">
        <v>283</v>
      </c>
      <c r="AF35" s="15">
        <v>274</v>
      </c>
      <c r="AG35" s="15" t="s">
        <v>207</v>
      </c>
      <c r="AH35" s="15" t="s">
        <v>207</v>
      </c>
      <c r="AI35" s="40" t="s">
        <v>214</v>
      </c>
      <c r="AJ35" s="30">
        <v>238</v>
      </c>
      <c r="AK35" s="31" t="s">
        <v>207</v>
      </c>
      <c r="AL35" s="31" t="s">
        <v>207</v>
      </c>
      <c r="AM35" s="31">
        <v>87</v>
      </c>
      <c r="AN35" s="31" t="s">
        <v>207</v>
      </c>
      <c r="AO35" s="32" t="s">
        <v>212</v>
      </c>
      <c r="AP35" s="15" t="s">
        <v>207</v>
      </c>
      <c r="AQ35" s="15" t="s">
        <v>207</v>
      </c>
      <c r="AR35" s="15" t="s">
        <v>207</v>
      </c>
      <c r="AS35" s="15" t="s">
        <v>207</v>
      </c>
      <c r="AT35" s="15" t="s">
        <v>207</v>
      </c>
      <c r="AU35" s="15" t="s">
        <v>207</v>
      </c>
      <c r="AV35" s="15" t="s">
        <v>207</v>
      </c>
      <c r="AW35" s="32" t="s">
        <v>207</v>
      </c>
      <c r="AX35" s="31" t="s">
        <v>23</v>
      </c>
      <c r="AY35" s="59" t="s">
        <v>280</v>
      </c>
      <c r="AZ35" s="59">
        <v>280</v>
      </c>
      <c r="BA35" s="30">
        <f>(BD35*AZ35)/100</f>
        <v>224</v>
      </c>
      <c r="BB35" s="15" t="s">
        <v>207</v>
      </c>
      <c r="BC35" s="15" t="s">
        <v>207</v>
      </c>
      <c r="BD35" s="15">
        <v>80</v>
      </c>
      <c r="BE35" s="15" t="s">
        <v>207</v>
      </c>
      <c r="BF35" s="32" t="s">
        <v>207</v>
      </c>
      <c r="BG35" s="63" t="s">
        <v>207</v>
      </c>
      <c r="BH35" s="31" t="s">
        <v>207</v>
      </c>
      <c r="BI35" s="31" t="s">
        <v>207</v>
      </c>
      <c r="BJ35" s="31" t="s">
        <v>207</v>
      </c>
      <c r="BK35" s="31" t="s">
        <v>207</v>
      </c>
      <c r="BL35" s="31" t="s">
        <v>207</v>
      </c>
      <c r="BM35" s="31" t="s">
        <v>207</v>
      </c>
      <c r="BN35" s="49" t="s">
        <v>207</v>
      </c>
      <c r="BO35" s="5"/>
      <c r="BR35" s="20"/>
    </row>
    <row r="36" spans="1:70" x14ac:dyDescent="0.35">
      <c r="A36" s="67" t="s">
        <v>264</v>
      </c>
      <c r="B36">
        <v>2018</v>
      </c>
      <c r="C36" s="3" t="s">
        <v>7</v>
      </c>
      <c r="D36" s="15">
        <v>2018</v>
      </c>
      <c r="E36" t="s">
        <v>90</v>
      </c>
      <c r="F36" t="s">
        <v>232</v>
      </c>
      <c r="G36" s="19" t="s">
        <v>207</v>
      </c>
      <c r="H36" s="16" t="s">
        <v>19</v>
      </c>
      <c r="I36" s="16" t="s">
        <v>207</v>
      </c>
      <c r="J36" s="15" t="s">
        <v>188</v>
      </c>
      <c r="K36" s="15" t="s">
        <v>188</v>
      </c>
      <c r="L36" s="15" t="s">
        <v>188</v>
      </c>
      <c r="M36" s="15" t="s">
        <v>188</v>
      </c>
      <c r="N36" s="15" t="s">
        <v>188</v>
      </c>
      <c r="O36" s="15" t="s">
        <v>188</v>
      </c>
      <c r="P36" s="15" t="s">
        <v>188</v>
      </c>
      <c r="Q36" s="15" t="s">
        <v>19</v>
      </c>
      <c r="R36" s="15" t="s">
        <v>188</v>
      </c>
      <c r="S36" s="15" t="s">
        <v>188</v>
      </c>
      <c r="T36" s="15" t="s">
        <v>19</v>
      </c>
      <c r="U36" s="15" t="s">
        <v>19</v>
      </c>
      <c r="V36" s="15" t="s">
        <v>188</v>
      </c>
      <c r="W36" s="15" t="s">
        <v>188</v>
      </c>
      <c r="X36" s="15" t="s">
        <v>188</v>
      </c>
      <c r="Y36" s="15" t="s">
        <v>19</v>
      </c>
      <c r="Z36" s="15" t="s">
        <v>19</v>
      </c>
      <c r="AA36" s="15" t="s">
        <v>19</v>
      </c>
      <c r="AB36" s="15" t="s">
        <v>19</v>
      </c>
      <c r="AC36" s="21" t="s">
        <v>225</v>
      </c>
      <c r="AD36" s="15" t="s">
        <v>207</v>
      </c>
      <c r="AE36" s="15">
        <v>213</v>
      </c>
      <c r="AF36" s="15">
        <v>169</v>
      </c>
      <c r="AG36" s="15" t="s">
        <v>207</v>
      </c>
      <c r="AH36" s="15" t="s">
        <v>207</v>
      </c>
      <c r="AI36" s="26" t="s">
        <v>116</v>
      </c>
      <c r="AJ36" s="30">
        <f>(AM36*AF36)/100</f>
        <v>106.47</v>
      </c>
      <c r="AK36" s="30">
        <f>(AF36*AN36)/100</f>
        <v>40.56</v>
      </c>
      <c r="AL36" s="30">
        <f>(AF36*AO36)/100</f>
        <v>20.28</v>
      </c>
      <c r="AM36" s="31">
        <v>63</v>
      </c>
      <c r="AN36" s="31">
        <v>24</v>
      </c>
      <c r="AO36" s="32">
        <v>12</v>
      </c>
      <c r="AP36" s="15" t="s">
        <v>207</v>
      </c>
      <c r="AQ36" s="15" t="s">
        <v>207</v>
      </c>
      <c r="AR36" s="15" t="s">
        <v>207</v>
      </c>
      <c r="AS36" s="15" t="s">
        <v>207</v>
      </c>
      <c r="AT36" s="15" t="s">
        <v>207</v>
      </c>
      <c r="AU36" s="15" t="s">
        <v>207</v>
      </c>
      <c r="AV36" s="15" t="s">
        <v>207</v>
      </c>
      <c r="AW36" s="32" t="s">
        <v>207</v>
      </c>
      <c r="AX36" s="15" t="s">
        <v>207</v>
      </c>
      <c r="AY36" s="20" t="s">
        <v>207</v>
      </c>
      <c r="AZ36" s="15" t="s">
        <v>207</v>
      </c>
      <c r="BA36" s="15" t="s">
        <v>207</v>
      </c>
      <c r="BB36" s="15" t="s">
        <v>207</v>
      </c>
      <c r="BC36" s="15" t="s">
        <v>207</v>
      </c>
      <c r="BD36" s="15" t="s">
        <v>207</v>
      </c>
      <c r="BE36" s="15" t="s">
        <v>207</v>
      </c>
      <c r="BF36" s="32" t="s">
        <v>207</v>
      </c>
      <c r="BG36" s="63" t="s">
        <v>117</v>
      </c>
      <c r="BH36" s="30">
        <v>142</v>
      </c>
      <c r="BI36" s="30">
        <v>14</v>
      </c>
      <c r="BJ36" s="30">
        <v>0</v>
      </c>
      <c r="BK36" s="31">
        <v>10</v>
      </c>
      <c r="BL36" s="31">
        <v>83</v>
      </c>
      <c r="BM36" s="31">
        <v>7</v>
      </c>
      <c r="BN36" s="49">
        <v>169</v>
      </c>
      <c r="BO36" s="5"/>
      <c r="BR36" s="20"/>
    </row>
    <row r="37" spans="1:70" x14ac:dyDescent="0.35">
      <c r="A37" s="67" t="s">
        <v>267</v>
      </c>
      <c r="B37">
        <v>2018</v>
      </c>
      <c r="C37" s="3" t="s">
        <v>133</v>
      </c>
      <c r="D37" s="15">
        <v>2017</v>
      </c>
      <c r="E37" s="5" t="s">
        <v>21</v>
      </c>
      <c r="F37" t="s">
        <v>219</v>
      </c>
      <c r="G37" s="19" t="s">
        <v>207</v>
      </c>
      <c r="H37" s="16" t="s">
        <v>19</v>
      </c>
      <c r="I37" s="16" t="s">
        <v>188</v>
      </c>
      <c r="J37" s="15" t="s">
        <v>188</v>
      </c>
      <c r="K37" s="15" t="s">
        <v>188</v>
      </c>
      <c r="L37" s="15" t="s">
        <v>188</v>
      </c>
      <c r="M37" s="15" t="s">
        <v>188</v>
      </c>
      <c r="N37" s="15" t="s">
        <v>188</v>
      </c>
      <c r="O37" s="15" t="s">
        <v>188</v>
      </c>
      <c r="P37" s="15" t="s">
        <v>188</v>
      </c>
      <c r="Q37" s="15" t="s">
        <v>188</v>
      </c>
      <c r="R37" s="15" t="s">
        <v>188</v>
      </c>
      <c r="S37" s="15" t="s">
        <v>188</v>
      </c>
      <c r="T37" s="15" t="s">
        <v>19</v>
      </c>
      <c r="U37" s="15" t="s">
        <v>19</v>
      </c>
      <c r="V37" s="15" t="s">
        <v>188</v>
      </c>
      <c r="W37" s="15" t="s">
        <v>188</v>
      </c>
      <c r="X37" s="15" t="s">
        <v>19</v>
      </c>
      <c r="Y37" s="15" t="s">
        <v>19</v>
      </c>
      <c r="Z37" s="15" t="s">
        <v>19</v>
      </c>
      <c r="AA37" s="15" t="s">
        <v>19</v>
      </c>
      <c r="AB37" s="15" t="s">
        <v>19</v>
      </c>
      <c r="AC37" s="53" t="s">
        <v>224</v>
      </c>
      <c r="AD37" s="15" t="s">
        <v>207</v>
      </c>
      <c r="AE37" s="15">
        <v>342</v>
      </c>
      <c r="AF37" s="15">
        <v>132</v>
      </c>
      <c r="AG37" s="15">
        <v>0</v>
      </c>
      <c r="AH37" s="15" t="s">
        <v>207</v>
      </c>
      <c r="AI37" s="26" t="s">
        <v>118</v>
      </c>
      <c r="AJ37" s="30">
        <f>(AM37*AF37)/100</f>
        <v>127.90800000000002</v>
      </c>
      <c r="AK37" s="30">
        <f>(AF37*AN37)/100</f>
        <v>3.0359999999999996</v>
      </c>
      <c r="AL37" s="30">
        <f>(AF37*AO37)/100</f>
        <v>1.056</v>
      </c>
      <c r="AM37" s="31">
        <v>96.9</v>
      </c>
      <c r="AN37" s="31">
        <v>2.2999999999999998</v>
      </c>
      <c r="AO37" s="32">
        <v>0.8</v>
      </c>
      <c r="AP37" s="15" t="s">
        <v>207</v>
      </c>
      <c r="AQ37" s="15" t="s">
        <v>207</v>
      </c>
      <c r="AR37" s="15" t="s">
        <v>207</v>
      </c>
      <c r="AS37" s="15" t="s">
        <v>207</v>
      </c>
      <c r="AT37" s="15" t="s">
        <v>207</v>
      </c>
      <c r="AU37" s="15" t="s">
        <v>207</v>
      </c>
      <c r="AV37" s="15" t="s">
        <v>207</v>
      </c>
      <c r="AW37" s="32" t="s">
        <v>207</v>
      </c>
      <c r="AX37" s="15" t="s">
        <v>207</v>
      </c>
      <c r="AY37" s="20" t="s">
        <v>207</v>
      </c>
      <c r="AZ37" s="15" t="s">
        <v>207</v>
      </c>
      <c r="BA37" s="15" t="s">
        <v>207</v>
      </c>
      <c r="BB37" s="15" t="s">
        <v>207</v>
      </c>
      <c r="BC37" s="15" t="s">
        <v>207</v>
      </c>
      <c r="BD37" s="15" t="s">
        <v>207</v>
      </c>
      <c r="BE37" s="15" t="s">
        <v>207</v>
      </c>
      <c r="BF37" s="32" t="s">
        <v>207</v>
      </c>
      <c r="BG37" s="63" t="s">
        <v>207</v>
      </c>
      <c r="BH37" s="31" t="s">
        <v>207</v>
      </c>
      <c r="BI37" s="31" t="s">
        <v>207</v>
      </c>
      <c r="BJ37" s="31" t="s">
        <v>207</v>
      </c>
      <c r="BK37" s="31" t="s">
        <v>207</v>
      </c>
      <c r="BL37" s="31" t="s">
        <v>207</v>
      </c>
      <c r="BM37" s="31" t="s">
        <v>207</v>
      </c>
      <c r="BN37" s="32" t="s">
        <v>207</v>
      </c>
      <c r="BO37" s="5"/>
      <c r="BR37" s="20"/>
    </row>
    <row r="38" spans="1:70" ht="15" thickBot="1" x14ac:dyDescent="0.4">
      <c r="A38" s="68" t="s">
        <v>266</v>
      </c>
      <c r="B38">
        <v>2019</v>
      </c>
      <c r="C38" s="3" t="s">
        <v>119</v>
      </c>
      <c r="D38" s="15">
        <v>2019</v>
      </c>
      <c r="E38" t="s">
        <v>90</v>
      </c>
      <c r="F38" t="s">
        <v>233</v>
      </c>
      <c r="G38" s="19" t="s">
        <v>207</v>
      </c>
      <c r="H38" s="16" t="s">
        <v>19</v>
      </c>
      <c r="I38" s="16" t="s">
        <v>207</v>
      </c>
      <c r="J38" s="15" t="s">
        <v>188</v>
      </c>
      <c r="K38" s="15" t="s">
        <v>188</v>
      </c>
      <c r="L38" s="15" t="s">
        <v>188</v>
      </c>
      <c r="M38" s="15" t="s">
        <v>188</v>
      </c>
      <c r="N38" s="15" t="s">
        <v>188</v>
      </c>
      <c r="O38" s="15" t="s">
        <v>188</v>
      </c>
      <c r="P38" s="15" t="s">
        <v>188</v>
      </c>
      <c r="Q38" s="15" t="s">
        <v>19</v>
      </c>
      <c r="R38" s="15" t="s">
        <v>188</v>
      </c>
      <c r="S38" s="15" t="s">
        <v>188</v>
      </c>
      <c r="T38" s="15" t="s">
        <v>19</v>
      </c>
      <c r="U38" s="15" t="s">
        <v>19</v>
      </c>
      <c r="V38" s="15" t="s">
        <v>188</v>
      </c>
      <c r="W38" s="15" t="s">
        <v>188</v>
      </c>
      <c r="X38" s="15" t="s">
        <v>19</v>
      </c>
      <c r="Y38" s="15" t="s">
        <v>188</v>
      </c>
      <c r="Z38" s="15" t="s">
        <v>19</v>
      </c>
      <c r="AA38" s="15" t="s">
        <v>188</v>
      </c>
      <c r="AB38" s="15" t="s">
        <v>188</v>
      </c>
      <c r="AC38" s="53" t="s">
        <v>224</v>
      </c>
      <c r="AD38" s="15" t="s">
        <v>207</v>
      </c>
      <c r="AE38" s="15">
        <v>251</v>
      </c>
      <c r="AF38" s="15">
        <v>251</v>
      </c>
      <c r="AG38" s="15">
        <v>18.77</v>
      </c>
      <c r="AH38" s="15" t="s">
        <v>207</v>
      </c>
      <c r="AI38" s="36" t="s">
        <v>108</v>
      </c>
      <c r="AJ38" s="37">
        <f>(AM38*AF38)/100</f>
        <v>234.93599999999998</v>
      </c>
      <c r="AK38" s="37">
        <f>(AN38*AF38)/100</f>
        <v>16.064</v>
      </c>
      <c r="AL38" s="38" t="s">
        <v>207</v>
      </c>
      <c r="AM38" s="38">
        <v>93.6</v>
      </c>
      <c r="AN38" s="38">
        <v>6.4</v>
      </c>
      <c r="AO38" s="39" t="s">
        <v>207</v>
      </c>
      <c r="AP38" s="44" t="s">
        <v>207</v>
      </c>
      <c r="AQ38" s="38" t="s">
        <v>207</v>
      </c>
      <c r="AR38" s="38" t="s">
        <v>207</v>
      </c>
      <c r="AS38" s="38" t="s">
        <v>207</v>
      </c>
      <c r="AT38" s="38" t="s">
        <v>207</v>
      </c>
      <c r="AU38" s="38" t="s">
        <v>207</v>
      </c>
      <c r="AV38" s="38" t="s">
        <v>207</v>
      </c>
      <c r="AW38" s="39" t="s">
        <v>207</v>
      </c>
      <c r="AX38" s="44" t="s">
        <v>207</v>
      </c>
      <c r="AY38" s="62" t="s">
        <v>207</v>
      </c>
      <c r="AZ38" s="38" t="s">
        <v>207</v>
      </c>
      <c r="BA38" s="38" t="s">
        <v>207</v>
      </c>
      <c r="BB38" s="38" t="s">
        <v>207</v>
      </c>
      <c r="BC38" s="38" t="s">
        <v>207</v>
      </c>
      <c r="BD38" s="38" t="s">
        <v>207</v>
      </c>
      <c r="BE38" s="38" t="s">
        <v>207</v>
      </c>
      <c r="BF38" s="39" t="s">
        <v>207</v>
      </c>
      <c r="BG38" s="69" t="s">
        <v>120</v>
      </c>
      <c r="BH38" s="37">
        <v>142</v>
      </c>
      <c r="BI38" s="37">
        <v>14</v>
      </c>
      <c r="BJ38" s="37">
        <v>0</v>
      </c>
      <c r="BK38" s="38">
        <v>9.9</v>
      </c>
      <c r="BL38" s="38">
        <v>88.9</v>
      </c>
      <c r="BM38" s="38">
        <v>0</v>
      </c>
      <c r="BN38" s="39">
        <v>253</v>
      </c>
      <c r="BO38" s="5"/>
      <c r="BR38" s="20"/>
    </row>
    <row r="40" spans="1:70" x14ac:dyDescent="0.35">
      <c r="AE40" s="3"/>
      <c r="AF40" s="51"/>
    </row>
    <row r="41" spans="1:70" x14ac:dyDescent="0.35">
      <c r="AE41" s="3"/>
      <c r="AF41"/>
    </row>
    <row r="42" spans="1:70" x14ac:dyDescent="0.35">
      <c r="AE42" s="3"/>
      <c r="AF42" s="51"/>
      <c r="AJ42" s="51"/>
    </row>
    <row r="43" spans="1:70" x14ac:dyDescent="0.35">
      <c r="AE43" s="3"/>
      <c r="AJ43" s="65"/>
    </row>
    <row r="44" spans="1:70" x14ac:dyDescent="0.35">
      <c r="AE44" s="3"/>
    </row>
    <row r="45" spans="1:70" x14ac:dyDescent="0.35">
      <c r="AE45" s="3"/>
      <c r="AJ45" s="64"/>
      <c r="AQ45" s="64"/>
      <c r="AR45" s="64"/>
    </row>
    <row r="46" spans="1:70" x14ac:dyDescent="0.35">
      <c r="AE46" s="3"/>
      <c r="AJ46" s="65"/>
      <c r="AR46" s="65"/>
    </row>
    <row r="47" spans="1:70" x14ac:dyDescent="0.35">
      <c r="AE47" s="3"/>
    </row>
    <row r="48" spans="1:70" x14ac:dyDescent="0.35">
      <c r="AE48" s="3"/>
      <c r="AJ48" s="64"/>
      <c r="AZ48" s="15">
        <f>SUM(AZ35,AZ32,AZ31,AZ28,AZ21,AZ4)</f>
        <v>969</v>
      </c>
      <c r="BA48" s="64">
        <f>SUM(BA35,BA32,BA31,BA28,BA21,BA4)</f>
        <v>772.72</v>
      </c>
      <c r="BD48" s="31"/>
    </row>
    <row r="49" spans="31:56" x14ac:dyDescent="0.35">
      <c r="AE49" s="3"/>
      <c r="BA49" s="17">
        <f>(BA48/AZ48)*100</f>
        <v>79.74406604747162</v>
      </c>
      <c r="BD49" s="31"/>
    </row>
    <row r="50" spans="31:56" x14ac:dyDescent="0.35">
      <c r="BD50" s="31"/>
    </row>
    <row r="83" spans="1:1" x14ac:dyDescent="0.35">
      <c r="A83"/>
    </row>
    <row r="84" spans="1:1" x14ac:dyDescent="0.35">
      <c r="A84"/>
    </row>
    <row r="85" spans="1:1" x14ac:dyDescent="0.35">
      <c r="A85"/>
    </row>
    <row r="86" spans="1:1" x14ac:dyDescent="0.35">
      <c r="A86"/>
    </row>
  </sheetData>
  <conditionalFormatting sqref="I17 I37 J2:AB38">
    <cfRule type="containsText" dxfId="17" priority="16" operator="containsText" text="M">
      <formula>NOT(ISERROR(SEARCH("M",I2)))</formula>
    </cfRule>
    <cfRule type="containsText" dxfId="16" priority="17" operator="containsText" text="N">
      <formula>NOT(ISERROR(SEARCH("N",I2)))</formula>
    </cfRule>
    <cfRule type="containsText" dxfId="15" priority="18" operator="containsText" text="Y">
      <formula>NOT(ISERROR(SEARCH("Y",I2)))</formula>
    </cfRule>
  </conditionalFormatting>
  <conditionalFormatting sqref="I26:I28">
    <cfRule type="containsText" dxfId="14" priority="13" operator="containsText" text="M">
      <formula>NOT(ISERROR(SEARCH("M",I26)))</formula>
    </cfRule>
    <cfRule type="containsText" dxfId="13" priority="14" operator="containsText" text="N">
      <formula>NOT(ISERROR(SEARCH("N",I26)))</formula>
    </cfRule>
    <cfRule type="containsText" dxfId="12" priority="15" operator="containsText" text="Y">
      <formula>NOT(ISERROR(SEARCH("Y",I26)))</formula>
    </cfRule>
  </conditionalFormatting>
  <conditionalFormatting sqref="I6">
    <cfRule type="containsText" dxfId="11" priority="10" operator="containsText" text="M">
      <formula>NOT(ISERROR(SEARCH("M",I6)))</formula>
    </cfRule>
    <cfRule type="containsText" dxfId="10" priority="11" operator="containsText" text="N">
      <formula>NOT(ISERROR(SEARCH("N",I6)))</formula>
    </cfRule>
    <cfRule type="containsText" dxfId="9" priority="12" operator="containsText" text="Y">
      <formula>NOT(ISERROR(SEARCH("Y",I6)))</formula>
    </cfRule>
  </conditionalFormatting>
  <conditionalFormatting sqref="I7">
    <cfRule type="containsText" dxfId="8" priority="7" operator="containsText" text="M">
      <formula>NOT(ISERROR(SEARCH("M",I7)))</formula>
    </cfRule>
    <cfRule type="containsText" dxfId="7" priority="8" operator="containsText" text="N">
      <formula>NOT(ISERROR(SEARCH("N",I7)))</formula>
    </cfRule>
    <cfRule type="containsText" dxfId="6" priority="9" operator="containsText" text="Y">
      <formula>NOT(ISERROR(SEARCH("Y",I7)))</formula>
    </cfRule>
  </conditionalFormatting>
  <conditionalFormatting sqref="I15">
    <cfRule type="containsText" dxfId="5" priority="4" operator="containsText" text="M">
      <formula>NOT(ISERROR(SEARCH("M",I15)))</formula>
    </cfRule>
    <cfRule type="containsText" dxfId="4" priority="5" operator="containsText" text="N">
      <formula>NOT(ISERROR(SEARCH("N",I15)))</formula>
    </cfRule>
    <cfRule type="containsText" dxfId="3" priority="6" operator="containsText" text="Y">
      <formula>NOT(ISERROR(SEARCH("Y",I15)))</formula>
    </cfRule>
  </conditionalFormatting>
  <conditionalFormatting sqref="I10">
    <cfRule type="containsText" dxfId="2" priority="1" operator="containsText" text="M">
      <formula>NOT(ISERROR(SEARCH("M",I10)))</formula>
    </cfRule>
    <cfRule type="containsText" dxfId="1" priority="2" operator="containsText" text="N">
      <formula>NOT(ISERROR(SEARCH("N",I10)))</formula>
    </cfRule>
    <cfRule type="containsText" dxfId="0" priority="3" operator="containsText" text="Y">
      <formula>NOT(ISERROR(SEARCH("Y",I10)))</formula>
    </cfRule>
  </conditionalFormatting>
  <hyperlinks>
    <hyperlink ref="D1" location="Instructions!B1" display="Yr undertaken (if different)" xr:uid="{EEB46F0F-5EC5-4F08-84F0-852B035AA6DA}"/>
    <hyperlink ref="E1" location="Instructions!A3" display="Publication type" xr:uid="{38F1F276-5F3F-4ED5-BAB4-4A3DBC5A0C2B}"/>
    <hyperlink ref="F1" location="Instructions!A4" display="Population type" xr:uid="{EE477949-1F87-4A8B-BF31-A406BB9B632C}"/>
    <hyperlink ref="G1" location="Instructions!A5" display="Funding?" xr:uid="{B79618A1-BB82-4141-8424-0C0D8000EF00}"/>
    <hyperlink ref="H1" location="Instructions!A6" display="CoI?" xr:uid="{D0A8479C-5A0B-48ED-8E0C-156DD387F5F8}"/>
    <hyperlink ref="I1" location="Instructions!A7" display="Neutral invitation?" xr:uid="{0CED5BFE-6A82-4A79-A54E-33F78ECFCAEC}"/>
    <hyperlink ref="AD1" location="Instructions!A9" display="Target Population Number" xr:uid="{59B6A655-D077-4226-BDE6-0253BC2B4BC8}"/>
    <hyperlink ref="AE1" location="Instructions!A10" display="Sampled" xr:uid="{43BEC122-903D-47B1-B6EA-EC029F561223}"/>
    <hyperlink ref="AF1" location="Instructions!A11" display="N" xr:uid="{01EA1CFB-8FC6-424B-BE73-CB624CDAFB42}"/>
    <hyperlink ref="AG1" location="Instructions!A12" display="Ave teaching exp" xr:uid="{DFCFE368-8293-4738-8B29-F9AF0FFD2005}"/>
    <hyperlink ref="AJ1" location="Instructions!A15" display="# incorrect" xr:uid="{6EDC86E1-F0DB-4CCB-8AA2-464E4F53235C}"/>
    <hyperlink ref="AK1" location="Instructions!A16" display="# correct" xr:uid="{D661C022-4AEF-493D-AC09-3C93F396DD20}"/>
    <hyperlink ref="AL1" location="Instructions!A17" display="# Don't know/neutral" xr:uid="{99700BE9-1BD5-4BFD-87B7-1E34036621FB}"/>
    <hyperlink ref="AM1" location="Instructions!A18" display="% incorrect" xr:uid="{78D0D5DB-381F-463E-8C98-88043AE8B396}"/>
    <hyperlink ref="AN1" location="Instructions!A19" display="% correct" xr:uid="{DCEF3CC5-937D-42A4-A9FF-0300E16C78A5}"/>
    <hyperlink ref="AO1" location="Instructions!A20" display="% Don't know/neutral" xr:uid="{FAF50860-869F-4FC3-A3DB-E21846BC5633}"/>
    <hyperlink ref="AP1" location="Instructions!A21" display="Training?" xr:uid="{563F7BE1-1B64-42E7-BA89-9622B9BDFACB}"/>
    <hyperlink ref="AR1" location="Instructions!A22" display="# incorrect (post)" xr:uid="{D38C2F61-56CF-4268-8929-4AE39835D359}"/>
    <hyperlink ref="AS1" location="Instructions!A23" display="# correct (post)" xr:uid="{47A91C12-E44B-490A-ADBD-A572ABF0C044}"/>
    <hyperlink ref="AT1" location="Instructions!A24" display="# DK/neutral (post)" xr:uid="{8E17EE68-8A2C-458A-9D25-DDA4203CC1B1}"/>
    <hyperlink ref="AU1" location="Instructions!A25" display="% incorrectn (post)" xr:uid="{05CA3883-DB03-4328-A2D8-6731E7C208BA}"/>
    <hyperlink ref="AV1" location="Instructions!A26" display="% correct (post)" xr:uid="{BCC37601-E01F-4BB3-9E24-4F1618BE55DA}"/>
    <hyperlink ref="AW1" location="Instructions!A27" display="% don't know (post)" xr:uid="{C2BC8607-870E-4A24-9E1A-0C4BDAAFCE25}"/>
    <hyperlink ref="AX1" location="Instructions!A28" display="Use Learning Styles?" xr:uid="{35F7AE5A-B7D9-41A3-8D23-2C55C4DB7916}"/>
    <hyperlink ref="AY1" location="Instructions!A29" display="Use Learning Styles (question)" xr:uid="{67DA1DA8-5282-43B5-B266-5AA36CA9F0FB}"/>
    <hyperlink ref="AZ1" location="Instructions!A30" display="N (use)" xr:uid="{70A807E9-DC93-471E-AA06-5C24211C4B94}"/>
    <hyperlink ref="BA1" location="Instructions!A31" display="Yes (N)" xr:uid="{90EDD0A6-619F-48E9-8195-4DBC2004E4CE}"/>
    <hyperlink ref="BB1" location="Instructions!A32" display="No (N)" xr:uid="{87F97552-B780-4FEF-9385-66459542CEFF}"/>
    <hyperlink ref="BD1" location="Instructions!A33" display="Yes (%)" xr:uid="{572A845E-845B-41B1-B85C-610FF4F08E17}"/>
    <hyperlink ref="BE1" location="Instructions!A34" display="No (%)" xr:uid="{D8A897C7-DB81-4809-A560-F9F7E780086E}"/>
    <hyperlink ref="AI1" location="Instructions!A14" display="Matching instruction; specific q asked" xr:uid="{E9E812A9-666B-4517-8A41-1D928088DAAD}"/>
    <hyperlink ref="AH1" location="Instructions!A13" display="Response Rate" xr:uid="{DD99AE63-7EB0-4EE6-8119-C1C5CC25381C}"/>
    <hyperlink ref="BH1:BM1" location="Instructions!A7:A32" display="Neutral invitation?" xr:uid="{63A3CC4A-1166-421F-A5E1-50D37A52E873}"/>
    <hyperlink ref="BN1" location="Instructions!A30" display="N" xr:uid="{757F23AF-5C62-4B9E-9DDD-439609C603E8}"/>
    <hyperlink ref="J1" location="Instructions!A35" display="Justification of Research Method" xr:uid="{F1E84652-65F9-49C7-AEBD-FA7DEC5C5438}"/>
    <hyperlink ref="K1" location="Instructions!A36" display="Background Lit review" xr:uid="{A940BADC-7033-413D-9E0E-631798DF91B8}"/>
    <hyperlink ref="L1" location="Instructions!A37" display="Explict Research question" xr:uid="{C18FB0C7-63E4-43A3-B06B-BCCB047190DB}"/>
    <hyperlink ref="M1" location="Instructions!A38" display="Clear Study objectives" xr:uid="{14424234-845F-4A5B-BEF8-B77DCB0BDAE6}"/>
    <hyperlink ref="N1" location="Instructions!A39" display="Methods for data anaylsis" xr:uid="{1A5DD61A-EB51-493C-91BE-83E638F0BDF4}"/>
    <hyperlink ref="O1" location="Instructions!A40" display="Questionaire administration" xr:uid="{60191FF4-5CEA-48B3-877D-DE40AECA5AEB}"/>
    <hyperlink ref="P1" location="Instructions!A41" display="Location of Data collection" xr:uid="{C5266BA0-1C9C-4CA8-8C18-AC409AEF7FEF}"/>
    <hyperlink ref="Q1" location="Instructions!A42" display="Date of data collection" xr:uid="{7987A690-77B2-4DFB-82EE-3E0CA4684070}"/>
    <hyperlink ref="R1" location="Instructions!A43" display="Replication" xr:uid="{7A793AE9-405B-4D93-BACE-F5F83CC56A90}"/>
    <hyperlink ref="S1" location="Instructions!A45" display="Validity" xr:uid="{9883A3EB-1E63-45DD-867C-BE7B5B0BD8D4}"/>
    <hyperlink ref="V1" location="Instructions!A46" display="Verifying" xr:uid="{FD7866C6-531B-47E9-8014-FA666CD60F79}"/>
    <hyperlink ref="W1" location="Instructions!A47" display="Description" xr:uid="{62B97ECF-0EC3-4429-B5D0-259A16C5FFD3}"/>
    <hyperlink ref="X1" location="Instructions!A48" display="Pre testing" xr:uid="{F64EB911-16A4-4CC8-9155-FD1F82580211}"/>
    <hyperlink ref="Y1" location="Instructions!A49" display="Consent" xr:uid="{E92F4317-742B-4AD6-A373-D9621CAB170C}"/>
    <hyperlink ref="Z1" location="Instructions!A50" display="Sponsorship" xr:uid="{359DB1B9-9457-4A06-8FD4-79A41D0EA4F5}"/>
    <hyperlink ref="AA1" location="Instructions!A51" display="Ethics approval" xr:uid="{C90560AE-0A9A-450A-9F14-326A5A6B992A}"/>
    <hyperlink ref="AB1" location="Instructions!A52" display="Ethical treatment" xr:uid="{865A2894-C05D-4FD5-8E73-59346FC01D7C}"/>
    <hyperlink ref="T1" location="Instructions!A53" display="Validity 1" xr:uid="{605B81FC-7B9A-4BA6-81C9-1C5D4EABBF7F}"/>
    <hyperlink ref="U1" location="Instructions!A54" display="Validity 2" xr:uid="{807AC0E2-A05D-4C66-978D-1664A47E2C60}"/>
    <hyperlink ref="BG1" location="Instructions!A55" display="Prefrence of Learning styles question asked" xr:uid="{B6ED7910-DA76-4918-B1CB-46E6EC6CCE1D}"/>
    <hyperlink ref="BH1" location="Instructions!A56" display="# incorrect" xr:uid="{0434F63F-7E39-4EC0-9AED-CE040A0D5B62}"/>
    <hyperlink ref="BI1" location="Instructions!A57" display="# correct" xr:uid="{FA19A88C-D56C-442A-B5A0-37779FC244A1}"/>
    <hyperlink ref="BJ1" location="Instructions!A58" display="# Don't know/neutral" xr:uid="{50C38807-F536-4C4B-AC23-BA293F163A77}"/>
    <hyperlink ref="BK1" location="Instructions!A59" display="% incorrect" xr:uid="{B71B60BA-8676-4F72-BC16-48BFE89337CF}"/>
    <hyperlink ref="BL1" location="Instructions!A60" display="% correct" xr:uid="{9A171ABE-23A7-4225-A6DC-9261BB407533}"/>
    <hyperlink ref="BM1" location="Instructions!A61" display="% Don't know/neutral" xr:uid="{04DAB1D3-CDDE-4BA4-8070-91C427AB2BD7}"/>
    <hyperlink ref="AC1" location="Instructions!A8" display="Sampling Method" xr:uid="{E07A9AF1-2433-417D-B76B-608C2FD2A900}"/>
    <hyperlink ref="AQ1" location="Instructions!A62" display="N " xr:uid="{B7032F9D-29E4-4A8A-BBDA-0CBD726D8336}"/>
    <hyperlink ref="BC1" location="Instructions!A63" display="DK (N)" xr:uid="{D7FEE984-4F5C-4DE4-B198-4FDB44BD2A12}"/>
    <hyperlink ref="BF1" location="Instructions!A64" display="DK (%)" xr:uid="{C394C892-626B-45E0-96E1-100A0F248DF6}"/>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F82F0-3D28-4C8A-81D2-61D55AF41C84}">
  <dimension ref="A1:O68"/>
  <sheetViews>
    <sheetView tabSelected="1" topLeftCell="A20" zoomScale="70" zoomScaleNormal="70" workbookViewId="0">
      <selection activeCell="A47" sqref="A47"/>
    </sheetView>
  </sheetViews>
  <sheetFormatPr defaultRowHeight="14.5" x14ac:dyDescent="0.35"/>
  <cols>
    <col min="1" max="1" width="48.81640625" style="1" bestFit="1" customWidth="1"/>
    <col min="2" max="2" width="46.26953125" style="1" customWidth="1"/>
  </cols>
  <sheetData>
    <row r="1" spans="1:3" x14ac:dyDescent="0.35">
      <c r="A1" s="1" t="s">
        <v>14</v>
      </c>
      <c r="C1" t="s">
        <v>13</v>
      </c>
    </row>
    <row r="3" spans="1:3" x14ac:dyDescent="0.35">
      <c r="A3" s="1" t="s">
        <v>20</v>
      </c>
      <c r="B3" s="1" t="s">
        <v>42</v>
      </c>
      <c r="C3" t="s">
        <v>39</v>
      </c>
    </row>
    <row r="4" spans="1:3" x14ac:dyDescent="0.35">
      <c r="A4" s="1" t="s">
        <v>0</v>
      </c>
      <c r="B4" s="1" t="s">
        <v>43</v>
      </c>
      <c r="C4" t="s">
        <v>41</v>
      </c>
    </row>
    <row r="5" spans="1:3" x14ac:dyDescent="0.35">
      <c r="A5" s="1" t="s">
        <v>35</v>
      </c>
      <c r="C5" t="s">
        <v>36</v>
      </c>
    </row>
    <row r="6" spans="1:3" x14ac:dyDescent="0.35">
      <c r="A6" s="1" t="s">
        <v>37</v>
      </c>
      <c r="B6" s="1" t="s">
        <v>44</v>
      </c>
      <c r="C6" t="s">
        <v>38</v>
      </c>
    </row>
    <row r="7" spans="1:3" x14ac:dyDescent="0.35">
      <c r="A7" s="4" t="s">
        <v>17</v>
      </c>
      <c r="B7" s="4" t="s">
        <v>45</v>
      </c>
      <c r="C7" t="s">
        <v>40</v>
      </c>
    </row>
    <row r="8" spans="1:3" x14ac:dyDescent="0.35">
      <c r="A8" s="4" t="s">
        <v>135</v>
      </c>
      <c r="B8" s="4" t="s">
        <v>227</v>
      </c>
      <c r="C8" t="s">
        <v>228</v>
      </c>
    </row>
    <row r="9" spans="1:3" x14ac:dyDescent="0.35">
      <c r="A9" s="1" t="s">
        <v>46</v>
      </c>
      <c r="B9" s="1" t="s">
        <v>47</v>
      </c>
      <c r="C9" t="s">
        <v>48</v>
      </c>
    </row>
    <row r="10" spans="1:3" x14ac:dyDescent="0.35">
      <c r="A10" s="1" t="s">
        <v>18</v>
      </c>
      <c r="B10" s="1" t="s">
        <v>47</v>
      </c>
      <c r="C10" t="s">
        <v>49</v>
      </c>
    </row>
    <row r="11" spans="1:3" x14ac:dyDescent="0.35">
      <c r="A11" s="1" t="s">
        <v>19</v>
      </c>
      <c r="B11" s="1" t="s">
        <v>47</v>
      </c>
      <c r="C11" t="s">
        <v>50</v>
      </c>
    </row>
    <row r="12" spans="1:3" x14ac:dyDescent="0.35">
      <c r="A12" s="1" t="s">
        <v>3</v>
      </c>
      <c r="B12" s="1" t="s">
        <v>47</v>
      </c>
      <c r="C12" t="s">
        <v>51</v>
      </c>
    </row>
    <row r="13" spans="1:3" x14ac:dyDescent="0.35">
      <c r="A13" s="1" t="s">
        <v>122</v>
      </c>
      <c r="B13" s="1" t="s">
        <v>134</v>
      </c>
      <c r="C13" t="s">
        <v>172</v>
      </c>
    </row>
    <row r="14" spans="1:3" x14ac:dyDescent="0.35">
      <c r="A14" s="1" t="s">
        <v>53</v>
      </c>
      <c r="B14" s="1" t="s">
        <v>52</v>
      </c>
      <c r="C14" t="s">
        <v>54</v>
      </c>
    </row>
    <row r="15" spans="1:3" x14ac:dyDescent="0.35">
      <c r="A15" s="1" t="s">
        <v>10</v>
      </c>
      <c r="B15" s="1" t="s">
        <v>47</v>
      </c>
      <c r="C15" t="s">
        <v>55</v>
      </c>
    </row>
    <row r="16" spans="1:3" x14ac:dyDescent="0.35">
      <c r="A16" s="1" t="s">
        <v>11</v>
      </c>
      <c r="B16" s="1" t="s">
        <v>47</v>
      </c>
      <c r="C16" t="s">
        <v>56</v>
      </c>
    </row>
    <row r="17" spans="1:3" x14ac:dyDescent="0.35">
      <c r="A17" s="1" t="s">
        <v>12</v>
      </c>
      <c r="B17" s="1" t="s">
        <v>47</v>
      </c>
    </row>
    <row r="18" spans="1:3" x14ac:dyDescent="0.35">
      <c r="A18" s="1" t="s">
        <v>62</v>
      </c>
      <c r="B18" s="1" t="s">
        <v>47</v>
      </c>
      <c r="C18" t="s">
        <v>57</v>
      </c>
    </row>
    <row r="19" spans="1:3" x14ac:dyDescent="0.35">
      <c r="A19" s="1" t="s">
        <v>4</v>
      </c>
      <c r="B19" s="1" t="s">
        <v>47</v>
      </c>
      <c r="C19" t="s">
        <v>58</v>
      </c>
    </row>
    <row r="20" spans="1:3" x14ac:dyDescent="0.35">
      <c r="A20" s="1" t="s">
        <v>9</v>
      </c>
      <c r="B20" s="1" t="s">
        <v>47</v>
      </c>
      <c r="C20" t="s">
        <v>277</v>
      </c>
    </row>
    <row r="21" spans="1:3" x14ac:dyDescent="0.35">
      <c r="A21" s="1" t="s">
        <v>60</v>
      </c>
      <c r="B21" s="1" t="s">
        <v>165</v>
      </c>
      <c r="C21" s="6" t="s">
        <v>61</v>
      </c>
    </row>
    <row r="22" spans="1:3" x14ac:dyDescent="0.35">
      <c r="A22" s="1" t="s">
        <v>65</v>
      </c>
      <c r="C22" t="s">
        <v>71</v>
      </c>
    </row>
    <row r="23" spans="1:3" x14ac:dyDescent="0.35">
      <c r="A23" s="1" t="s">
        <v>66</v>
      </c>
      <c r="B23" s="1" t="s">
        <v>59</v>
      </c>
      <c r="C23" t="s">
        <v>72</v>
      </c>
    </row>
    <row r="24" spans="1:3" x14ac:dyDescent="0.35">
      <c r="A24" s="1" t="s">
        <v>67</v>
      </c>
      <c r="B24" s="1" t="s">
        <v>59</v>
      </c>
    </row>
    <row r="25" spans="1:3" x14ac:dyDescent="0.35">
      <c r="A25" s="1" t="s">
        <v>173</v>
      </c>
      <c r="B25" s="1" t="s">
        <v>59</v>
      </c>
    </row>
    <row r="26" spans="1:3" x14ac:dyDescent="0.35">
      <c r="A26" s="1" t="s">
        <v>69</v>
      </c>
      <c r="B26" s="1" t="s">
        <v>59</v>
      </c>
      <c r="C26" t="s">
        <v>73</v>
      </c>
    </row>
    <row r="27" spans="1:3" x14ac:dyDescent="0.35">
      <c r="A27" s="1" t="s">
        <v>70</v>
      </c>
      <c r="B27" s="1" t="s">
        <v>59</v>
      </c>
      <c r="C27" t="s">
        <v>74</v>
      </c>
    </row>
    <row r="28" spans="1:3" x14ac:dyDescent="0.35">
      <c r="A28" s="1" t="s">
        <v>76</v>
      </c>
      <c r="B28" s="1" t="s">
        <v>59</v>
      </c>
      <c r="C28" t="s">
        <v>78</v>
      </c>
    </row>
    <row r="29" spans="1:3" x14ac:dyDescent="0.35">
      <c r="A29" s="1" t="s">
        <v>26</v>
      </c>
      <c r="B29" s="1" t="s">
        <v>77</v>
      </c>
      <c r="C29" t="s">
        <v>79</v>
      </c>
    </row>
    <row r="30" spans="1:3" x14ac:dyDescent="0.35">
      <c r="A30" s="1" t="s">
        <v>80</v>
      </c>
      <c r="B30" s="1" t="s">
        <v>52</v>
      </c>
      <c r="C30" t="s">
        <v>81</v>
      </c>
    </row>
    <row r="31" spans="1:3" x14ac:dyDescent="0.35">
      <c r="A31" s="1" t="s">
        <v>27</v>
      </c>
      <c r="B31" s="1" t="s">
        <v>59</v>
      </c>
      <c r="C31" t="s">
        <v>82</v>
      </c>
    </row>
    <row r="32" spans="1:3" x14ac:dyDescent="0.35">
      <c r="A32" s="1" t="s">
        <v>28</v>
      </c>
      <c r="C32" t="s">
        <v>83</v>
      </c>
    </row>
    <row r="33" spans="1:3" x14ac:dyDescent="0.35">
      <c r="A33" s="1" t="s">
        <v>29</v>
      </c>
      <c r="C33" t="s">
        <v>84</v>
      </c>
    </row>
    <row r="34" spans="1:3" x14ac:dyDescent="0.35">
      <c r="A34" s="1" t="s">
        <v>30</v>
      </c>
      <c r="C34" t="s">
        <v>85</v>
      </c>
    </row>
    <row r="35" spans="1:3" x14ac:dyDescent="0.35">
      <c r="A35" s="1" t="s">
        <v>151</v>
      </c>
      <c r="B35" s="1" t="s">
        <v>165</v>
      </c>
      <c r="C35" t="s">
        <v>189</v>
      </c>
    </row>
    <row r="36" spans="1:3" x14ac:dyDescent="0.35">
      <c r="A36" s="1" t="s">
        <v>152</v>
      </c>
      <c r="B36" s="1" t="s">
        <v>165</v>
      </c>
      <c r="C36" t="s">
        <v>174</v>
      </c>
    </row>
    <row r="37" spans="1:3" x14ac:dyDescent="0.35">
      <c r="A37" s="1" t="s">
        <v>153</v>
      </c>
      <c r="B37" s="1" t="s">
        <v>165</v>
      </c>
      <c r="C37" t="s">
        <v>175</v>
      </c>
    </row>
    <row r="38" spans="1:3" x14ac:dyDescent="0.35">
      <c r="A38" s="1" t="s">
        <v>154</v>
      </c>
      <c r="B38" s="1" t="s">
        <v>165</v>
      </c>
      <c r="C38" t="s">
        <v>176</v>
      </c>
    </row>
    <row r="39" spans="1:3" x14ac:dyDescent="0.35">
      <c r="A39" s="1" t="s">
        <v>155</v>
      </c>
      <c r="B39" s="1" t="s">
        <v>165</v>
      </c>
      <c r="C39" t="s">
        <v>166</v>
      </c>
    </row>
    <row r="40" spans="1:3" x14ac:dyDescent="0.35">
      <c r="A40" s="1" t="s">
        <v>157</v>
      </c>
      <c r="B40" s="1" t="s">
        <v>165</v>
      </c>
      <c r="C40" t="s">
        <v>184</v>
      </c>
    </row>
    <row r="41" spans="1:3" x14ac:dyDescent="0.35">
      <c r="A41" s="1" t="s">
        <v>158</v>
      </c>
      <c r="B41" s="1" t="s">
        <v>165</v>
      </c>
      <c r="C41" t="s">
        <v>167</v>
      </c>
    </row>
    <row r="42" spans="1:3" x14ac:dyDescent="0.35">
      <c r="A42" s="7" t="s">
        <v>159</v>
      </c>
      <c r="B42" s="1" t="s">
        <v>165</v>
      </c>
      <c r="C42" t="s">
        <v>185</v>
      </c>
    </row>
    <row r="43" spans="1:3" x14ac:dyDescent="0.35">
      <c r="A43" s="1" t="s">
        <v>160</v>
      </c>
      <c r="B43" s="1" t="s">
        <v>165</v>
      </c>
      <c r="C43" t="s">
        <v>177</v>
      </c>
    </row>
    <row r="45" spans="1:3" x14ac:dyDescent="0.35">
      <c r="A45" s="1" t="s">
        <v>161</v>
      </c>
      <c r="B45" s="1" t="s">
        <v>165</v>
      </c>
      <c r="C45" t="s">
        <v>186</v>
      </c>
    </row>
    <row r="46" spans="1:3" x14ac:dyDescent="0.35">
      <c r="A46" s="1" t="s">
        <v>156</v>
      </c>
      <c r="B46" s="1" t="s">
        <v>165</v>
      </c>
      <c r="C46" t="s">
        <v>178</v>
      </c>
    </row>
    <row r="47" spans="1:3" x14ac:dyDescent="0.35">
      <c r="A47" s="1" t="s">
        <v>162</v>
      </c>
      <c r="B47" s="1" t="s">
        <v>165</v>
      </c>
      <c r="C47" t="s">
        <v>183</v>
      </c>
    </row>
    <row r="48" spans="1:3" x14ac:dyDescent="0.35">
      <c r="A48" s="1" t="s">
        <v>163</v>
      </c>
      <c r="B48" s="1" t="s">
        <v>165</v>
      </c>
      <c r="C48" t="s">
        <v>187</v>
      </c>
    </row>
    <row r="49" spans="1:3" x14ac:dyDescent="0.35">
      <c r="A49" s="1" t="s">
        <v>147</v>
      </c>
      <c r="B49" s="1" t="s">
        <v>165</v>
      </c>
      <c r="C49" t="s">
        <v>181</v>
      </c>
    </row>
    <row r="50" spans="1:3" x14ac:dyDescent="0.35">
      <c r="A50" s="1" t="s">
        <v>148</v>
      </c>
      <c r="B50" s="1" t="s">
        <v>165</v>
      </c>
      <c r="C50" t="s">
        <v>179</v>
      </c>
    </row>
    <row r="51" spans="1:3" x14ac:dyDescent="0.35">
      <c r="A51" s="1" t="s">
        <v>168</v>
      </c>
      <c r="B51" s="1" t="s">
        <v>165</v>
      </c>
      <c r="C51" t="s">
        <v>180</v>
      </c>
    </row>
    <row r="52" spans="1:3" x14ac:dyDescent="0.35">
      <c r="A52" s="1" t="s">
        <v>164</v>
      </c>
      <c r="B52" s="1" t="s">
        <v>165</v>
      </c>
      <c r="C52" t="s">
        <v>182</v>
      </c>
    </row>
    <row r="53" spans="1:3" x14ac:dyDescent="0.35">
      <c r="A53" s="1" t="s">
        <v>198</v>
      </c>
      <c r="B53" s="1" t="s">
        <v>165</v>
      </c>
      <c r="C53" s="10" t="s">
        <v>200</v>
      </c>
    </row>
    <row r="54" spans="1:3" x14ac:dyDescent="0.35">
      <c r="A54" s="1" t="s">
        <v>199</v>
      </c>
      <c r="B54" s="1" t="s">
        <v>165</v>
      </c>
      <c r="C54" s="10" t="s">
        <v>201</v>
      </c>
    </row>
    <row r="55" spans="1:3" x14ac:dyDescent="0.35">
      <c r="A55" s="1" t="s">
        <v>169</v>
      </c>
      <c r="B55" s="1" t="s">
        <v>52</v>
      </c>
      <c r="C55" t="s">
        <v>217</v>
      </c>
    </row>
    <row r="56" spans="1:3" x14ac:dyDescent="0.35">
      <c r="A56" s="1" t="s">
        <v>10</v>
      </c>
      <c r="B56" s="1" t="s">
        <v>47</v>
      </c>
      <c r="C56" t="s">
        <v>55</v>
      </c>
    </row>
    <row r="57" spans="1:3" x14ac:dyDescent="0.35">
      <c r="A57" s="1" t="s">
        <v>11</v>
      </c>
      <c r="B57" s="1" t="s">
        <v>47</v>
      </c>
      <c r="C57" t="s">
        <v>56</v>
      </c>
    </row>
    <row r="58" spans="1:3" x14ac:dyDescent="0.35">
      <c r="A58" s="1" t="s">
        <v>12</v>
      </c>
      <c r="B58" s="1" t="s">
        <v>47</v>
      </c>
    </row>
    <row r="59" spans="1:3" x14ac:dyDescent="0.35">
      <c r="A59" s="1" t="s">
        <v>62</v>
      </c>
      <c r="B59" s="1" t="s">
        <v>47</v>
      </c>
      <c r="C59" t="s">
        <v>57</v>
      </c>
    </row>
    <row r="60" spans="1:3" x14ac:dyDescent="0.35">
      <c r="A60" s="1" t="s">
        <v>4</v>
      </c>
      <c r="B60" s="1" t="s">
        <v>47</v>
      </c>
      <c r="C60" t="s">
        <v>58</v>
      </c>
    </row>
    <row r="61" spans="1:3" x14ac:dyDescent="0.35">
      <c r="A61" s="1" t="s">
        <v>9</v>
      </c>
      <c r="B61" s="1" t="s">
        <v>47</v>
      </c>
      <c r="C61" t="s">
        <v>274</v>
      </c>
    </row>
    <row r="62" spans="1:3" x14ac:dyDescent="0.35">
      <c r="A62" s="1" t="s">
        <v>270</v>
      </c>
      <c r="B62" s="1" t="s">
        <v>47</v>
      </c>
      <c r="C62" t="s">
        <v>271</v>
      </c>
    </row>
    <row r="63" spans="1:3" x14ac:dyDescent="0.35">
      <c r="A63" s="1" t="s">
        <v>272</v>
      </c>
      <c r="B63" s="1" t="s">
        <v>47</v>
      </c>
      <c r="C63" t="s">
        <v>273</v>
      </c>
    </row>
    <row r="64" spans="1:3" x14ac:dyDescent="0.35">
      <c r="A64" s="1" t="s">
        <v>275</v>
      </c>
      <c r="B64" s="1" t="s">
        <v>59</v>
      </c>
      <c r="C64" t="s">
        <v>276</v>
      </c>
    </row>
    <row r="68" spans="1:15" x14ac:dyDescent="0.35">
      <c r="A68" s="9" t="s">
        <v>169</v>
      </c>
      <c r="B68" s="9" t="s">
        <v>52</v>
      </c>
      <c r="C68" s="8" t="s">
        <v>170</v>
      </c>
      <c r="D68" s="8"/>
      <c r="E68" s="8"/>
      <c r="F68" s="8"/>
      <c r="G68" s="8"/>
      <c r="H68" s="8"/>
      <c r="I68" s="8" t="s">
        <v>171</v>
      </c>
      <c r="J68" s="8"/>
      <c r="K68" s="8"/>
      <c r="L68" s="8"/>
      <c r="M68" s="8"/>
      <c r="N68" s="8"/>
      <c r="O68" s="8"/>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Appendix 1</vt:lpstr>
      <vt:lpstr>Instructions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Newton</dc:creator>
  <cp:lastModifiedBy>Phil Newton</cp:lastModifiedBy>
  <dcterms:created xsi:type="dcterms:W3CDTF">2019-03-27T16:06:58Z</dcterms:created>
  <dcterms:modified xsi:type="dcterms:W3CDTF">2020-09-03T08:46:05Z</dcterms:modified>
</cp:coreProperties>
</file>