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F:\Artigo Paula GWAS\Para submeter _Frontiers\Frontiers\nova submissão\Supplementary Tables\"/>
    </mc:Choice>
  </mc:AlternateContent>
  <xr:revisionPtr revIDLastSave="0" documentId="13_ncr:1_{DBE1F557-CC93-422D-9DEE-3C6FCD21AB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3" sheetId="4" r:id="rId1"/>
  </sheets>
  <definedNames>
    <definedName name="_xlnm._FilterDatabase" localSheetId="0" hidden="1">Plan3!$A$14:$M$14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K11" i="4"/>
  <c r="K10" i="4"/>
  <c r="K9" i="4"/>
  <c r="K7" i="4"/>
  <c r="K5" i="4"/>
  <c r="K20" i="4"/>
  <c r="K17" i="4"/>
</calcChain>
</file>

<file path=xl/sharedStrings.xml><?xml version="1.0" encoding="utf-8"?>
<sst xmlns="http://schemas.openxmlformats.org/spreadsheetml/2006/main" count="163" uniqueCount="65">
  <si>
    <t>Trait</t>
  </si>
  <si>
    <t>Marker type</t>
  </si>
  <si>
    <t>Chr</t>
  </si>
  <si>
    <t>Position</t>
  </si>
  <si>
    <t>p-value</t>
  </si>
  <si>
    <t>Dart-SNP</t>
  </si>
  <si>
    <t>A/G</t>
  </si>
  <si>
    <t>Capture-SNP</t>
  </si>
  <si>
    <t>C/T</t>
  </si>
  <si>
    <t>Dart-probe</t>
  </si>
  <si>
    <t>G/A</t>
  </si>
  <si>
    <t>C/A</t>
  </si>
  <si>
    <t>T/G</t>
  </si>
  <si>
    <t>C/G</t>
  </si>
  <si>
    <t>3381766_F_0_44_T_G</t>
  </si>
  <si>
    <t>S08_61898258</t>
  </si>
  <si>
    <t>S08_60778741</t>
  </si>
  <si>
    <t>3367382_F_0_60_G_A</t>
  </si>
  <si>
    <t>3379595_F_0_41_C_A</t>
  </si>
  <si>
    <t>3383931_F_0_55_C_G</t>
  </si>
  <si>
    <t>*13121017</t>
  </si>
  <si>
    <t>*3367237</t>
  </si>
  <si>
    <t>*3369459</t>
  </si>
  <si>
    <t>YIELD_DROUGHT_SINGLE_SNP_2016</t>
  </si>
  <si>
    <t>YIELD_IRRIGATED_SINGLE_SNP_2016</t>
  </si>
  <si>
    <t xml:space="preserve">* common between single-model SNP GWAS and segment-based GWAS analysis </t>
  </si>
  <si>
    <t>YIELD_DROUGHT_SINGLE_SNP_JOINT</t>
  </si>
  <si>
    <t>YIELD_IRRIGATED_SINGLE_SNP_JOINT</t>
  </si>
  <si>
    <t>3382718_F_0_36_C_T</t>
  </si>
  <si>
    <t>3365860_F_0_54_T_C</t>
  </si>
  <si>
    <t>8214143_F_0_9_A_T</t>
  </si>
  <si>
    <t>S04_4150451</t>
  </si>
  <si>
    <t>3383203_F_0_31_G_A</t>
  </si>
  <si>
    <t>3378681_F_0_7_A_T</t>
  </si>
  <si>
    <t>S08_45846990</t>
  </si>
  <si>
    <t>3383920_F_0_18_C_T</t>
  </si>
  <si>
    <t>S11_51740353</t>
  </si>
  <si>
    <t>S11_51896602</t>
  </si>
  <si>
    <t>T/C</t>
  </si>
  <si>
    <t>A/T</t>
  </si>
  <si>
    <t>T/A</t>
  </si>
  <si>
    <t>BONF</t>
  </si>
  <si>
    <t>FDR_BH</t>
  </si>
  <si>
    <t>*3383892_F_0_67_T_G</t>
  </si>
  <si>
    <t>*3383065_F_0_30_T_C</t>
  </si>
  <si>
    <t>*3383887_F_0_14_C_T</t>
  </si>
  <si>
    <t>*3384331_F_0_44_T_A</t>
  </si>
  <si>
    <t>*3369849</t>
  </si>
  <si>
    <t>¥ common within analysis (data analysed separated by year and joint-GWAS)</t>
  </si>
  <si>
    <r>
      <rPr>
        <vertAlign val="superscript"/>
        <sz val="10"/>
        <rFont val="Arial Narrow"/>
        <family val="2"/>
      </rPr>
      <t>&amp;</t>
    </r>
    <r>
      <rPr>
        <sz val="10"/>
        <rFont val="Arial Narrow"/>
        <family val="2"/>
      </rPr>
      <t xml:space="preserve"> common markres between irrigated and drought single-SNP model GWAS</t>
    </r>
  </si>
  <si>
    <r>
      <t>1</t>
    </r>
    <r>
      <rPr>
        <sz val="10"/>
        <rFont val="Arial Narrow"/>
        <family val="2"/>
      </rPr>
      <t>R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 (%): Phenotypic variance explained.</t>
    </r>
  </si>
  <si>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Alleles: Major/Minor allele.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</si>
  <si>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MAF: Minor allele frequency.</t>
    </r>
  </si>
  <si>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>Effect: Major allele effect.</t>
    </r>
  </si>
  <si>
    <r>
      <t>Marker R</t>
    </r>
    <r>
      <rPr>
        <b/>
        <vertAlign val="superscript"/>
        <sz val="10"/>
        <rFont val="Arial Narrow"/>
        <family val="2"/>
      </rPr>
      <t xml:space="preserve">2 </t>
    </r>
    <r>
      <rPr>
        <b/>
        <sz val="10"/>
        <rFont val="Arial Narrow"/>
        <family val="2"/>
      </rPr>
      <t>(%)</t>
    </r>
    <r>
      <rPr>
        <b/>
        <vertAlign val="superscript"/>
        <sz val="10"/>
        <rFont val="Arial Narrow"/>
        <family val="2"/>
      </rPr>
      <t>1</t>
    </r>
  </si>
  <si>
    <r>
      <t>Alleles</t>
    </r>
    <r>
      <rPr>
        <b/>
        <vertAlign val="superscript"/>
        <sz val="10"/>
        <rFont val="Arial Narrow"/>
        <family val="2"/>
      </rPr>
      <t>2</t>
    </r>
  </si>
  <si>
    <r>
      <t>MAF</t>
    </r>
    <r>
      <rPr>
        <b/>
        <vertAlign val="superscript"/>
        <sz val="10"/>
        <rFont val="Arial Narrow"/>
        <family val="2"/>
      </rPr>
      <t>3</t>
    </r>
  </si>
  <si>
    <r>
      <t>Effect</t>
    </r>
    <r>
      <rPr>
        <b/>
        <vertAlign val="superscript"/>
        <sz val="10"/>
        <rFont val="Arial Narrow"/>
        <family val="2"/>
      </rPr>
      <t>4</t>
    </r>
  </si>
  <si>
    <r>
      <rPr>
        <vertAlign val="superscript"/>
        <sz val="10"/>
        <rFont val="Arial Narrow"/>
        <family val="2"/>
      </rPr>
      <t>¥</t>
    </r>
    <r>
      <rPr>
        <sz val="10"/>
        <rFont val="Arial Narrow"/>
        <family val="2"/>
      </rPr>
      <t>S01_1572065</t>
    </r>
  </si>
  <si>
    <r>
      <rPr>
        <vertAlign val="superscript"/>
        <sz val="10"/>
        <color theme="1"/>
        <rFont val="Arial Narrow"/>
        <family val="2"/>
      </rPr>
      <t>&amp;</t>
    </r>
    <r>
      <rPr>
        <sz val="10"/>
        <color theme="1"/>
        <rFont val="Arial Narrow"/>
        <family val="2"/>
      </rPr>
      <t>3370686_F_0_22_G_C</t>
    </r>
  </si>
  <si>
    <r>
      <rPr>
        <vertAlign val="superscript"/>
        <sz val="10"/>
        <color theme="1"/>
        <rFont val="Arial Narrow"/>
        <family val="2"/>
      </rPr>
      <t>&amp;</t>
    </r>
    <r>
      <rPr>
        <sz val="10"/>
        <color theme="1"/>
        <rFont val="Arial Narrow"/>
        <family val="2"/>
      </rPr>
      <t>3371424</t>
    </r>
  </si>
  <si>
    <r>
      <rPr>
        <vertAlign val="superscript"/>
        <sz val="10"/>
        <color theme="1"/>
        <rFont val="Arial Narrow"/>
        <family val="2"/>
      </rPr>
      <t>¥</t>
    </r>
    <r>
      <rPr>
        <sz val="10"/>
        <color theme="1"/>
        <rFont val="Arial Narrow"/>
        <family val="2"/>
      </rPr>
      <t>S01_1572065</t>
    </r>
  </si>
  <si>
    <r>
      <rPr>
        <vertAlign val="superscript"/>
        <sz val="10"/>
        <color theme="1"/>
        <rFont val="Arial Narrow"/>
        <family val="2"/>
      </rPr>
      <t>¥*</t>
    </r>
    <r>
      <rPr>
        <sz val="10"/>
        <color theme="1"/>
        <rFont val="Arial Narrow"/>
        <family val="2"/>
      </rPr>
      <t>3378800_F_0_41_G_A</t>
    </r>
  </si>
  <si>
    <t>Marker ID</t>
  </si>
  <si>
    <r>
      <rPr>
        <b/>
        <sz val="12"/>
        <rFont val="Arial Narrow"/>
        <family val="2"/>
      </rPr>
      <t>Supplementary Table 8</t>
    </r>
    <r>
      <rPr>
        <sz val="12"/>
        <rFont val="Arial Narrow"/>
        <family val="2"/>
      </rPr>
      <t>.  Single-model SNP GWAS with significant markers associated with seed yield under drought and irrigation conditions for all experiments and joint analysis.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</si>
</sst>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2" fontId="4" fillId="0" borderId="0" xfId="0" applyNumberFormat="1" applyFont="1" applyFill="1" applyAlignment="1">
      <alignment horizontal="left" vertical="center"/>
    </xf>
    <xf numFmtId="11" fontId="6" fillId="0" borderId="0" xfId="0" applyNumberFormat="1" applyFont="1" applyAlignment="1">
      <alignment horizontal="left"/>
    </xf>
    <xf numFmtId="2" fontId="4" fillId="0" borderId="0" xfId="0" applyNumberFormat="1" applyFont="1" applyFill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1" fontId="6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1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11" fontId="6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1" fontId="6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workbookViewId="0"/>
  </sheetViews>
  <sheetFormatPr defaultRowHeight="12.75" x14ac:dyDescent="0.2"/>
  <cols>
    <col min="1" max="1" width="36.5703125" style="10" bestFit="1" customWidth="1"/>
    <col min="2" max="2" width="21.140625" style="9" bestFit="1" customWidth="1"/>
    <col min="3" max="3" width="13.5703125" style="9" bestFit="1" customWidth="1"/>
    <col min="4" max="5" width="9.28515625" style="9" bestFit="1" customWidth="1"/>
    <col min="6" max="6" width="12.42578125" style="9" bestFit="1" customWidth="1"/>
    <col min="7" max="7" width="13" style="9" bestFit="1" customWidth="1"/>
    <col min="8" max="8" width="12.140625" style="9" bestFit="1" customWidth="1"/>
    <col min="9" max="9" width="16.140625" style="9" bestFit="1" customWidth="1"/>
    <col min="10" max="10" width="9.140625" style="9"/>
    <col min="11" max="12" width="9.28515625" style="9" bestFit="1" customWidth="1"/>
    <col min="13" max="16384" width="9.140625" style="10"/>
  </cols>
  <sheetData>
    <row r="1" spans="1:12" s="29" customFormat="1" ht="15.75" x14ac:dyDescent="0.25">
      <c r="A1" s="1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32" customFormat="1" ht="15" x14ac:dyDescent="0.25">
      <c r="A2" s="4" t="s">
        <v>0</v>
      </c>
      <c r="B2" s="4" t="s">
        <v>63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41</v>
      </c>
      <c r="H2" s="4" t="s">
        <v>42</v>
      </c>
      <c r="I2" s="4" t="s">
        <v>54</v>
      </c>
      <c r="J2" s="4" t="s">
        <v>55</v>
      </c>
      <c r="K2" s="4" t="s">
        <v>56</v>
      </c>
      <c r="L2" s="4" t="s">
        <v>57</v>
      </c>
    </row>
    <row r="3" spans="1:12" ht="15" x14ac:dyDescent="0.2">
      <c r="A3" s="3" t="s">
        <v>23</v>
      </c>
      <c r="B3" s="3" t="s">
        <v>58</v>
      </c>
      <c r="C3" s="3" t="s">
        <v>7</v>
      </c>
      <c r="D3" s="3">
        <v>1</v>
      </c>
      <c r="E3" s="3">
        <v>1572065</v>
      </c>
      <c r="F3" s="3">
        <v>2.3099300949118998E-6</v>
      </c>
      <c r="G3" s="10">
        <v>1.1413710000000001E-2</v>
      </c>
      <c r="H3" s="10">
        <v>1.1413710000000001E-2</v>
      </c>
      <c r="I3" s="11">
        <v>11.557591067622599</v>
      </c>
      <c r="J3" s="3" t="s">
        <v>6</v>
      </c>
      <c r="K3" s="11">
        <v>7.476635514018691E-2</v>
      </c>
      <c r="L3" s="11">
        <v>-327.213238052995</v>
      </c>
    </row>
    <row r="4" spans="1:12" x14ac:dyDescent="0.2">
      <c r="A4" s="5" t="s">
        <v>26</v>
      </c>
      <c r="B4" s="10">
        <v>3374398</v>
      </c>
      <c r="C4" s="2" t="s">
        <v>9</v>
      </c>
      <c r="D4" s="10">
        <v>7</v>
      </c>
      <c r="E4" s="10">
        <v>9164388</v>
      </c>
      <c r="F4" s="12">
        <v>8.8200000000000003E-5</v>
      </c>
      <c r="G4" s="10">
        <v>0.43579620000000002</v>
      </c>
      <c r="H4" s="10">
        <v>4.8224160000000002E-2</v>
      </c>
      <c r="I4" s="11">
        <v>4.9968370999999996</v>
      </c>
      <c r="J4" s="3" t="s">
        <v>10</v>
      </c>
      <c r="K4" s="11">
        <v>6.3091482649842268E-2</v>
      </c>
      <c r="L4" s="11">
        <v>-88.540364756576906</v>
      </c>
    </row>
    <row r="5" spans="1:12" ht="15" x14ac:dyDescent="0.2">
      <c r="A5" s="3" t="s">
        <v>26</v>
      </c>
      <c r="B5" s="10" t="s">
        <v>59</v>
      </c>
      <c r="C5" s="2" t="s">
        <v>5</v>
      </c>
      <c r="D5" s="10">
        <v>11</v>
      </c>
      <c r="E5" s="10">
        <v>53396750</v>
      </c>
      <c r="F5" s="12">
        <v>9.7600000000000001E-5</v>
      </c>
      <c r="G5" s="10">
        <v>0.48224159999999999</v>
      </c>
      <c r="H5" s="10">
        <v>4.8224160000000002E-2</v>
      </c>
      <c r="I5" s="11">
        <v>5.9018341000000003</v>
      </c>
      <c r="J5" s="10" t="s">
        <v>13</v>
      </c>
      <c r="K5" s="11">
        <f>37/642</f>
        <v>5.763239875389408E-2</v>
      </c>
      <c r="L5" s="11">
        <v>-252.42336143423699</v>
      </c>
    </row>
    <row r="6" spans="1:12" ht="15" x14ac:dyDescent="0.2">
      <c r="A6" s="3" t="s">
        <v>26</v>
      </c>
      <c r="B6" s="10" t="s">
        <v>60</v>
      </c>
      <c r="C6" s="2" t="s">
        <v>9</v>
      </c>
      <c r="D6" s="10">
        <v>8</v>
      </c>
      <c r="E6" s="10">
        <v>60713295</v>
      </c>
      <c r="F6" s="12">
        <v>1.56E-5</v>
      </c>
      <c r="G6" s="10">
        <v>7.7079599999999998E-2</v>
      </c>
      <c r="H6" s="10">
        <v>3.1951800000000002E-2</v>
      </c>
      <c r="I6" s="11">
        <v>6.0512123000000004</v>
      </c>
      <c r="J6" s="5" t="s">
        <v>10</v>
      </c>
      <c r="K6" s="13">
        <v>0.12025316455696203</v>
      </c>
      <c r="L6" s="13">
        <v>65.048543710127504</v>
      </c>
    </row>
    <row r="7" spans="1:12" x14ac:dyDescent="0.2">
      <c r="A7" s="3" t="s">
        <v>26</v>
      </c>
      <c r="B7" s="10" t="s">
        <v>44</v>
      </c>
      <c r="C7" s="2" t="s">
        <v>5</v>
      </c>
      <c r="D7" s="10">
        <v>7</v>
      </c>
      <c r="E7" s="10">
        <v>28254457</v>
      </c>
      <c r="F7" s="12">
        <v>4.5399999999999999E-5</v>
      </c>
      <c r="G7" s="10">
        <v>0.2243214</v>
      </c>
      <c r="H7" s="10">
        <v>3.7386900000000001E-2</v>
      </c>
      <c r="I7" s="11">
        <v>6.4076257999999999</v>
      </c>
      <c r="J7" s="3" t="s">
        <v>8</v>
      </c>
      <c r="K7" s="11">
        <f>242/642</f>
        <v>0.37694704049844235</v>
      </c>
      <c r="L7" s="11">
        <v>-222.77535504239401</v>
      </c>
    </row>
    <row r="8" spans="1:12" x14ac:dyDescent="0.2">
      <c r="A8" s="3" t="s">
        <v>26</v>
      </c>
      <c r="B8" s="10" t="s">
        <v>45</v>
      </c>
      <c r="C8" s="2" t="s">
        <v>5</v>
      </c>
      <c r="D8" s="10">
        <v>10</v>
      </c>
      <c r="E8" s="10">
        <v>42372603</v>
      </c>
      <c r="F8" s="12">
        <v>1.9400000000000001E-5</v>
      </c>
      <c r="G8" s="10">
        <v>9.5855399999999993E-2</v>
      </c>
      <c r="H8" s="10">
        <v>3.1951800000000002E-2</v>
      </c>
      <c r="I8" s="11">
        <v>5.8395792000000002</v>
      </c>
      <c r="J8" s="3" t="s">
        <v>8</v>
      </c>
      <c r="K8" s="11">
        <v>5.6074766355140186E-2</v>
      </c>
      <c r="L8" s="11">
        <v>-94.189960117477298</v>
      </c>
    </row>
    <row r="9" spans="1:12" x14ac:dyDescent="0.2">
      <c r="A9" s="3" t="s">
        <v>26</v>
      </c>
      <c r="B9" s="10" t="s">
        <v>43</v>
      </c>
      <c r="C9" s="2" t="s">
        <v>5</v>
      </c>
      <c r="D9" s="10">
        <v>2</v>
      </c>
      <c r="E9" s="10">
        <v>34986412</v>
      </c>
      <c r="F9" s="12">
        <v>6.1600000000000007E-5</v>
      </c>
      <c r="G9" s="10">
        <v>0.30436560000000001</v>
      </c>
      <c r="H9" s="10">
        <v>4.34808E-2</v>
      </c>
      <c r="I9" s="11">
        <v>6.2057544</v>
      </c>
      <c r="J9" s="3" t="s">
        <v>12</v>
      </c>
      <c r="K9" s="11">
        <f>243/642</f>
        <v>0.37850467289719625</v>
      </c>
      <c r="L9" s="11">
        <v>-276.18399597892102</v>
      </c>
    </row>
    <row r="10" spans="1:12" x14ac:dyDescent="0.2">
      <c r="A10" s="3" t="s">
        <v>26</v>
      </c>
      <c r="B10" s="10" t="s">
        <v>35</v>
      </c>
      <c r="C10" s="2" t="s">
        <v>5</v>
      </c>
      <c r="D10" s="10">
        <v>11</v>
      </c>
      <c r="E10" s="10">
        <v>468512</v>
      </c>
      <c r="F10" s="12">
        <v>3.8699999999999999E-5</v>
      </c>
      <c r="G10" s="10">
        <v>0.19121669999999999</v>
      </c>
      <c r="H10" s="10">
        <v>3.7386900000000001E-2</v>
      </c>
      <c r="I10" s="11">
        <v>6.5128531000000001</v>
      </c>
      <c r="J10" s="3" t="s">
        <v>8</v>
      </c>
      <c r="K10" s="11">
        <f>48/642</f>
        <v>7.476635514018691E-2</v>
      </c>
      <c r="L10" s="11">
        <v>-14.5418493791651</v>
      </c>
    </row>
    <row r="11" spans="1:12" x14ac:dyDescent="0.2">
      <c r="A11" s="3" t="s">
        <v>26</v>
      </c>
      <c r="B11" s="10" t="s">
        <v>46</v>
      </c>
      <c r="C11" s="2" t="s">
        <v>5</v>
      </c>
      <c r="D11" s="10">
        <v>6</v>
      </c>
      <c r="E11" s="10">
        <v>3414375</v>
      </c>
      <c r="F11" s="12">
        <v>8.0400000000000003E-5</v>
      </c>
      <c r="G11" s="10">
        <v>0.39725640000000001</v>
      </c>
      <c r="H11" s="10">
        <v>4.8224160000000002E-2</v>
      </c>
      <c r="I11" s="11">
        <v>6.0297666000000003</v>
      </c>
      <c r="J11" s="3" t="s">
        <v>40</v>
      </c>
      <c r="K11" s="11">
        <f>253/642</f>
        <v>0.39408099688473519</v>
      </c>
      <c r="L11" s="11">
        <v>73.015651059933504</v>
      </c>
    </row>
    <row r="12" spans="1:12" ht="15" x14ac:dyDescent="0.2">
      <c r="A12" s="3" t="s">
        <v>26</v>
      </c>
      <c r="B12" s="10" t="s">
        <v>61</v>
      </c>
      <c r="C12" s="3" t="s">
        <v>7</v>
      </c>
      <c r="D12" s="10">
        <v>1</v>
      </c>
      <c r="E12" s="10">
        <v>1572065</v>
      </c>
      <c r="F12" s="12">
        <v>7.3399999999999998E-7</v>
      </c>
      <c r="G12" s="10">
        <v>3.6266940000000002E-3</v>
      </c>
      <c r="H12" s="10">
        <v>3.6266940000000002E-3</v>
      </c>
      <c r="I12" s="11">
        <v>7.9254224999999998</v>
      </c>
      <c r="J12" s="3" t="s">
        <v>6</v>
      </c>
      <c r="K12" s="11">
        <v>7.6124567474048443E-2</v>
      </c>
      <c r="L12" s="11">
        <v>-96.166507960734606</v>
      </c>
    </row>
    <row r="13" spans="1:12" x14ac:dyDescent="0.2">
      <c r="A13" s="2" t="s">
        <v>26</v>
      </c>
      <c r="B13" s="14" t="s">
        <v>37</v>
      </c>
      <c r="C13" s="2" t="s">
        <v>7</v>
      </c>
      <c r="D13" s="14">
        <v>11</v>
      </c>
      <c r="E13" s="14">
        <v>51896602</v>
      </c>
      <c r="F13" s="15">
        <v>3.4E-5</v>
      </c>
      <c r="G13" s="14">
        <v>0.167994</v>
      </c>
      <c r="H13" s="14">
        <v>3.7386900000000001E-2</v>
      </c>
      <c r="I13" s="16">
        <v>5.4873819999999993</v>
      </c>
      <c r="J13" s="2" t="s">
        <v>6</v>
      </c>
      <c r="K13" s="16">
        <f>54/321</f>
        <v>0.16822429906542055</v>
      </c>
      <c r="L13" s="16">
        <v>-43.736003589200401</v>
      </c>
    </row>
    <row r="14" spans="1:12" x14ac:dyDescent="0.2">
      <c r="A14" s="2"/>
      <c r="B14" s="14"/>
      <c r="C14" s="2"/>
      <c r="D14" s="14"/>
      <c r="E14" s="14"/>
      <c r="F14" s="15"/>
      <c r="G14" s="14"/>
      <c r="H14" s="14"/>
      <c r="I14" s="16"/>
      <c r="J14" s="2"/>
      <c r="K14" s="16"/>
      <c r="L14" s="16"/>
    </row>
    <row r="15" spans="1:12" x14ac:dyDescent="0.2">
      <c r="A15" s="2" t="s">
        <v>24</v>
      </c>
      <c r="B15" s="10" t="s">
        <v>47</v>
      </c>
      <c r="C15" s="2" t="s">
        <v>9</v>
      </c>
      <c r="D15" s="10">
        <v>4</v>
      </c>
      <c r="E15" s="10">
        <v>8250640</v>
      </c>
      <c r="F15" s="12">
        <v>2.7399999999999999E-5</v>
      </c>
      <c r="G15" s="10">
        <v>0.13538339999999999</v>
      </c>
      <c r="H15" s="10">
        <v>4.5127800000000003E-2</v>
      </c>
      <c r="I15" s="17">
        <v>9.2292655000000003</v>
      </c>
      <c r="J15" s="2" t="s">
        <v>10</v>
      </c>
      <c r="K15" s="16">
        <v>6.965174129353234E-2</v>
      </c>
      <c r="L15" s="16">
        <v>505.23957722737498</v>
      </c>
    </row>
    <row r="16" spans="1:12" x14ac:dyDescent="0.2">
      <c r="A16" s="2" t="s">
        <v>24</v>
      </c>
      <c r="B16" s="10">
        <v>8215509</v>
      </c>
      <c r="C16" s="2" t="s">
        <v>9</v>
      </c>
      <c r="D16" s="10">
        <v>11</v>
      </c>
      <c r="E16" s="10">
        <v>49365724</v>
      </c>
      <c r="F16" s="12">
        <v>1.04E-6</v>
      </c>
      <c r="G16" s="10">
        <v>5.1386399999999999E-3</v>
      </c>
      <c r="H16" s="10">
        <v>5.1386399999999999E-3</v>
      </c>
      <c r="I16" s="17">
        <v>12.9514548</v>
      </c>
      <c r="J16" s="2" t="s">
        <v>10</v>
      </c>
      <c r="K16" s="16">
        <v>0.23039215686274508</v>
      </c>
      <c r="L16" s="16">
        <v>-382.04730541390097</v>
      </c>
    </row>
    <row r="17" spans="1:13" ht="15" x14ac:dyDescent="0.2">
      <c r="A17" s="2" t="s">
        <v>24</v>
      </c>
      <c r="B17" s="10" t="s">
        <v>62</v>
      </c>
      <c r="C17" s="2" t="s">
        <v>5</v>
      </c>
      <c r="D17" s="10">
        <v>3</v>
      </c>
      <c r="E17" s="10">
        <v>48279384</v>
      </c>
      <c r="F17" s="12">
        <v>4.6100000000000002E-5</v>
      </c>
      <c r="G17" s="10">
        <v>0.22778010000000001</v>
      </c>
      <c r="H17" s="10">
        <v>4.5556020000000003E-2</v>
      </c>
      <c r="I17" s="17">
        <v>10.410426899999999</v>
      </c>
      <c r="J17" s="2" t="s">
        <v>10</v>
      </c>
      <c r="K17" s="16">
        <f>114/410</f>
        <v>0.2780487804878049</v>
      </c>
      <c r="L17" s="16">
        <v>-809.55780507946099</v>
      </c>
    </row>
    <row r="18" spans="1:13" x14ac:dyDescent="0.2">
      <c r="A18" s="2" t="s">
        <v>24</v>
      </c>
      <c r="B18" s="14" t="s">
        <v>19</v>
      </c>
      <c r="C18" s="2" t="s">
        <v>5</v>
      </c>
      <c r="D18" s="14">
        <v>11</v>
      </c>
      <c r="E18" s="14">
        <v>51536991</v>
      </c>
      <c r="F18" s="15">
        <v>5.8499999999999999E-5</v>
      </c>
      <c r="G18" s="14">
        <v>0.28904849999999999</v>
      </c>
      <c r="H18" s="14">
        <v>4.8174750000000002E-2</v>
      </c>
      <c r="I18" s="18">
        <v>8.3574628999999998</v>
      </c>
      <c r="J18" s="2" t="s">
        <v>13</v>
      </c>
      <c r="K18" s="16">
        <v>0.22926829268292684</v>
      </c>
      <c r="L18" s="16">
        <v>-316.53288666498599</v>
      </c>
    </row>
    <row r="19" spans="1:13" x14ac:dyDescent="0.2">
      <c r="A19" s="2" t="s">
        <v>24</v>
      </c>
      <c r="B19" s="10" t="s">
        <v>15</v>
      </c>
      <c r="C19" s="2" t="s">
        <v>7</v>
      </c>
      <c r="D19" s="10">
        <v>8</v>
      </c>
      <c r="E19" s="10">
        <v>61898258</v>
      </c>
      <c r="F19" s="12">
        <v>1.84E-5</v>
      </c>
      <c r="G19" s="10">
        <v>9.0914400000000006E-2</v>
      </c>
      <c r="H19" s="10">
        <v>4.5127800000000003E-2</v>
      </c>
      <c r="I19" s="17">
        <v>9.5512058999999994</v>
      </c>
      <c r="J19" s="2" t="s">
        <v>12</v>
      </c>
      <c r="K19" s="16">
        <v>0.3902439024390244</v>
      </c>
      <c r="L19" s="16">
        <v>-326.44701484395102</v>
      </c>
    </row>
    <row r="20" spans="1:13" x14ac:dyDescent="0.2">
      <c r="A20" s="2" t="s">
        <v>24</v>
      </c>
      <c r="B20" s="14" t="s">
        <v>36</v>
      </c>
      <c r="C20" s="2" t="s">
        <v>7</v>
      </c>
      <c r="D20" s="14">
        <v>11</v>
      </c>
      <c r="E20" s="14">
        <v>51740353</v>
      </c>
      <c r="F20" s="15">
        <v>3.7299999999999999E-5</v>
      </c>
      <c r="G20" s="14">
        <v>0.1842993</v>
      </c>
      <c r="H20" s="14">
        <v>4.5556020000000003E-2</v>
      </c>
      <c r="I20" s="18">
        <v>10.6439331</v>
      </c>
      <c r="J20" s="2" t="s">
        <v>8</v>
      </c>
      <c r="K20" s="16">
        <f>96/410</f>
        <v>0.23414634146341465</v>
      </c>
      <c r="L20" s="16">
        <v>164.479993829574</v>
      </c>
      <c r="M20" s="14"/>
    </row>
    <row r="21" spans="1:13" x14ac:dyDescent="0.2">
      <c r="A21" s="2" t="s">
        <v>27</v>
      </c>
      <c r="B21" s="9" t="s">
        <v>21</v>
      </c>
      <c r="C21" s="5" t="s">
        <v>9</v>
      </c>
      <c r="D21" s="9">
        <v>8</v>
      </c>
      <c r="E21" s="9">
        <v>60836738</v>
      </c>
      <c r="F21" s="19">
        <v>4.7899999999999999E-6</v>
      </c>
      <c r="G21" s="9">
        <v>2.366739E-2</v>
      </c>
      <c r="H21" s="9">
        <v>1.8676979999999999E-2</v>
      </c>
      <c r="I21" s="17">
        <v>6.7873450000000002</v>
      </c>
      <c r="J21" s="3" t="s">
        <v>10</v>
      </c>
      <c r="K21" s="11">
        <v>0.41904761904761906</v>
      </c>
      <c r="L21" s="11">
        <v>95.129196525409498</v>
      </c>
    </row>
    <row r="22" spans="1:13" x14ac:dyDescent="0.2">
      <c r="A22" s="2" t="s">
        <v>27</v>
      </c>
      <c r="B22" s="20" t="s">
        <v>22</v>
      </c>
      <c r="C22" s="6" t="s">
        <v>9</v>
      </c>
      <c r="D22" s="20">
        <v>9</v>
      </c>
      <c r="E22" s="20">
        <v>19542649</v>
      </c>
      <c r="F22" s="21">
        <v>7.4999999999999993E-5</v>
      </c>
      <c r="G22" s="20">
        <v>0.37057499999999999</v>
      </c>
      <c r="H22" s="20">
        <v>4.1175000000000003E-2</v>
      </c>
      <c r="I22" s="18">
        <v>4.9955101000000006</v>
      </c>
      <c r="J22" s="2" t="s">
        <v>10</v>
      </c>
      <c r="K22" s="16">
        <v>0.12852664576802508</v>
      </c>
      <c r="L22" s="16">
        <v>118.388896881097</v>
      </c>
    </row>
    <row r="23" spans="1:13" x14ac:dyDescent="0.2">
      <c r="A23" s="2" t="s">
        <v>27</v>
      </c>
      <c r="B23" s="20">
        <v>3372534</v>
      </c>
      <c r="C23" s="6" t="s">
        <v>9</v>
      </c>
      <c r="D23" s="20">
        <v>4</v>
      </c>
      <c r="E23" s="20">
        <v>46983227</v>
      </c>
      <c r="F23" s="20">
        <v>1.2E-4</v>
      </c>
      <c r="G23" s="20">
        <v>0.59292</v>
      </c>
      <c r="H23" s="20">
        <v>4.5509210526315798E-2</v>
      </c>
      <c r="I23" s="18">
        <v>4.6222653999999999</v>
      </c>
      <c r="J23" s="2" t="s">
        <v>10</v>
      </c>
      <c r="K23" s="18">
        <v>9.5679012345679007E-2</v>
      </c>
      <c r="L23" s="18">
        <v>140.418481121871</v>
      </c>
    </row>
    <row r="24" spans="1:13" x14ac:dyDescent="0.2">
      <c r="A24" s="2" t="s">
        <v>27</v>
      </c>
      <c r="B24" s="20">
        <v>8207790</v>
      </c>
      <c r="C24" s="6" t="s">
        <v>9</v>
      </c>
      <c r="D24" s="20">
        <v>8</v>
      </c>
      <c r="E24" s="20">
        <v>9871104</v>
      </c>
      <c r="F24" s="21">
        <v>2.8600000000000001E-5</v>
      </c>
      <c r="G24" s="20">
        <v>0.14131260000000001</v>
      </c>
      <c r="H24" s="20">
        <v>2.3552099999999999E-2</v>
      </c>
      <c r="I24" s="18">
        <v>5.6133685</v>
      </c>
      <c r="J24" s="2" t="s">
        <v>10</v>
      </c>
      <c r="K24" s="16">
        <v>8.4375000000000006E-2</v>
      </c>
      <c r="L24" s="16">
        <v>-145.236881243087</v>
      </c>
    </row>
    <row r="25" spans="1:13" x14ac:dyDescent="0.2">
      <c r="A25" s="2" t="s">
        <v>27</v>
      </c>
      <c r="B25" s="20">
        <v>8214236</v>
      </c>
      <c r="C25" s="6" t="s">
        <v>9</v>
      </c>
      <c r="D25" s="20">
        <v>4</v>
      </c>
      <c r="E25" s="20">
        <v>46259791</v>
      </c>
      <c r="F25" s="20">
        <v>1.75E-4</v>
      </c>
      <c r="G25" s="20">
        <v>0.86467499999999997</v>
      </c>
      <c r="H25" s="20">
        <v>4.5509210526315798E-2</v>
      </c>
      <c r="I25" s="18">
        <v>4.4832150999999998</v>
      </c>
      <c r="J25" s="2" t="s">
        <v>10</v>
      </c>
      <c r="K25" s="16">
        <v>0.15094339622641509</v>
      </c>
      <c r="L25" s="16">
        <v>-104.040760131319</v>
      </c>
    </row>
    <row r="26" spans="1:13" x14ac:dyDescent="0.2">
      <c r="A26" s="2" t="s">
        <v>27</v>
      </c>
      <c r="B26" s="20" t="s">
        <v>20</v>
      </c>
      <c r="C26" s="6" t="s">
        <v>9</v>
      </c>
      <c r="D26" s="20">
        <v>11</v>
      </c>
      <c r="E26" s="20">
        <v>30419852</v>
      </c>
      <c r="F26" s="21">
        <v>1.8899999999999999E-5</v>
      </c>
      <c r="G26" s="20">
        <v>9.3384900000000007E-2</v>
      </c>
      <c r="H26" s="20">
        <v>1.8676979999999999E-2</v>
      </c>
      <c r="I26" s="18">
        <v>5.9439378999999999</v>
      </c>
      <c r="J26" s="2" t="s">
        <v>10</v>
      </c>
      <c r="K26" s="16">
        <v>7.1651090342679122E-2</v>
      </c>
      <c r="L26" s="16">
        <v>-157.82496330776101</v>
      </c>
    </row>
    <row r="27" spans="1:13" ht="15" x14ac:dyDescent="0.2">
      <c r="A27" s="2" t="s">
        <v>27</v>
      </c>
      <c r="B27" s="20" t="s">
        <v>59</v>
      </c>
      <c r="C27" s="2" t="s">
        <v>5</v>
      </c>
      <c r="D27" s="20">
        <v>11</v>
      </c>
      <c r="E27" s="20">
        <v>53396750</v>
      </c>
      <c r="F27" s="21">
        <v>9.1799999999999995E-5</v>
      </c>
      <c r="G27" s="20">
        <v>0.45358379999999998</v>
      </c>
      <c r="H27" s="20">
        <v>4.5358379999999997E-2</v>
      </c>
      <c r="I27" s="18">
        <v>5.8250672000000003</v>
      </c>
      <c r="J27" s="2" t="s">
        <v>13</v>
      </c>
      <c r="K27" s="18">
        <v>5.8282208588957052E-2</v>
      </c>
      <c r="L27" s="18">
        <v>-462.07331260462502</v>
      </c>
      <c r="M27" s="14"/>
    </row>
    <row r="28" spans="1:13" ht="15" x14ac:dyDescent="0.2">
      <c r="A28" s="2" t="s">
        <v>27</v>
      </c>
      <c r="B28" s="20" t="s">
        <v>60</v>
      </c>
      <c r="C28" s="6" t="s">
        <v>9</v>
      </c>
      <c r="D28" s="20">
        <v>8</v>
      </c>
      <c r="E28" s="20">
        <v>60713295</v>
      </c>
      <c r="F28" s="21">
        <v>1.0200000000000001E-5</v>
      </c>
      <c r="G28" s="20">
        <v>5.0398199999999997E-2</v>
      </c>
      <c r="H28" s="20">
        <v>1.8676979999999999E-2</v>
      </c>
      <c r="I28" s="18">
        <v>6.1950755000000006</v>
      </c>
      <c r="J28" s="2" t="s">
        <v>10</v>
      </c>
      <c r="K28" s="16">
        <v>0.11838006230529595</v>
      </c>
      <c r="L28" s="16">
        <v>135.08593855279599</v>
      </c>
      <c r="M28" s="14"/>
    </row>
    <row r="29" spans="1:13" ht="15" x14ac:dyDescent="0.2">
      <c r="A29" s="2" t="s">
        <v>27</v>
      </c>
      <c r="B29" s="20" t="s">
        <v>62</v>
      </c>
      <c r="C29" s="2" t="s">
        <v>5</v>
      </c>
      <c r="D29" s="20">
        <v>3</v>
      </c>
      <c r="E29" s="20">
        <v>48279384</v>
      </c>
      <c r="F29" s="20">
        <v>1.21E-4</v>
      </c>
      <c r="G29" s="20">
        <v>0.59786099999999998</v>
      </c>
      <c r="H29" s="20">
        <v>4.5509210526315798E-2</v>
      </c>
      <c r="I29" s="18">
        <v>5.6483547999999999</v>
      </c>
      <c r="J29" s="2" t="s">
        <v>10</v>
      </c>
      <c r="K29" s="18">
        <v>0.29294478527607359</v>
      </c>
      <c r="L29" s="18">
        <v>-301.41962027187401</v>
      </c>
    </row>
    <row r="30" spans="1:13" x14ac:dyDescent="0.2">
      <c r="A30" s="2" t="s">
        <v>27</v>
      </c>
      <c r="B30" s="20" t="s">
        <v>29</v>
      </c>
      <c r="C30" s="2" t="s">
        <v>5</v>
      </c>
      <c r="D30" s="20">
        <v>2</v>
      </c>
      <c r="E30" s="20">
        <v>27684053</v>
      </c>
      <c r="F30" s="20">
        <v>1.5200000000000001E-4</v>
      </c>
      <c r="G30" s="20">
        <v>0.75103200000000003</v>
      </c>
      <c r="H30" s="20">
        <v>4.5509210526315798E-2</v>
      </c>
      <c r="I30" s="18">
        <v>4.4724589000000003</v>
      </c>
      <c r="J30" s="2" t="s">
        <v>38</v>
      </c>
      <c r="K30" s="18">
        <v>0.12883435582822086</v>
      </c>
      <c r="L30" s="16">
        <v>124.16</v>
      </c>
    </row>
    <row r="31" spans="1:13" x14ac:dyDescent="0.2">
      <c r="A31" s="2" t="s">
        <v>27</v>
      </c>
      <c r="B31" s="20" t="s">
        <v>17</v>
      </c>
      <c r="C31" s="2" t="s">
        <v>5</v>
      </c>
      <c r="D31" s="20">
        <v>8</v>
      </c>
      <c r="E31" s="20">
        <v>2353738</v>
      </c>
      <c r="F31" s="21">
        <v>6.2399999999999999E-5</v>
      </c>
      <c r="G31" s="20">
        <v>0.30831839999999999</v>
      </c>
      <c r="H31" s="20">
        <v>4.1175000000000003E-2</v>
      </c>
      <c r="I31" s="18">
        <v>5.0095662000000001</v>
      </c>
      <c r="J31" s="2" t="s">
        <v>10</v>
      </c>
      <c r="K31" s="16">
        <v>7.9754601226993863E-2</v>
      </c>
      <c r="L31" s="16">
        <v>-132.253343860614</v>
      </c>
    </row>
    <row r="32" spans="1:13" x14ac:dyDescent="0.2">
      <c r="A32" s="2" t="s">
        <v>27</v>
      </c>
      <c r="B32" s="20" t="s">
        <v>33</v>
      </c>
      <c r="C32" s="2" t="s">
        <v>5</v>
      </c>
      <c r="D32" s="20">
        <v>4</v>
      </c>
      <c r="E32" s="20">
        <v>3906978</v>
      </c>
      <c r="F32" s="20">
        <v>1.7200000000000001E-4</v>
      </c>
      <c r="G32" s="20">
        <v>0.84985200000000005</v>
      </c>
      <c r="H32" s="20">
        <v>4.5509210526315798E-2</v>
      </c>
      <c r="I32" s="18">
        <v>5.422523</v>
      </c>
      <c r="J32" s="2" t="s">
        <v>39</v>
      </c>
      <c r="K32" s="18">
        <v>0.27453987730061352</v>
      </c>
      <c r="L32" s="18">
        <v>-99.924796096307503</v>
      </c>
    </row>
    <row r="33" spans="1:13" x14ac:dyDescent="0.2">
      <c r="A33" s="2" t="s">
        <v>27</v>
      </c>
      <c r="B33" s="20" t="s">
        <v>18</v>
      </c>
      <c r="C33" s="2" t="s">
        <v>5</v>
      </c>
      <c r="D33" s="20">
        <v>9</v>
      </c>
      <c r="E33" s="20">
        <v>1145006</v>
      </c>
      <c r="F33" s="21">
        <v>6.8300000000000007E-5</v>
      </c>
      <c r="G33" s="20">
        <v>0.3374703</v>
      </c>
      <c r="H33" s="20">
        <v>4.1175000000000003E-2</v>
      </c>
      <c r="I33" s="18">
        <v>4.9542883</v>
      </c>
      <c r="J33" s="2" t="s">
        <v>11</v>
      </c>
      <c r="K33" s="16">
        <v>5.2147239263803678E-2</v>
      </c>
      <c r="L33" s="16">
        <v>-156.973990316048</v>
      </c>
    </row>
    <row r="34" spans="1:13" x14ac:dyDescent="0.2">
      <c r="A34" s="2" t="s">
        <v>27</v>
      </c>
      <c r="B34" s="20" t="s">
        <v>14</v>
      </c>
      <c r="C34" s="2" t="s">
        <v>5</v>
      </c>
      <c r="D34" s="20">
        <v>2</v>
      </c>
      <c r="E34" s="20">
        <v>581839</v>
      </c>
      <c r="F34" s="21">
        <v>1.6399999999999999E-5</v>
      </c>
      <c r="G34" s="20">
        <v>8.1032400000000004E-2</v>
      </c>
      <c r="H34" s="20">
        <v>1.8676979999999999E-2</v>
      </c>
      <c r="I34" s="18">
        <v>5.8267177999999999</v>
      </c>
      <c r="J34" s="2" t="s">
        <v>12</v>
      </c>
      <c r="K34" s="16">
        <v>6.1349693251533742E-2</v>
      </c>
      <c r="L34" s="16">
        <v>-173.384299204511</v>
      </c>
    </row>
    <row r="35" spans="1:13" x14ac:dyDescent="0.2">
      <c r="A35" s="2" t="s">
        <v>27</v>
      </c>
      <c r="B35" s="20" t="s">
        <v>28</v>
      </c>
      <c r="C35" s="2" t="s">
        <v>5</v>
      </c>
      <c r="D35" s="20">
        <v>4</v>
      </c>
      <c r="E35" s="20">
        <v>5831756</v>
      </c>
      <c r="F35" s="20">
        <v>1.3799999999999999E-4</v>
      </c>
      <c r="G35" s="20">
        <v>0.68185799999999996</v>
      </c>
      <c r="H35" s="20">
        <v>4.5509210526315798E-2</v>
      </c>
      <c r="I35" s="18">
        <v>5.5610859000000001</v>
      </c>
      <c r="J35" s="2" t="s">
        <v>8</v>
      </c>
      <c r="K35" s="18">
        <v>0.10276073619631902</v>
      </c>
      <c r="L35" s="18">
        <v>-531.951381103637</v>
      </c>
    </row>
    <row r="36" spans="1:13" x14ac:dyDescent="0.2">
      <c r="A36" s="2" t="s">
        <v>27</v>
      </c>
      <c r="B36" s="20" t="s">
        <v>32</v>
      </c>
      <c r="C36" s="2" t="s">
        <v>5</v>
      </c>
      <c r="D36" s="20">
        <v>4</v>
      </c>
      <c r="E36" s="20">
        <v>19977945</v>
      </c>
      <c r="F36" s="20">
        <v>1.6899999999999999E-4</v>
      </c>
      <c r="G36" s="20">
        <v>0.83502900000000002</v>
      </c>
      <c r="H36" s="20">
        <v>4.5509210526315798E-2</v>
      </c>
      <c r="I36" s="18">
        <v>5.4313509</v>
      </c>
      <c r="J36" s="2" t="s">
        <v>10</v>
      </c>
      <c r="K36" s="18">
        <v>0.13190184049079753</v>
      </c>
      <c r="L36" s="18">
        <v>0.13190184049079753</v>
      </c>
    </row>
    <row r="37" spans="1:13" x14ac:dyDescent="0.2">
      <c r="A37" s="2" t="s">
        <v>27</v>
      </c>
      <c r="B37" s="20" t="s">
        <v>30</v>
      </c>
      <c r="C37" s="2" t="s">
        <v>5</v>
      </c>
      <c r="D37" s="20">
        <v>2</v>
      </c>
      <c r="E37" s="20">
        <v>27534499</v>
      </c>
      <c r="F37" s="20">
        <v>1.5699999999999999E-4</v>
      </c>
      <c r="G37" s="20">
        <v>0.77573700000000001</v>
      </c>
      <c r="H37" s="20">
        <v>4.5509210526315798E-2</v>
      </c>
      <c r="I37" s="18">
        <v>5.4795591999999997</v>
      </c>
      <c r="J37" s="2" t="s">
        <v>40</v>
      </c>
      <c r="K37" s="18">
        <v>0.10889570552147239</v>
      </c>
      <c r="L37" s="18">
        <v>-63.9867836893008</v>
      </c>
    </row>
    <row r="38" spans="1:13" x14ac:dyDescent="0.2">
      <c r="A38" s="2" t="s">
        <v>27</v>
      </c>
      <c r="B38" s="20" t="s">
        <v>31</v>
      </c>
      <c r="C38" s="2" t="s">
        <v>7</v>
      </c>
      <c r="D38" s="20">
        <v>4</v>
      </c>
      <c r="E38" s="20">
        <v>4150451</v>
      </c>
      <c r="F38" s="20">
        <v>1.6699999999999999E-4</v>
      </c>
      <c r="G38" s="20">
        <v>0.82514699999999996</v>
      </c>
      <c r="H38" s="20">
        <v>4.5509210526315798E-2</v>
      </c>
      <c r="I38" s="18">
        <v>4.4173656000000001</v>
      </c>
      <c r="J38" s="2" t="s">
        <v>38</v>
      </c>
      <c r="K38" s="18">
        <v>0.37423312883435583</v>
      </c>
      <c r="L38" s="18">
        <v>-76.38</v>
      </c>
    </row>
    <row r="39" spans="1:13" x14ac:dyDescent="0.2">
      <c r="A39" s="7" t="s">
        <v>27</v>
      </c>
      <c r="B39" s="7" t="s">
        <v>34</v>
      </c>
      <c r="C39" s="7" t="s">
        <v>7</v>
      </c>
      <c r="D39" s="7">
        <v>8</v>
      </c>
      <c r="E39" s="7">
        <v>45846990</v>
      </c>
      <c r="F39" s="2">
        <v>1.9100000000000001E-4</v>
      </c>
      <c r="G39" s="2">
        <v>0.94373099999999999</v>
      </c>
      <c r="H39" s="2">
        <v>4.7186550000000001E-2</v>
      </c>
      <c r="I39" s="22">
        <v>5.3543272000000002</v>
      </c>
      <c r="J39" s="7" t="s">
        <v>40</v>
      </c>
      <c r="K39" s="22">
        <v>0.18558282208588958</v>
      </c>
      <c r="L39" s="16">
        <v>17.350000000000001</v>
      </c>
    </row>
    <row r="40" spans="1:13" x14ac:dyDescent="0.2">
      <c r="A40" s="8" t="s">
        <v>27</v>
      </c>
      <c r="B40" s="23" t="s">
        <v>16</v>
      </c>
      <c r="C40" s="8" t="s">
        <v>7</v>
      </c>
      <c r="D40" s="23">
        <v>8</v>
      </c>
      <c r="E40" s="23">
        <v>60778741</v>
      </c>
      <c r="F40" s="24">
        <v>1.5699999999999999E-5</v>
      </c>
      <c r="G40" s="23">
        <v>7.7573699999999995E-2</v>
      </c>
      <c r="H40" s="23">
        <v>1.8676979999999999E-2</v>
      </c>
      <c r="I40" s="25">
        <v>5.8534158999999999</v>
      </c>
      <c r="J40" s="8" t="s">
        <v>6</v>
      </c>
      <c r="K40" s="26">
        <v>0.46625766871165641</v>
      </c>
      <c r="L40" s="26">
        <v>-95.079906932242906</v>
      </c>
      <c r="M40" s="27"/>
    </row>
    <row r="41" spans="1:13" ht="15" x14ac:dyDescent="0.2">
      <c r="A41" s="2" t="s">
        <v>49</v>
      </c>
    </row>
    <row r="42" spans="1:13" x14ac:dyDescent="0.2">
      <c r="A42" s="3" t="s">
        <v>25</v>
      </c>
    </row>
    <row r="43" spans="1:13" x14ac:dyDescent="0.2">
      <c r="A43" s="31" t="s">
        <v>48</v>
      </c>
    </row>
    <row r="44" spans="1:13" ht="15" x14ac:dyDescent="0.2">
      <c r="A44" s="30" t="s">
        <v>50</v>
      </c>
    </row>
    <row r="45" spans="1:13" ht="15" x14ac:dyDescent="0.2">
      <c r="A45" s="5" t="s">
        <v>51</v>
      </c>
    </row>
    <row r="46" spans="1:13" ht="15" x14ac:dyDescent="0.2">
      <c r="A46" s="5" t="s">
        <v>52</v>
      </c>
    </row>
    <row r="47" spans="1:13" ht="15" x14ac:dyDescent="0.2">
      <c r="A47" s="5" t="s">
        <v>53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Arielle M. R. Valdisser(Analista B), 328168</dc:creator>
  <cp:lastModifiedBy>Rosana Pereira Vianello</cp:lastModifiedBy>
  <dcterms:created xsi:type="dcterms:W3CDTF">2018-11-16T12:23:12Z</dcterms:created>
  <dcterms:modified xsi:type="dcterms:W3CDTF">2020-09-24T12:55:49Z</dcterms:modified>
</cp:coreProperties>
</file>