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d2038de314b63b/令戈错GDGTs文章/submit 20200617/"/>
    </mc:Choice>
  </mc:AlternateContent>
  <xr:revisionPtr revIDLastSave="4" documentId="13_ncr:1_{C3BCA0A8-DB11-4DAC-8382-F4E70F6F1D84}" xr6:coauthVersionLast="45" xr6:coauthVersionMax="45" xr10:uidLastSave="{A5D73AAB-CD86-4A82-ABEA-DC12B2394043}"/>
  <bookViews>
    <workbookView xWindow="-120" yWindow="-120" windowWidth="20730" windowHeight="11160" activeTab="1" xr2:uid="{F293E8F8-FD0B-49CD-A6A5-4B26ED0FC611}"/>
  </bookViews>
  <sheets>
    <sheet name="1st" sheetId="1" r:id="rId1"/>
    <sheet name="2nd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6" i="2" l="1"/>
  <c r="Z16" i="2"/>
  <c r="V16" i="2"/>
  <c r="R16" i="2"/>
  <c r="K16" i="2"/>
  <c r="Y16" i="2" s="1"/>
  <c r="AC15" i="2"/>
  <c r="AB15" i="2"/>
  <c r="AD15" i="2" s="1"/>
  <c r="Z15" i="2"/>
  <c r="Y15" i="2"/>
  <c r="X15" i="2"/>
  <c r="W15" i="2"/>
  <c r="V15" i="2"/>
  <c r="U15" i="2"/>
  <c r="T15" i="2"/>
  <c r="S15" i="2"/>
  <c r="R15" i="2"/>
  <c r="Q15" i="2"/>
  <c r="P15" i="2"/>
  <c r="AC14" i="2"/>
  <c r="K14" i="2"/>
  <c r="AB14" i="2" s="1"/>
  <c r="AC13" i="2"/>
  <c r="AB13" i="2"/>
  <c r="AD13" i="2" s="1"/>
  <c r="Z13" i="2"/>
  <c r="Y13" i="2"/>
  <c r="X13" i="2"/>
  <c r="W13" i="2"/>
  <c r="V13" i="2"/>
  <c r="U13" i="2"/>
  <c r="T13" i="2"/>
  <c r="S13" i="2"/>
  <c r="R13" i="2"/>
  <c r="Q13" i="2"/>
  <c r="P13" i="2"/>
  <c r="AC12" i="2"/>
  <c r="K12" i="2"/>
  <c r="AB12" i="2" s="1"/>
  <c r="AC11" i="2"/>
  <c r="AB11" i="2"/>
  <c r="AD11" i="2" s="1"/>
  <c r="Z11" i="2"/>
  <c r="Y11" i="2"/>
  <c r="X11" i="2"/>
  <c r="W11" i="2"/>
  <c r="V11" i="2"/>
  <c r="U11" i="2"/>
  <c r="T11" i="2"/>
  <c r="S11" i="2"/>
  <c r="R11" i="2"/>
  <c r="Q11" i="2"/>
  <c r="P11" i="2"/>
  <c r="AC10" i="2"/>
  <c r="AB10" i="2"/>
  <c r="AD10" i="2" s="1"/>
  <c r="Z10" i="2"/>
  <c r="Y10" i="2"/>
  <c r="X10" i="2"/>
  <c r="W10" i="2"/>
  <c r="V10" i="2"/>
  <c r="U10" i="2"/>
  <c r="T10" i="2"/>
  <c r="S10" i="2"/>
  <c r="R10" i="2"/>
  <c r="Q10" i="2"/>
  <c r="P10" i="2"/>
  <c r="AC9" i="2"/>
  <c r="Z9" i="2"/>
  <c r="U9" i="2"/>
  <c r="R9" i="2"/>
  <c r="M9" i="2"/>
  <c r="X9" i="2" s="1"/>
  <c r="AC8" i="2"/>
  <c r="Z8" i="2"/>
  <c r="K8" i="2"/>
  <c r="Y8" i="2" s="1"/>
  <c r="AC7" i="2"/>
  <c r="AB7" i="2"/>
  <c r="AD7" i="2" s="1"/>
  <c r="Z7" i="2"/>
  <c r="Y7" i="2"/>
  <c r="X7" i="2"/>
  <c r="W7" i="2"/>
  <c r="V7" i="2"/>
  <c r="U7" i="2"/>
  <c r="T7" i="2"/>
  <c r="S7" i="2"/>
  <c r="R7" i="2"/>
  <c r="Q7" i="2"/>
  <c r="P7" i="2"/>
  <c r="AC6" i="2"/>
  <c r="AB6" i="2"/>
  <c r="AD6" i="2" s="1"/>
  <c r="Z6" i="2"/>
  <c r="Y6" i="2"/>
  <c r="X6" i="2"/>
  <c r="W6" i="2"/>
  <c r="V6" i="2"/>
  <c r="U6" i="2"/>
  <c r="T6" i="2"/>
  <c r="S6" i="2"/>
  <c r="R6" i="2"/>
  <c r="Q6" i="2"/>
  <c r="P6" i="2"/>
  <c r="L5" i="2"/>
  <c r="K5" i="2"/>
  <c r="Z5" i="2" s="1"/>
  <c r="AC4" i="2"/>
  <c r="AB4" i="2"/>
  <c r="AD4" i="2" s="1"/>
  <c r="Z4" i="2"/>
  <c r="Y4" i="2"/>
  <c r="X4" i="2"/>
  <c r="W4" i="2"/>
  <c r="V4" i="2"/>
  <c r="U4" i="2"/>
  <c r="T4" i="2"/>
  <c r="S4" i="2"/>
  <c r="R4" i="2"/>
  <c r="Q4" i="2"/>
  <c r="P4" i="2"/>
  <c r="F3" i="2"/>
  <c r="AC3" i="2" s="1"/>
  <c r="AC2" i="2"/>
  <c r="AB2" i="2"/>
  <c r="AD2" i="2" s="1"/>
  <c r="Z2" i="2"/>
  <c r="Y2" i="2"/>
  <c r="X2" i="2"/>
  <c r="W2" i="2"/>
  <c r="V2" i="2"/>
  <c r="U2" i="2"/>
  <c r="T2" i="2"/>
  <c r="S2" i="2"/>
  <c r="R2" i="2"/>
  <c r="Q2" i="2"/>
  <c r="P2" i="2"/>
  <c r="V3" i="2" l="1"/>
  <c r="T12" i="2"/>
  <c r="Y12" i="2"/>
  <c r="Q3" i="2"/>
  <c r="Y3" i="2"/>
  <c r="W5" i="2"/>
  <c r="P12" i="2"/>
  <c r="U12" i="2"/>
  <c r="Z12" i="2"/>
  <c r="R3" i="2"/>
  <c r="Z3" i="2"/>
  <c r="AB5" i="2"/>
  <c r="AD5" i="2" s="1"/>
  <c r="R8" i="2"/>
  <c r="V9" i="2"/>
  <c r="Q12" i="2"/>
  <c r="V12" i="2"/>
  <c r="U3" i="2"/>
  <c r="V8" i="2"/>
  <c r="Q9" i="2"/>
  <c r="Y9" i="2"/>
  <c r="R12" i="2"/>
  <c r="X12" i="2"/>
  <c r="AD14" i="2"/>
  <c r="AD12" i="2"/>
  <c r="P5" i="2"/>
  <c r="T5" i="2"/>
  <c r="X5" i="2"/>
  <c r="AC5" i="2"/>
  <c r="S8" i="2"/>
  <c r="W8" i="2"/>
  <c r="AB8" i="2"/>
  <c r="P14" i="2"/>
  <c r="T14" i="2"/>
  <c r="X14" i="2"/>
  <c r="S16" i="2"/>
  <c r="W16" i="2"/>
  <c r="AB16" i="2"/>
  <c r="S3" i="2"/>
  <c r="W3" i="2"/>
  <c r="AB3" i="2"/>
  <c r="Q5" i="2"/>
  <c r="U5" i="2"/>
  <c r="Y5" i="2"/>
  <c r="P8" i="2"/>
  <c r="T8" i="2"/>
  <c r="X8" i="2"/>
  <c r="S9" i="2"/>
  <c r="W9" i="2"/>
  <c r="AB9" i="2"/>
  <c r="Q14" i="2"/>
  <c r="U14" i="2"/>
  <c r="Y14" i="2"/>
  <c r="P16" i="2"/>
  <c r="T16" i="2"/>
  <c r="X16" i="2"/>
  <c r="P3" i="2"/>
  <c r="T3" i="2"/>
  <c r="X3" i="2"/>
  <c r="R5" i="2"/>
  <c r="V5" i="2"/>
  <c r="Q8" i="2"/>
  <c r="U8" i="2"/>
  <c r="P9" i="2"/>
  <c r="T9" i="2"/>
  <c r="S12" i="2"/>
  <c r="W12" i="2"/>
  <c r="R14" i="2"/>
  <c r="V14" i="2"/>
  <c r="Z14" i="2"/>
  <c r="Q16" i="2"/>
  <c r="U16" i="2"/>
  <c r="S5" i="2"/>
  <c r="S14" i="2"/>
  <c r="W14" i="2"/>
  <c r="AD3" i="2" l="1"/>
  <c r="AD8" i="2"/>
  <c r="AD9" i="2"/>
  <c r="AD16" i="2"/>
  <c r="AV89" i="1" l="1"/>
  <c r="AW2" i="1" l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125" i="1"/>
  <c r="AW126" i="1"/>
  <c r="AW127" i="1"/>
  <c r="AW128" i="1"/>
  <c r="AW129" i="1"/>
  <c r="AW130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W157" i="1"/>
  <c r="AW158" i="1"/>
  <c r="AW159" i="1"/>
  <c r="AW160" i="1"/>
  <c r="AW161" i="1"/>
  <c r="AW162" i="1"/>
  <c r="AW163" i="1"/>
  <c r="AW164" i="1"/>
  <c r="AW165" i="1"/>
  <c r="AW166" i="1"/>
  <c r="AW167" i="1"/>
  <c r="AW168" i="1"/>
  <c r="AW169" i="1"/>
  <c r="AW170" i="1"/>
  <c r="AW171" i="1"/>
  <c r="AW172" i="1"/>
  <c r="AW173" i="1"/>
  <c r="AW174" i="1"/>
  <c r="AW175" i="1"/>
  <c r="AW176" i="1"/>
  <c r="AW177" i="1"/>
  <c r="AW178" i="1"/>
  <c r="AW179" i="1"/>
  <c r="AW180" i="1"/>
  <c r="AW181" i="1"/>
  <c r="AW182" i="1"/>
  <c r="AW183" i="1"/>
  <c r="AW184" i="1"/>
  <c r="AW131" i="1"/>
  <c r="AN2" i="1"/>
  <c r="AO2" i="1" s="1"/>
  <c r="AV2" i="1"/>
  <c r="AU2" i="1"/>
  <c r="AT2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W5" i="1"/>
  <c r="X5" i="1"/>
  <c r="Y5" i="1"/>
  <c r="Z5" i="1"/>
  <c r="AA5" i="1"/>
  <c r="AB5" i="1"/>
  <c r="AC5" i="1"/>
  <c r="AD5" i="1"/>
  <c r="AE5" i="1"/>
  <c r="AF5" i="1"/>
  <c r="AG5" i="1"/>
  <c r="AX5" i="1" s="1"/>
  <c r="AH5" i="1"/>
  <c r="AI5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W9" i="1"/>
  <c r="X9" i="1"/>
  <c r="Y9" i="1"/>
  <c r="Z9" i="1"/>
  <c r="AA9" i="1"/>
  <c r="AB9" i="1"/>
  <c r="AC9" i="1"/>
  <c r="AD9" i="1"/>
  <c r="AE9" i="1"/>
  <c r="AF9" i="1"/>
  <c r="AG9" i="1"/>
  <c r="AX9" i="1" s="1"/>
  <c r="AH9" i="1"/>
  <c r="AI9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W13" i="1"/>
  <c r="X13" i="1"/>
  <c r="Y13" i="1"/>
  <c r="Z13" i="1"/>
  <c r="AA13" i="1"/>
  <c r="AB13" i="1"/>
  <c r="AC13" i="1"/>
  <c r="AD13" i="1"/>
  <c r="AE13" i="1"/>
  <c r="AF13" i="1"/>
  <c r="AG13" i="1"/>
  <c r="AX13" i="1" s="1"/>
  <c r="AH13" i="1"/>
  <c r="AI13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W17" i="1"/>
  <c r="X17" i="1"/>
  <c r="Y17" i="1"/>
  <c r="Z17" i="1"/>
  <c r="AA17" i="1"/>
  <c r="AB17" i="1"/>
  <c r="AC17" i="1"/>
  <c r="AD17" i="1"/>
  <c r="AE17" i="1"/>
  <c r="AF17" i="1"/>
  <c r="AG17" i="1"/>
  <c r="AX17" i="1" s="1"/>
  <c r="AH17" i="1"/>
  <c r="AI17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W21" i="1"/>
  <c r="X21" i="1"/>
  <c r="Y21" i="1"/>
  <c r="Z21" i="1"/>
  <c r="AA21" i="1"/>
  <c r="AB21" i="1"/>
  <c r="AC21" i="1"/>
  <c r="AD21" i="1"/>
  <c r="AE21" i="1"/>
  <c r="AF21" i="1"/>
  <c r="AG21" i="1"/>
  <c r="AX21" i="1" s="1"/>
  <c r="AH21" i="1"/>
  <c r="AI21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W25" i="1"/>
  <c r="X25" i="1"/>
  <c r="Y25" i="1"/>
  <c r="Z25" i="1"/>
  <c r="AA25" i="1"/>
  <c r="AB25" i="1"/>
  <c r="AC25" i="1"/>
  <c r="AD25" i="1"/>
  <c r="AE25" i="1"/>
  <c r="AF25" i="1"/>
  <c r="AG25" i="1"/>
  <c r="AX25" i="1" s="1"/>
  <c r="AH25" i="1"/>
  <c r="AI25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W29" i="1"/>
  <c r="X29" i="1"/>
  <c r="Y29" i="1"/>
  <c r="Z29" i="1"/>
  <c r="AA29" i="1"/>
  <c r="AB29" i="1"/>
  <c r="AC29" i="1"/>
  <c r="AD29" i="1"/>
  <c r="AE29" i="1"/>
  <c r="AF29" i="1"/>
  <c r="AG29" i="1"/>
  <c r="AX29" i="1" s="1"/>
  <c r="AH29" i="1"/>
  <c r="AI29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W33" i="1"/>
  <c r="X33" i="1"/>
  <c r="Y33" i="1"/>
  <c r="Z33" i="1"/>
  <c r="AA33" i="1"/>
  <c r="AB33" i="1"/>
  <c r="AC33" i="1"/>
  <c r="AD33" i="1"/>
  <c r="AE33" i="1"/>
  <c r="AF33" i="1"/>
  <c r="AG33" i="1"/>
  <c r="AX33" i="1" s="1"/>
  <c r="AH33" i="1"/>
  <c r="AI33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W37" i="1"/>
  <c r="X37" i="1"/>
  <c r="Y37" i="1"/>
  <c r="Z37" i="1"/>
  <c r="AA37" i="1"/>
  <c r="AB37" i="1"/>
  <c r="AC37" i="1"/>
  <c r="AD37" i="1"/>
  <c r="AE37" i="1"/>
  <c r="AF37" i="1"/>
  <c r="AG37" i="1"/>
  <c r="AX37" i="1" s="1"/>
  <c r="AH37" i="1"/>
  <c r="AI37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W41" i="1"/>
  <c r="X41" i="1"/>
  <c r="Y41" i="1"/>
  <c r="Z41" i="1"/>
  <c r="AA41" i="1"/>
  <c r="AB41" i="1"/>
  <c r="AC41" i="1"/>
  <c r="AD41" i="1"/>
  <c r="AE41" i="1"/>
  <c r="AF41" i="1"/>
  <c r="AG41" i="1"/>
  <c r="AX41" i="1" s="1"/>
  <c r="AH41" i="1"/>
  <c r="AI41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W45" i="1"/>
  <c r="X45" i="1"/>
  <c r="Y45" i="1"/>
  <c r="Z45" i="1"/>
  <c r="AA45" i="1"/>
  <c r="AB45" i="1"/>
  <c r="AC45" i="1"/>
  <c r="AD45" i="1"/>
  <c r="AE45" i="1"/>
  <c r="AF45" i="1"/>
  <c r="AG45" i="1"/>
  <c r="AX45" i="1" s="1"/>
  <c r="AH45" i="1"/>
  <c r="AI45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W49" i="1"/>
  <c r="X49" i="1"/>
  <c r="Y49" i="1"/>
  <c r="Z49" i="1"/>
  <c r="AA49" i="1"/>
  <c r="AB49" i="1"/>
  <c r="AC49" i="1"/>
  <c r="AD49" i="1"/>
  <c r="AE49" i="1"/>
  <c r="AF49" i="1"/>
  <c r="AG49" i="1"/>
  <c r="AX49" i="1" s="1"/>
  <c r="AH49" i="1"/>
  <c r="AI49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W53" i="1"/>
  <c r="X53" i="1"/>
  <c r="Y53" i="1"/>
  <c r="Z53" i="1"/>
  <c r="AA53" i="1"/>
  <c r="AB53" i="1"/>
  <c r="AC53" i="1"/>
  <c r="AD53" i="1"/>
  <c r="AE53" i="1"/>
  <c r="AF53" i="1"/>
  <c r="AG53" i="1"/>
  <c r="AX53" i="1" s="1"/>
  <c r="AH53" i="1"/>
  <c r="AI53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W57" i="1"/>
  <c r="X57" i="1"/>
  <c r="Y57" i="1"/>
  <c r="Z57" i="1"/>
  <c r="AA57" i="1"/>
  <c r="AB57" i="1"/>
  <c r="AC57" i="1"/>
  <c r="AD57" i="1"/>
  <c r="AE57" i="1"/>
  <c r="AF57" i="1"/>
  <c r="AG57" i="1"/>
  <c r="AX57" i="1" s="1"/>
  <c r="AH57" i="1"/>
  <c r="AI57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W61" i="1"/>
  <c r="X61" i="1"/>
  <c r="Y61" i="1"/>
  <c r="Z61" i="1"/>
  <c r="AA61" i="1"/>
  <c r="AB61" i="1"/>
  <c r="AC61" i="1"/>
  <c r="AD61" i="1"/>
  <c r="AE61" i="1"/>
  <c r="AF61" i="1"/>
  <c r="AG61" i="1"/>
  <c r="AX61" i="1" s="1"/>
  <c r="AH61" i="1"/>
  <c r="AI61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W65" i="1"/>
  <c r="X65" i="1"/>
  <c r="Y65" i="1"/>
  <c r="Z65" i="1"/>
  <c r="AA65" i="1"/>
  <c r="AB65" i="1"/>
  <c r="AC65" i="1"/>
  <c r="AD65" i="1"/>
  <c r="AE65" i="1"/>
  <c r="AF65" i="1"/>
  <c r="AG65" i="1"/>
  <c r="AX65" i="1" s="1"/>
  <c r="AH65" i="1"/>
  <c r="AI65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W69" i="1"/>
  <c r="X69" i="1"/>
  <c r="Y69" i="1"/>
  <c r="Z69" i="1"/>
  <c r="AA69" i="1"/>
  <c r="AB69" i="1"/>
  <c r="AC69" i="1"/>
  <c r="AD69" i="1"/>
  <c r="AE69" i="1"/>
  <c r="AF69" i="1"/>
  <c r="AG69" i="1"/>
  <c r="AX69" i="1" s="1"/>
  <c r="AH69" i="1"/>
  <c r="AI69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W73" i="1"/>
  <c r="X73" i="1"/>
  <c r="Y73" i="1"/>
  <c r="Z73" i="1"/>
  <c r="AA73" i="1"/>
  <c r="AB73" i="1"/>
  <c r="AC73" i="1"/>
  <c r="AD73" i="1"/>
  <c r="AE73" i="1"/>
  <c r="AF73" i="1"/>
  <c r="AG73" i="1"/>
  <c r="AX73" i="1" s="1"/>
  <c r="AH73" i="1"/>
  <c r="AI73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W77" i="1"/>
  <c r="X77" i="1"/>
  <c r="Y77" i="1"/>
  <c r="Z77" i="1"/>
  <c r="AA77" i="1"/>
  <c r="AB77" i="1"/>
  <c r="AC77" i="1"/>
  <c r="AD77" i="1"/>
  <c r="AE77" i="1"/>
  <c r="AF77" i="1"/>
  <c r="AG77" i="1"/>
  <c r="AX77" i="1" s="1"/>
  <c r="AH77" i="1"/>
  <c r="AI77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W81" i="1"/>
  <c r="X81" i="1"/>
  <c r="Y81" i="1"/>
  <c r="Z81" i="1"/>
  <c r="AA81" i="1"/>
  <c r="AB81" i="1"/>
  <c r="AC81" i="1"/>
  <c r="AD81" i="1"/>
  <c r="AE81" i="1"/>
  <c r="AF81" i="1"/>
  <c r="AG81" i="1"/>
  <c r="AX81" i="1" s="1"/>
  <c r="AH81" i="1"/>
  <c r="AI81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W85" i="1"/>
  <c r="X85" i="1"/>
  <c r="Y85" i="1"/>
  <c r="Z85" i="1"/>
  <c r="AA85" i="1"/>
  <c r="AB85" i="1"/>
  <c r="AC85" i="1"/>
  <c r="AD85" i="1"/>
  <c r="AE85" i="1"/>
  <c r="AF85" i="1"/>
  <c r="AG85" i="1"/>
  <c r="AX85" i="1" s="1"/>
  <c r="AH85" i="1"/>
  <c r="AI85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W89" i="1"/>
  <c r="X89" i="1"/>
  <c r="Y89" i="1"/>
  <c r="Z89" i="1"/>
  <c r="AA89" i="1"/>
  <c r="AB89" i="1"/>
  <c r="AC89" i="1"/>
  <c r="AD89" i="1"/>
  <c r="AE89" i="1"/>
  <c r="AF89" i="1"/>
  <c r="AG89" i="1"/>
  <c r="AX89" i="1" s="1"/>
  <c r="AH89" i="1"/>
  <c r="AI89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W93" i="1"/>
  <c r="X93" i="1"/>
  <c r="Y93" i="1"/>
  <c r="Z93" i="1"/>
  <c r="AA93" i="1"/>
  <c r="AB93" i="1"/>
  <c r="AC93" i="1"/>
  <c r="AD93" i="1"/>
  <c r="AE93" i="1"/>
  <c r="AF93" i="1"/>
  <c r="AG93" i="1"/>
  <c r="AX93" i="1" s="1"/>
  <c r="AH93" i="1"/>
  <c r="AI93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W97" i="1"/>
  <c r="X97" i="1"/>
  <c r="Y97" i="1"/>
  <c r="Z97" i="1"/>
  <c r="AA97" i="1"/>
  <c r="AB97" i="1"/>
  <c r="AC97" i="1"/>
  <c r="AD97" i="1"/>
  <c r="AE97" i="1"/>
  <c r="AF97" i="1"/>
  <c r="AG97" i="1"/>
  <c r="AX97" i="1" s="1"/>
  <c r="AH97" i="1"/>
  <c r="AI97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W101" i="1"/>
  <c r="X101" i="1"/>
  <c r="Y101" i="1"/>
  <c r="Z101" i="1"/>
  <c r="AA101" i="1"/>
  <c r="AB101" i="1"/>
  <c r="AC101" i="1"/>
  <c r="AD101" i="1"/>
  <c r="AE101" i="1"/>
  <c r="AF101" i="1"/>
  <c r="AG101" i="1"/>
  <c r="AX101" i="1" s="1"/>
  <c r="AH101" i="1"/>
  <c r="AI101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W105" i="1"/>
  <c r="X105" i="1"/>
  <c r="Y105" i="1"/>
  <c r="Z105" i="1"/>
  <c r="AA105" i="1"/>
  <c r="AB105" i="1"/>
  <c r="AC105" i="1"/>
  <c r="AD105" i="1"/>
  <c r="AE105" i="1"/>
  <c r="AF105" i="1"/>
  <c r="AG105" i="1"/>
  <c r="AX105" i="1" s="1"/>
  <c r="AH105" i="1"/>
  <c r="AI105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W109" i="1"/>
  <c r="X109" i="1"/>
  <c r="Y109" i="1"/>
  <c r="Z109" i="1"/>
  <c r="AA109" i="1"/>
  <c r="AB109" i="1"/>
  <c r="AC109" i="1"/>
  <c r="AD109" i="1"/>
  <c r="AE109" i="1"/>
  <c r="AF109" i="1"/>
  <c r="AG109" i="1"/>
  <c r="AX109" i="1" s="1"/>
  <c r="AH109" i="1"/>
  <c r="AI109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W113" i="1"/>
  <c r="X113" i="1"/>
  <c r="Y113" i="1"/>
  <c r="Z113" i="1"/>
  <c r="AA113" i="1"/>
  <c r="AB113" i="1"/>
  <c r="AC113" i="1"/>
  <c r="AD113" i="1"/>
  <c r="AE113" i="1"/>
  <c r="AF113" i="1"/>
  <c r="AG113" i="1"/>
  <c r="AX113" i="1" s="1"/>
  <c r="AH113" i="1"/>
  <c r="AI113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W117" i="1"/>
  <c r="X117" i="1"/>
  <c r="Y117" i="1"/>
  <c r="Z117" i="1"/>
  <c r="AA117" i="1"/>
  <c r="AB117" i="1"/>
  <c r="AC117" i="1"/>
  <c r="AD117" i="1"/>
  <c r="AE117" i="1"/>
  <c r="AF117" i="1"/>
  <c r="AG117" i="1"/>
  <c r="AX117" i="1" s="1"/>
  <c r="AH117" i="1"/>
  <c r="AI117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W121" i="1"/>
  <c r="X121" i="1"/>
  <c r="Y121" i="1"/>
  <c r="Z121" i="1"/>
  <c r="AA121" i="1"/>
  <c r="AB121" i="1"/>
  <c r="AC121" i="1"/>
  <c r="AD121" i="1"/>
  <c r="AE121" i="1"/>
  <c r="AF121" i="1"/>
  <c r="AG121" i="1"/>
  <c r="AX121" i="1" s="1"/>
  <c r="AH121" i="1"/>
  <c r="AI121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W125" i="1"/>
  <c r="X125" i="1"/>
  <c r="Y125" i="1"/>
  <c r="Z125" i="1"/>
  <c r="AA125" i="1"/>
  <c r="AB125" i="1"/>
  <c r="AC125" i="1"/>
  <c r="AD125" i="1"/>
  <c r="AE125" i="1"/>
  <c r="AF125" i="1"/>
  <c r="AG125" i="1"/>
  <c r="AX125" i="1" s="1"/>
  <c r="AH125" i="1"/>
  <c r="AI125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W129" i="1"/>
  <c r="X129" i="1"/>
  <c r="Y129" i="1"/>
  <c r="Z129" i="1"/>
  <c r="AA129" i="1"/>
  <c r="AB129" i="1"/>
  <c r="AC129" i="1"/>
  <c r="AD129" i="1"/>
  <c r="AE129" i="1"/>
  <c r="AF129" i="1"/>
  <c r="AG129" i="1"/>
  <c r="AX129" i="1" s="1"/>
  <c r="AH129" i="1"/>
  <c r="AI129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W133" i="1"/>
  <c r="X133" i="1"/>
  <c r="Y133" i="1"/>
  <c r="Z133" i="1"/>
  <c r="AA133" i="1"/>
  <c r="AB133" i="1"/>
  <c r="AC133" i="1"/>
  <c r="AD133" i="1"/>
  <c r="AE133" i="1"/>
  <c r="AF133" i="1"/>
  <c r="AG133" i="1"/>
  <c r="AX133" i="1" s="1"/>
  <c r="AH133" i="1"/>
  <c r="AI133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W137" i="1"/>
  <c r="X137" i="1"/>
  <c r="Y137" i="1"/>
  <c r="Z137" i="1"/>
  <c r="AA137" i="1"/>
  <c r="AB137" i="1"/>
  <c r="AC137" i="1"/>
  <c r="AD137" i="1"/>
  <c r="AE137" i="1"/>
  <c r="AF137" i="1"/>
  <c r="AG137" i="1"/>
  <c r="AX137" i="1" s="1"/>
  <c r="AH137" i="1"/>
  <c r="AI137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W141" i="1"/>
  <c r="X141" i="1"/>
  <c r="Y141" i="1"/>
  <c r="Z141" i="1"/>
  <c r="AA141" i="1"/>
  <c r="AB141" i="1"/>
  <c r="AC141" i="1"/>
  <c r="AD141" i="1"/>
  <c r="AE141" i="1"/>
  <c r="AF141" i="1"/>
  <c r="AG141" i="1"/>
  <c r="AX141" i="1" s="1"/>
  <c r="AH141" i="1"/>
  <c r="AI141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W145" i="1"/>
  <c r="X145" i="1"/>
  <c r="Y145" i="1"/>
  <c r="Z145" i="1"/>
  <c r="AA145" i="1"/>
  <c r="AB145" i="1"/>
  <c r="AC145" i="1"/>
  <c r="AD145" i="1"/>
  <c r="AE145" i="1"/>
  <c r="AF145" i="1"/>
  <c r="AG145" i="1"/>
  <c r="AX145" i="1" s="1"/>
  <c r="AH145" i="1"/>
  <c r="AI145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W149" i="1"/>
  <c r="X149" i="1"/>
  <c r="Y149" i="1"/>
  <c r="Z149" i="1"/>
  <c r="AA149" i="1"/>
  <c r="AB149" i="1"/>
  <c r="AC149" i="1"/>
  <c r="AD149" i="1"/>
  <c r="AE149" i="1"/>
  <c r="AF149" i="1"/>
  <c r="AG149" i="1"/>
  <c r="AX149" i="1" s="1"/>
  <c r="AH149" i="1"/>
  <c r="AI149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W153" i="1"/>
  <c r="X153" i="1"/>
  <c r="Y153" i="1"/>
  <c r="Z153" i="1"/>
  <c r="AA153" i="1"/>
  <c r="AB153" i="1"/>
  <c r="AC153" i="1"/>
  <c r="AD153" i="1"/>
  <c r="AE153" i="1"/>
  <c r="AF153" i="1"/>
  <c r="AG153" i="1"/>
  <c r="AX153" i="1" s="1"/>
  <c r="AH153" i="1"/>
  <c r="AI153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W157" i="1"/>
  <c r="X157" i="1"/>
  <c r="Y157" i="1"/>
  <c r="Z157" i="1"/>
  <c r="AA157" i="1"/>
  <c r="AB157" i="1"/>
  <c r="AC157" i="1"/>
  <c r="AD157" i="1"/>
  <c r="AE157" i="1"/>
  <c r="AF157" i="1"/>
  <c r="AG157" i="1"/>
  <c r="AX157" i="1" s="1"/>
  <c r="AH157" i="1"/>
  <c r="AI157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W161" i="1"/>
  <c r="X161" i="1"/>
  <c r="Y161" i="1"/>
  <c r="Z161" i="1"/>
  <c r="AA161" i="1"/>
  <c r="AB161" i="1"/>
  <c r="AC161" i="1"/>
  <c r="AD161" i="1"/>
  <c r="AE161" i="1"/>
  <c r="AF161" i="1"/>
  <c r="AG161" i="1"/>
  <c r="AX161" i="1" s="1"/>
  <c r="AH161" i="1"/>
  <c r="AI161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W165" i="1"/>
  <c r="X165" i="1"/>
  <c r="Y165" i="1"/>
  <c r="Z165" i="1"/>
  <c r="AA165" i="1"/>
  <c r="AB165" i="1"/>
  <c r="AC165" i="1"/>
  <c r="AD165" i="1"/>
  <c r="AE165" i="1"/>
  <c r="AF165" i="1"/>
  <c r="AG165" i="1"/>
  <c r="AX165" i="1" s="1"/>
  <c r="AH165" i="1"/>
  <c r="AI165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W169" i="1"/>
  <c r="X169" i="1"/>
  <c r="Y169" i="1"/>
  <c r="Z169" i="1"/>
  <c r="AA169" i="1"/>
  <c r="AB169" i="1"/>
  <c r="AC169" i="1"/>
  <c r="AD169" i="1"/>
  <c r="AE169" i="1"/>
  <c r="AF169" i="1"/>
  <c r="AG169" i="1"/>
  <c r="AX169" i="1" s="1"/>
  <c r="AH169" i="1"/>
  <c r="AI169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W173" i="1"/>
  <c r="X173" i="1"/>
  <c r="Y173" i="1"/>
  <c r="Z173" i="1"/>
  <c r="AA173" i="1"/>
  <c r="AB173" i="1"/>
  <c r="AC173" i="1"/>
  <c r="AD173" i="1"/>
  <c r="AE173" i="1"/>
  <c r="AF173" i="1"/>
  <c r="AG173" i="1"/>
  <c r="AX173" i="1" s="1"/>
  <c r="AH173" i="1"/>
  <c r="AI173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W177" i="1"/>
  <c r="X177" i="1"/>
  <c r="Y177" i="1"/>
  <c r="Z177" i="1"/>
  <c r="AA177" i="1"/>
  <c r="AB177" i="1"/>
  <c r="AC177" i="1"/>
  <c r="AD177" i="1"/>
  <c r="AE177" i="1"/>
  <c r="AF177" i="1"/>
  <c r="AG177" i="1"/>
  <c r="AX177" i="1" s="1"/>
  <c r="AH177" i="1"/>
  <c r="AI177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W181" i="1"/>
  <c r="X181" i="1"/>
  <c r="Y181" i="1"/>
  <c r="Z181" i="1"/>
  <c r="AA181" i="1"/>
  <c r="AB181" i="1"/>
  <c r="AC181" i="1"/>
  <c r="AD181" i="1"/>
  <c r="AE181" i="1"/>
  <c r="AF181" i="1"/>
  <c r="AG181" i="1"/>
  <c r="AX181" i="1" s="1"/>
  <c r="AH181" i="1"/>
  <c r="AI181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I2" i="1"/>
  <c r="AH2" i="1"/>
  <c r="AG2" i="1"/>
  <c r="AX2" i="1" s="1"/>
  <c r="AF2" i="1"/>
  <c r="AE2" i="1"/>
  <c r="AD2" i="1"/>
  <c r="AC2" i="1"/>
  <c r="AB2" i="1"/>
  <c r="AA2" i="1"/>
  <c r="Z2" i="1"/>
  <c r="Y2" i="1"/>
  <c r="X2" i="1"/>
  <c r="W2" i="1"/>
  <c r="V3" i="1"/>
  <c r="V4" i="1"/>
  <c r="AM4" i="1" s="1"/>
  <c r="V5" i="1"/>
  <c r="V6" i="1"/>
  <c r="AM6" i="1" s="1"/>
  <c r="V7" i="1"/>
  <c r="V8" i="1"/>
  <c r="AM8" i="1" s="1"/>
  <c r="V9" i="1"/>
  <c r="V10" i="1"/>
  <c r="AM10" i="1" s="1"/>
  <c r="V11" i="1"/>
  <c r="V12" i="1"/>
  <c r="AM12" i="1" s="1"/>
  <c r="V13" i="1"/>
  <c r="V14" i="1"/>
  <c r="AM14" i="1" s="1"/>
  <c r="V15" i="1"/>
  <c r="V16" i="1"/>
  <c r="AM16" i="1" s="1"/>
  <c r="V17" i="1"/>
  <c r="V18" i="1"/>
  <c r="AM18" i="1" s="1"/>
  <c r="V19" i="1"/>
  <c r="V20" i="1"/>
  <c r="AM20" i="1" s="1"/>
  <c r="V21" i="1"/>
  <c r="V22" i="1"/>
  <c r="AM22" i="1" s="1"/>
  <c r="V23" i="1"/>
  <c r="V24" i="1"/>
  <c r="AM24" i="1" s="1"/>
  <c r="V25" i="1"/>
  <c r="V26" i="1"/>
  <c r="AM26" i="1" s="1"/>
  <c r="V27" i="1"/>
  <c r="V28" i="1"/>
  <c r="AM28" i="1" s="1"/>
  <c r="V29" i="1"/>
  <c r="V30" i="1"/>
  <c r="AM30" i="1" s="1"/>
  <c r="V31" i="1"/>
  <c r="V32" i="1"/>
  <c r="AM32" i="1" s="1"/>
  <c r="V33" i="1"/>
  <c r="V34" i="1"/>
  <c r="AM34" i="1" s="1"/>
  <c r="V35" i="1"/>
  <c r="V36" i="1"/>
  <c r="AM36" i="1" s="1"/>
  <c r="V37" i="1"/>
  <c r="V38" i="1"/>
  <c r="AM38" i="1" s="1"/>
  <c r="V39" i="1"/>
  <c r="V40" i="1"/>
  <c r="AM40" i="1" s="1"/>
  <c r="V41" i="1"/>
  <c r="V42" i="1"/>
  <c r="AM42" i="1" s="1"/>
  <c r="V43" i="1"/>
  <c r="V44" i="1"/>
  <c r="AM44" i="1" s="1"/>
  <c r="V45" i="1"/>
  <c r="V46" i="1"/>
  <c r="AM46" i="1" s="1"/>
  <c r="V47" i="1"/>
  <c r="V48" i="1"/>
  <c r="AM48" i="1" s="1"/>
  <c r="V49" i="1"/>
  <c r="V50" i="1"/>
  <c r="AM50" i="1" s="1"/>
  <c r="V51" i="1"/>
  <c r="V52" i="1"/>
  <c r="AM52" i="1" s="1"/>
  <c r="V53" i="1"/>
  <c r="V54" i="1"/>
  <c r="AM54" i="1" s="1"/>
  <c r="V55" i="1"/>
  <c r="V56" i="1"/>
  <c r="AM56" i="1" s="1"/>
  <c r="V57" i="1"/>
  <c r="V58" i="1"/>
  <c r="AM58" i="1" s="1"/>
  <c r="V59" i="1"/>
  <c r="V60" i="1"/>
  <c r="AM60" i="1" s="1"/>
  <c r="V61" i="1"/>
  <c r="V62" i="1"/>
  <c r="AM62" i="1" s="1"/>
  <c r="V63" i="1"/>
  <c r="V64" i="1"/>
  <c r="AM64" i="1" s="1"/>
  <c r="V65" i="1"/>
  <c r="V66" i="1"/>
  <c r="AM66" i="1" s="1"/>
  <c r="V67" i="1"/>
  <c r="V68" i="1"/>
  <c r="AM68" i="1" s="1"/>
  <c r="V69" i="1"/>
  <c r="V70" i="1"/>
  <c r="AM70" i="1" s="1"/>
  <c r="V71" i="1"/>
  <c r="V72" i="1"/>
  <c r="AM72" i="1" s="1"/>
  <c r="V73" i="1"/>
  <c r="V74" i="1"/>
  <c r="AM74" i="1" s="1"/>
  <c r="V75" i="1"/>
  <c r="V76" i="1"/>
  <c r="AM76" i="1" s="1"/>
  <c r="V77" i="1"/>
  <c r="V78" i="1"/>
  <c r="AM78" i="1" s="1"/>
  <c r="V79" i="1"/>
  <c r="V80" i="1"/>
  <c r="AM80" i="1" s="1"/>
  <c r="V81" i="1"/>
  <c r="V82" i="1"/>
  <c r="AM82" i="1" s="1"/>
  <c r="V83" i="1"/>
  <c r="V84" i="1"/>
  <c r="AM84" i="1" s="1"/>
  <c r="V85" i="1"/>
  <c r="V86" i="1"/>
  <c r="AM86" i="1" s="1"/>
  <c r="V87" i="1"/>
  <c r="V88" i="1"/>
  <c r="AM88" i="1" s="1"/>
  <c r="V89" i="1"/>
  <c r="V90" i="1"/>
  <c r="AM90" i="1" s="1"/>
  <c r="V91" i="1"/>
  <c r="V92" i="1"/>
  <c r="AM92" i="1" s="1"/>
  <c r="V93" i="1"/>
  <c r="V94" i="1"/>
  <c r="AM94" i="1" s="1"/>
  <c r="V95" i="1"/>
  <c r="V96" i="1"/>
  <c r="AM96" i="1" s="1"/>
  <c r="V97" i="1"/>
  <c r="V98" i="1"/>
  <c r="AM98" i="1" s="1"/>
  <c r="V99" i="1"/>
  <c r="V100" i="1"/>
  <c r="AM100" i="1" s="1"/>
  <c r="V101" i="1"/>
  <c r="V102" i="1"/>
  <c r="AM102" i="1" s="1"/>
  <c r="V103" i="1"/>
  <c r="V104" i="1"/>
  <c r="AM104" i="1" s="1"/>
  <c r="V105" i="1"/>
  <c r="V106" i="1"/>
  <c r="AM106" i="1" s="1"/>
  <c r="V107" i="1"/>
  <c r="V108" i="1"/>
  <c r="AM108" i="1" s="1"/>
  <c r="V109" i="1"/>
  <c r="V110" i="1"/>
  <c r="AM110" i="1" s="1"/>
  <c r="V111" i="1"/>
  <c r="V112" i="1"/>
  <c r="AM112" i="1" s="1"/>
  <c r="V113" i="1"/>
  <c r="V114" i="1"/>
  <c r="AM114" i="1" s="1"/>
  <c r="V115" i="1"/>
  <c r="V116" i="1"/>
  <c r="AM116" i="1" s="1"/>
  <c r="V117" i="1"/>
  <c r="V118" i="1"/>
  <c r="AM118" i="1" s="1"/>
  <c r="V119" i="1"/>
  <c r="V120" i="1"/>
  <c r="AM120" i="1" s="1"/>
  <c r="V121" i="1"/>
  <c r="V122" i="1"/>
  <c r="V123" i="1"/>
  <c r="V124" i="1"/>
  <c r="AM124" i="1" s="1"/>
  <c r="V125" i="1"/>
  <c r="V126" i="1"/>
  <c r="V127" i="1"/>
  <c r="V128" i="1"/>
  <c r="AM128" i="1" s="1"/>
  <c r="V129" i="1"/>
  <c r="V130" i="1"/>
  <c r="V131" i="1"/>
  <c r="V132" i="1"/>
  <c r="AM132" i="1" s="1"/>
  <c r="V133" i="1"/>
  <c r="V134" i="1"/>
  <c r="V135" i="1"/>
  <c r="V136" i="1"/>
  <c r="AM136" i="1" s="1"/>
  <c r="V137" i="1"/>
  <c r="V138" i="1"/>
  <c r="V139" i="1"/>
  <c r="V140" i="1"/>
  <c r="AM140" i="1" s="1"/>
  <c r="V141" i="1"/>
  <c r="V142" i="1"/>
  <c r="V143" i="1"/>
  <c r="V144" i="1"/>
  <c r="AM144" i="1" s="1"/>
  <c r="V145" i="1"/>
  <c r="V146" i="1"/>
  <c r="V147" i="1"/>
  <c r="V148" i="1"/>
  <c r="AM148" i="1" s="1"/>
  <c r="V149" i="1"/>
  <c r="V150" i="1"/>
  <c r="V151" i="1"/>
  <c r="V152" i="1"/>
  <c r="AM152" i="1" s="1"/>
  <c r="V153" i="1"/>
  <c r="V154" i="1"/>
  <c r="V155" i="1"/>
  <c r="V156" i="1"/>
  <c r="AM156" i="1" s="1"/>
  <c r="V157" i="1"/>
  <c r="V158" i="1"/>
  <c r="V159" i="1"/>
  <c r="V160" i="1"/>
  <c r="AM160" i="1" s="1"/>
  <c r="V161" i="1"/>
  <c r="V162" i="1"/>
  <c r="V163" i="1"/>
  <c r="V164" i="1"/>
  <c r="AM164" i="1" s="1"/>
  <c r="V165" i="1"/>
  <c r="V166" i="1"/>
  <c r="V167" i="1"/>
  <c r="V168" i="1"/>
  <c r="AM168" i="1" s="1"/>
  <c r="V169" i="1"/>
  <c r="V170" i="1"/>
  <c r="V171" i="1"/>
  <c r="V172" i="1"/>
  <c r="AM172" i="1" s="1"/>
  <c r="V173" i="1"/>
  <c r="V174" i="1"/>
  <c r="V175" i="1"/>
  <c r="V176" i="1"/>
  <c r="AM176" i="1" s="1"/>
  <c r="V177" i="1"/>
  <c r="V178" i="1"/>
  <c r="V179" i="1"/>
  <c r="V180" i="1"/>
  <c r="AM180" i="1" s="1"/>
  <c r="V181" i="1"/>
  <c r="V182" i="1"/>
  <c r="V183" i="1"/>
  <c r="V184" i="1"/>
  <c r="AM184" i="1" s="1"/>
  <c r="V2" i="1"/>
  <c r="U3" i="1"/>
  <c r="U4" i="1"/>
  <c r="U5" i="1"/>
  <c r="U6" i="1"/>
  <c r="U7" i="1"/>
  <c r="U8" i="1"/>
  <c r="U9" i="1"/>
  <c r="AK9" i="1" s="1"/>
  <c r="U10" i="1"/>
  <c r="U11" i="1"/>
  <c r="U12" i="1"/>
  <c r="U13" i="1"/>
  <c r="U14" i="1"/>
  <c r="U15" i="1"/>
  <c r="U16" i="1"/>
  <c r="U17" i="1"/>
  <c r="AK17" i="1" s="1"/>
  <c r="U18" i="1"/>
  <c r="U19" i="1"/>
  <c r="U20" i="1"/>
  <c r="U21" i="1"/>
  <c r="U22" i="1"/>
  <c r="U23" i="1"/>
  <c r="U24" i="1"/>
  <c r="U25" i="1"/>
  <c r="AK25" i="1" s="1"/>
  <c r="U26" i="1"/>
  <c r="U27" i="1"/>
  <c r="U28" i="1"/>
  <c r="U29" i="1"/>
  <c r="U30" i="1"/>
  <c r="U31" i="1"/>
  <c r="U32" i="1"/>
  <c r="U33" i="1"/>
  <c r="AK33" i="1" s="1"/>
  <c r="U34" i="1"/>
  <c r="U35" i="1"/>
  <c r="U36" i="1"/>
  <c r="U37" i="1"/>
  <c r="U38" i="1"/>
  <c r="U39" i="1"/>
  <c r="U40" i="1"/>
  <c r="U41" i="1"/>
  <c r="AK41" i="1" s="1"/>
  <c r="U42" i="1"/>
  <c r="U43" i="1"/>
  <c r="U44" i="1"/>
  <c r="U45" i="1"/>
  <c r="U46" i="1"/>
  <c r="U47" i="1"/>
  <c r="U48" i="1"/>
  <c r="U49" i="1"/>
  <c r="AK49" i="1" s="1"/>
  <c r="U50" i="1"/>
  <c r="U51" i="1"/>
  <c r="U52" i="1"/>
  <c r="U53" i="1"/>
  <c r="U54" i="1"/>
  <c r="U55" i="1"/>
  <c r="U56" i="1"/>
  <c r="U57" i="1"/>
  <c r="AK57" i="1" s="1"/>
  <c r="U58" i="1"/>
  <c r="U59" i="1"/>
  <c r="U60" i="1"/>
  <c r="U61" i="1"/>
  <c r="U62" i="1"/>
  <c r="U63" i="1"/>
  <c r="U64" i="1"/>
  <c r="U65" i="1"/>
  <c r="AK65" i="1" s="1"/>
  <c r="U66" i="1"/>
  <c r="U67" i="1"/>
  <c r="U68" i="1"/>
  <c r="U69" i="1"/>
  <c r="U70" i="1"/>
  <c r="U71" i="1"/>
  <c r="U72" i="1"/>
  <c r="U73" i="1"/>
  <c r="AK73" i="1" s="1"/>
  <c r="U74" i="1"/>
  <c r="U75" i="1"/>
  <c r="U76" i="1"/>
  <c r="U77" i="1"/>
  <c r="U78" i="1"/>
  <c r="U79" i="1"/>
  <c r="U80" i="1"/>
  <c r="U81" i="1"/>
  <c r="AK81" i="1" s="1"/>
  <c r="U82" i="1"/>
  <c r="U83" i="1"/>
  <c r="U84" i="1"/>
  <c r="U85" i="1"/>
  <c r="U86" i="1"/>
  <c r="U87" i="1"/>
  <c r="U88" i="1"/>
  <c r="U89" i="1"/>
  <c r="AK89" i="1" s="1"/>
  <c r="U90" i="1"/>
  <c r="U91" i="1"/>
  <c r="U92" i="1"/>
  <c r="U93" i="1"/>
  <c r="U94" i="1"/>
  <c r="U95" i="1"/>
  <c r="U96" i="1"/>
  <c r="U97" i="1"/>
  <c r="AK97" i="1" s="1"/>
  <c r="U98" i="1"/>
  <c r="U99" i="1"/>
  <c r="U100" i="1"/>
  <c r="U101" i="1"/>
  <c r="U102" i="1"/>
  <c r="U103" i="1"/>
  <c r="U104" i="1"/>
  <c r="U105" i="1"/>
  <c r="AK105" i="1" s="1"/>
  <c r="U106" i="1"/>
  <c r="U107" i="1"/>
  <c r="U108" i="1"/>
  <c r="U109" i="1"/>
  <c r="U110" i="1"/>
  <c r="U111" i="1"/>
  <c r="U112" i="1"/>
  <c r="U113" i="1"/>
  <c r="AK113" i="1" s="1"/>
  <c r="U114" i="1"/>
  <c r="U115" i="1"/>
  <c r="U116" i="1"/>
  <c r="U117" i="1"/>
  <c r="U118" i="1"/>
  <c r="U119" i="1"/>
  <c r="U120" i="1"/>
  <c r="U121" i="1"/>
  <c r="AK121" i="1" s="1"/>
  <c r="U122" i="1"/>
  <c r="U123" i="1"/>
  <c r="U124" i="1"/>
  <c r="U125" i="1"/>
  <c r="U126" i="1"/>
  <c r="U127" i="1"/>
  <c r="U128" i="1"/>
  <c r="U129" i="1"/>
  <c r="AK129" i="1" s="1"/>
  <c r="U130" i="1"/>
  <c r="U131" i="1"/>
  <c r="U132" i="1"/>
  <c r="U133" i="1"/>
  <c r="U134" i="1"/>
  <c r="U135" i="1"/>
  <c r="U136" i="1"/>
  <c r="U137" i="1"/>
  <c r="AK137" i="1" s="1"/>
  <c r="U138" i="1"/>
  <c r="U139" i="1"/>
  <c r="U140" i="1"/>
  <c r="U141" i="1"/>
  <c r="U142" i="1"/>
  <c r="U143" i="1"/>
  <c r="U144" i="1"/>
  <c r="U145" i="1"/>
  <c r="AK145" i="1" s="1"/>
  <c r="U146" i="1"/>
  <c r="U147" i="1"/>
  <c r="U148" i="1"/>
  <c r="U149" i="1"/>
  <c r="U150" i="1"/>
  <c r="U151" i="1"/>
  <c r="U152" i="1"/>
  <c r="U153" i="1"/>
  <c r="AK153" i="1" s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2" i="1"/>
  <c r="AV184" i="1"/>
  <c r="AU184" i="1"/>
  <c r="AY184" i="1" s="1"/>
  <c r="AT184" i="1"/>
  <c r="AN184" i="1"/>
  <c r="AO184" i="1" s="1"/>
  <c r="AV183" i="1"/>
  <c r="AU183" i="1"/>
  <c r="AT183" i="1"/>
  <c r="AN183" i="1"/>
  <c r="AO183" i="1" s="1"/>
  <c r="AV182" i="1"/>
  <c r="AU182" i="1"/>
  <c r="AY182" i="1" s="1"/>
  <c r="AT182" i="1"/>
  <c r="AN182" i="1"/>
  <c r="AO182" i="1" s="1"/>
  <c r="AV181" i="1"/>
  <c r="AU181" i="1"/>
  <c r="AY181" i="1" s="1"/>
  <c r="AT181" i="1"/>
  <c r="AN181" i="1"/>
  <c r="AO181" i="1" s="1"/>
  <c r="AV180" i="1"/>
  <c r="AU180" i="1"/>
  <c r="AY180" i="1" s="1"/>
  <c r="AT180" i="1"/>
  <c r="AN180" i="1"/>
  <c r="AO180" i="1" s="1"/>
  <c r="AV179" i="1"/>
  <c r="AU179" i="1"/>
  <c r="AT179" i="1"/>
  <c r="AN179" i="1"/>
  <c r="AO179" i="1" s="1"/>
  <c r="AV178" i="1"/>
  <c r="AU178" i="1"/>
  <c r="AY178" i="1" s="1"/>
  <c r="AT178" i="1"/>
  <c r="AN178" i="1"/>
  <c r="AO178" i="1" s="1"/>
  <c r="AV177" i="1"/>
  <c r="AU177" i="1"/>
  <c r="AY177" i="1" s="1"/>
  <c r="AT177" i="1"/>
  <c r="AN177" i="1"/>
  <c r="AO177" i="1" s="1"/>
  <c r="AV176" i="1"/>
  <c r="AU176" i="1"/>
  <c r="AY176" i="1" s="1"/>
  <c r="AT176" i="1"/>
  <c r="AN176" i="1"/>
  <c r="AO176" i="1" s="1"/>
  <c r="AV175" i="1"/>
  <c r="AU175" i="1"/>
  <c r="AT175" i="1"/>
  <c r="AN175" i="1"/>
  <c r="AO175" i="1" s="1"/>
  <c r="AV174" i="1"/>
  <c r="AU174" i="1"/>
  <c r="AY174" i="1" s="1"/>
  <c r="AT174" i="1"/>
  <c r="AN174" i="1"/>
  <c r="AO174" i="1" s="1"/>
  <c r="AV173" i="1"/>
  <c r="AU173" i="1"/>
  <c r="AY173" i="1" s="1"/>
  <c r="AT173" i="1"/>
  <c r="AN173" i="1"/>
  <c r="AO173" i="1" s="1"/>
  <c r="AV172" i="1"/>
  <c r="AU172" i="1"/>
  <c r="AY172" i="1" s="1"/>
  <c r="AT172" i="1"/>
  <c r="AN172" i="1"/>
  <c r="AO172" i="1" s="1"/>
  <c r="AV171" i="1"/>
  <c r="AU171" i="1"/>
  <c r="AT171" i="1"/>
  <c r="AN171" i="1"/>
  <c r="AO171" i="1" s="1"/>
  <c r="AV170" i="1"/>
  <c r="AU170" i="1"/>
  <c r="AY170" i="1" s="1"/>
  <c r="AT170" i="1"/>
  <c r="AN170" i="1"/>
  <c r="AO170" i="1" s="1"/>
  <c r="AV169" i="1"/>
  <c r="AU169" i="1"/>
  <c r="AY169" i="1" s="1"/>
  <c r="AT169" i="1"/>
  <c r="AN169" i="1"/>
  <c r="AO169" i="1" s="1"/>
  <c r="AV168" i="1"/>
  <c r="AU168" i="1"/>
  <c r="AY168" i="1" s="1"/>
  <c r="AT168" i="1"/>
  <c r="AN168" i="1"/>
  <c r="AO168" i="1" s="1"/>
  <c r="AV167" i="1"/>
  <c r="AU167" i="1"/>
  <c r="AT167" i="1"/>
  <c r="AN167" i="1"/>
  <c r="AO167" i="1" s="1"/>
  <c r="AV166" i="1"/>
  <c r="AU166" i="1"/>
  <c r="AY166" i="1" s="1"/>
  <c r="AT166" i="1"/>
  <c r="AN166" i="1"/>
  <c r="AO166" i="1" s="1"/>
  <c r="AV165" i="1"/>
  <c r="AU165" i="1"/>
  <c r="AY165" i="1" s="1"/>
  <c r="AT165" i="1"/>
  <c r="AN165" i="1"/>
  <c r="AO165" i="1" s="1"/>
  <c r="AV164" i="1"/>
  <c r="AU164" i="1"/>
  <c r="AY164" i="1" s="1"/>
  <c r="AT164" i="1"/>
  <c r="AN164" i="1"/>
  <c r="AV163" i="1"/>
  <c r="AU163" i="1"/>
  <c r="AT163" i="1"/>
  <c r="AN163" i="1"/>
  <c r="AO163" i="1" s="1"/>
  <c r="AV162" i="1"/>
  <c r="AU162" i="1"/>
  <c r="AY162" i="1" s="1"/>
  <c r="AT162" i="1"/>
  <c r="AN162" i="1"/>
  <c r="AO162" i="1" s="1"/>
  <c r="AV161" i="1"/>
  <c r="AU161" i="1"/>
  <c r="AY161" i="1" s="1"/>
  <c r="AT161" i="1"/>
  <c r="AN161" i="1"/>
  <c r="AO161" i="1" s="1"/>
  <c r="AV160" i="1"/>
  <c r="AU160" i="1"/>
  <c r="AY160" i="1" s="1"/>
  <c r="AT160" i="1"/>
  <c r="AN160" i="1"/>
  <c r="AO160" i="1" s="1"/>
  <c r="AV159" i="1"/>
  <c r="AU159" i="1"/>
  <c r="AT159" i="1"/>
  <c r="AN159" i="1"/>
  <c r="AO159" i="1" s="1"/>
  <c r="AV158" i="1"/>
  <c r="AU158" i="1"/>
  <c r="AY158" i="1" s="1"/>
  <c r="AT158" i="1"/>
  <c r="AN158" i="1"/>
  <c r="AO158" i="1" s="1"/>
  <c r="AV157" i="1"/>
  <c r="AU157" i="1"/>
  <c r="AY157" i="1" s="1"/>
  <c r="AT157" i="1"/>
  <c r="AN157" i="1"/>
  <c r="AO157" i="1" s="1"/>
  <c r="AV156" i="1"/>
  <c r="AU156" i="1"/>
  <c r="AY156" i="1" s="1"/>
  <c r="AT156" i="1"/>
  <c r="AN156" i="1"/>
  <c r="AO156" i="1" s="1"/>
  <c r="AV155" i="1"/>
  <c r="AU155" i="1"/>
  <c r="AT155" i="1"/>
  <c r="AN155" i="1"/>
  <c r="AO155" i="1" s="1"/>
  <c r="AV154" i="1"/>
  <c r="AU154" i="1"/>
  <c r="AY154" i="1" s="1"/>
  <c r="AT154" i="1"/>
  <c r="AN154" i="1"/>
  <c r="AO154" i="1" s="1"/>
  <c r="AV153" i="1"/>
  <c r="AU153" i="1"/>
  <c r="AY153" i="1" s="1"/>
  <c r="AT153" i="1"/>
  <c r="AN153" i="1"/>
  <c r="AO153" i="1" s="1"/>
  <c r="AV152" i="1"/>
  <c r="AU152" i="1"/>
  <c r="AY152" i="1" s="1"/>
  <c r="AT152" i="1"/>
  <c r="AN152" i="1"/>
  <c r="AO152" i="1" s="1"/>
  <c r="AV151" i="1"/>
  <c r="AU151" i="1"/>
  <c r="AT151" i="1"/>
  <c r="AN151" i="1"/>
  <c r="AV150" i="1"/>
  <c r="AU150" i="1"/>
  <c r="AY150" i="1" s="1"/>
  <c r="AT150" i="1"/>
  <c r="AN150" i="1"/>
  <c r="AO150" i="1" s="1"/>
  <c r="AV149" i="1"/>
  <c r="AU149" i="1"/>
  <c r="AY149" i="1" s="1"/>
  <c r="AT149" i="1"/>
  <c r="AN149" i="1"/>
  <c r="AO149" i="1" s="1"/>
  <c r="AV148" i="1"/>
  <c r="AU148" i="1"/>
  <c r="AY148" i="1" s="1"/>
  <c r="AT148" i="1"/>
  <c r="AN148" i="1"/>
  <c r="AO148" i="1" s="1"/>
  <c r="AV147" i="1"/>
  <c r="AU147" i="1"/>
  <c r="AT147" i="1"/>
  <c r="AN147" i="1"/>
  <c r="AO147" i="1" s="1"/>
  <c r="AV146" i="1"/>
  <c r="AU146" i="1"/>
  <c r="AY146" i="1" s="1"/>
  <c r="AT146" i="1"/>
  <c r="AN146" i="1"/>
  <c r="AO146" i="1" s="1"/>
  <c r="AV145" i="1"/>
  <c r="AU145" i="1"/>
  <c r="AY145" i="1" s="1"/>
  <c r="AT145" i="1"/>
  <c r="AN145" i="1"/>
  <c r="AO145" i="1" s="1"/>
  <c r="AV144" i="1"/>
  <c r="AU144" i="1"/>
  <c r="AY144" i="1" s="1"/>
  <c r="AT144" i="1"/>
  <c r="AN144" i="1"/>
  <c r="AO144" i="1" s="1"/>
  <c r="AV143" i="1"/>
  <c r="AU143" i="1"/>
  <c r="AY143" i="1" s="1"/>
  <c r="AT143" i="1"/>
  <c r="AN143" i="1"/>
  <c r="AO143" i="1" s="1"/>
  <c r="AV142" i="1"/>
  <c r="AU142" i="1"/>
  <c r="AY142" i="1" s="1"/>
  <c r="AT142" i="1"/>
  <c r="AN142" i="1"/>
  <c r="AO142" i="1" s="1"/>
  <c r="AV141" i="1"/>
  <c r="AU141" i="1"/>
  <c r="AY141" i="1" s="1"/>
  <c r="AT141" i="1"/>
  <c r="AN141" i="1"/>
  <c r="AO141" i="1" s="1"/>
  <c r="AV140" i="1"/>
  <c r="AU140" i="1"/>
  <c r="AY140" i="1" s="1"/>
  <c r="AT140" i="1"/>
  <c r="AN140" i="1"/>
  <c r="AO140" i="1" s="1"/>
  <c r="AV139" i="1"/>
  <c r="AU139" i="1"/>
  <c r="AT139" i="1"/>
  <c r="AN139" i="1"/>
  <c r="AO139" i="1" s="1"/>
  <c r="AV138" i="1"/>
  <c r="AU138" i="1"/>
  <c r="AY138" i="1" s="1"/>
  <c r="AT138" i="1"/>
  <c r="AN138" i="1"/>
  <c r="AO138" i="1" s="1"/>
  <c r="AV137" i="1"/>
  <c r="AU137" i="1"/>
  <c r="AY137" i="1" s="1"/>
  <c r="AT137" i="1"/>
  <c r="AN137" i="1"/>
  <c r="AO137" i="1" s="1"/>
  <c r="AV136" i="1"/>
  <c r="AU136" i="1"/>
  <c r="AY136" i="1" s="1"/>
  <c r="AT136" i="1"/>
  <c r="AN136" i="1"/>
  <c r="AO136" i="1" s="1"/>
  <c r="AV135" i="1"/>
  <c r="AU135" i="1"/>
  <c r="AT135" i="1"/>
  <c r="AN135" i="1"/>
  <c r="AO135" i="1" s="1"/>
  <c r="AV134" i="1"/>
  <c r="AU134" i="1"/>
  <c r="AY134" i="1" s="1"/>
  <c r="AT134" i="1"/>
  <c r="AN134" i="1"/>
  <c r="AO134" i="1" s="1"/>
  <c r="AV133" i="1"/>
  <c r="AU133" i="1"/>
  <c r="AY133" i="1" s="1"/>
  <c r="AT133" i="1"/>
  <c r="AN133" i="1"/>
  <c r="AO133" i="1" s="1"/>
  <c r="AV132" i="1"/>
  <c r="AU132" i="1"/>
  <c r="AY132" i="1" s="1"/>
  <c r="AT132" i="1"/>
  <c r="AN132" i="1"/>
  <c r="AO132" i="1" s="1"/>
  <c r="AV131" i="1"/>
  <c r="AU131" i="1"/>
  <c r="AY131" i="1" s="1"/>
  <c r="AT131" i="1"/>
  <c r="AN131" i="1"/>
  <c r="AO131" i="1" s="1"/>
  <c r="AV130" i="1"/>
  <c r="AU130" i="1"/>
  <c r="AT130" i="1"/>
  <c r="AN130" i="1"/>
  <c r="AO130" i="1" s="1"/>
  <c r="AV129" i="1"/>
  <c r="AU129" i="1"/>
  <c r="AY129" i="1" s="1"/>
  <c r="AT129" i="1"/>
  <c r="AN129" i="1"/>
  <c r="AO129" i="1" s="1"/>
  <c r="AV128" i="1"/>
  <c r="AU128" i="1"/>
  <c r="AY128" i="1" s="1"/>
  <c r="AT128" i="1"/>
  <c r="AN128" i="1"/>
  <c r="AO128" i="1" s="1"/>
  <c r="AV127" i="1"/>
  <c r="AU127" i="1"/>
  <c r="AY127" i="1" s="1"/>
  <c r="AT127" i="1"/>
  <c r="AN127" i="1"/>
  <c r="AO127" i="1" s="1"/>
  <c r="AV126" i="1"/>
  <c r="AU126" i="1"/>
  <c r="AT126" i="1"/>
  <c r="AN126" i="1"/>
  <c r="AO126" i="1" s="1"/>
  <c r="AV125" i="1"/>
  <c r="AU125" i="1"/>
  <c r="AY125" i="1" s="1"/>
  <c r="AT125" i="1"/>
  <c r="AN125" i="1"/>
  <c r="AO125" i="1" s="1"/>
  <c r="AV124" i="1"/>
  <c r="AU124" i="1"/>
  <c r="AY124" i="1" s="1"/>
  <c r="AT124" i="1"/>
  <c r="AN124" i="1"/>
  <c r="AO124" i="1" s="1"/>
  <c r="AV123" i="1"/>
  <c r="AU123" i="1"/>
  <c r="AY123" i="1" s="1"/>
  <c r="AT123" i="1"/>
  <c r="AN123" i="1"/>
  <c r="AO123" i="1" s="1"/>
  <c r="AV122" i="1"/>
  <c r="AU122" i="1"/>
  <c r="AT122" i="1"/>
  <c r="AN122" i="1"/>
  <c r="AO122" i="1" s="1"/>
  <c r="AV121" i="1"/>
  <c r="AU121" i="1"/>
  <c r="AY121" i="1" s="1"/>
  <c r="AT121" i="1"/>
  <c r="AN121" i="1"/>
  <c r="AO121" i="1" s="1"/>
  <c r="AV120" i="1"/>
  <c r="AU120" i="1"/>
  <c r="AY120" i="1" s="1"/>
  <c r="AT120" i="1"/>
  <c r="AN120" i="1"/>
  <c r="AO120" i="1" s="1"/>
  <c r="AV119" i="1"/>
  <c r="AU119" i="1"/>
  <c r="AY119" i="1" s="1"/>
  <c r="AT119" i="1"/>
  <c r="AN119" i="1"/>
  <c r="AO119" i="1" s="1"/>
  <c r="AV118" i="1"/>
  <c r="AU118" i="1"/>
  <c r="AT118" i="1"/>
  <c r="AN118" i="1"/>
  <c r="AO118" i="1" s="1"/>
  <c r="AV117" i="1"/>
  <c r="AU117" i="1"/>
  <c r="AY117" i="1" s="1"/>
  <c r="AT117" i="1"/>
  <c r="AN117" i="1"/>
  <c r="AO117" i="1" s="1"/>
  <c r="AV116" i="1"/>
  <c r="AU116" i="1"/>
  <c r="AY116" i="1" s="1"/>
  <c r="AT116" i="1"/>
  <c r="AN116" i="1"/>
  <c r="AO116" i="1" s="1"/>
  <c r="AV115" i="1"/>
  <c r="AU115" i="1"/>
  <c r="AY115" i="1" s="1"/>
  <c r="AT115" i="1"/>
  <c r="AN115" i="1"/>
  <c r="AO115" i="1" s="1"/>
  <c r="AV114" i="1"/>
  <c r="AU114" i="1"/>
  <c r="AT114" i="1"/>
  <c r="AN114" i="1"/>
  <c r="AO114" i="1" s="1"/>
  <c r="AV113" i="1"/>
  <c r="AU113" i="1"/>
  <c r="AY113" i="1" s="1"/>
  <c r="AT113" i="1"/>
  <c r="AN113" i="1"/>
  <c r="AO113" i="1" s="1"/>
  <c r="AV112" i="1"/>
  <c r="AU112" i="1"/>
  <c r="AY112" i="1" s="1"/>
  <c r="AT112" i="1"/>
  <c r="AN112" i="1"/>
  <c r="AO112" i="1" s="1"/>
  <c r="AV111" i="1"/>
  <c r="AU111" i="1"/>
  <c r="AY111" i="1" s="1"/>
  <c r="AT111" i="1"/>
  <c r="AN111" i="1"/>
  <c r="AO111" i="1" s="1"/>
  <c r="AV110" i="1"/>
  <c r="AU110" i="1"/>
  <c r="AT110" i="1"/>
  <c r="AN110" i="1"/>
  <c r="AO110" i="1" s="1"/>
  <c r="AV109" i="1"/>
  <c r="AU109" i="1"/>
  <c r="AY109" i="1" s="1"/>
  <c r="AT109" i="1"/>
  <c r="AN109" i="1"/>
  <c r="AO109" i="1" s="1"/>
  <c r="AV108" i="1"/>
  <c r="AU108" i="1"/>
  <c r="AY108" i="1" s="1"/>
  <c r="AT108" i="1"/>
  <c r="AN108" i="1"/>
  <c r="AO108" i="1" s="1"/>
  <c r="AV107" i="1"/>
  <c r="AU107" i="1"/>
  <c r="AY107" i="1" s="1"/>
  <c r="AT107" i="1"/>
  <c r="AN107" i="1"/>
  <c r="AO107" i="1" s="1"/>
  <c r="AV106" i="1"/>
  <c r="AU106" i="1"/>
  <c r="AT106" i="1"/>
  <c r="AN106" i="1"/>
  <c r="AO106" i="1" s="1"/>
  <c r="AV105" i="1"/>
  <c r="AU105" i="1"/>
  <c r="AY105" i="1" s="1"/>
  <c r="AT105" i="1"/>
  <c r="AN105" i="1"/>
  <c r="AO105" i="1" s="1"/>
  <c r="AV104" i="1"/>
  <c r="AU104" i="1"/>
  <c r="AY104" i="1" s="1"/>
  <c r="AT104" i="1"/>
  <c r="AN104" i="1"/>
  <c r="AO104" i="1" s="1"/>
  <c r="AV103" i="1"/>
  <c r="AU103" i="1"/>
  <c r="AY103" i="1" s="1"/>
  <c r="AT103" i="1"/>
  <c r="AN103" i="1"/>
  <c r="AO103" i="1" s="1"/>
  <c r="AV102" i="1"/>
  <c r="AU102" i="1"/>
  <c r="AT102" i="1"/>
  <c r="AN102" i="1"/>
  <c r="AO102" i="1" s="1"/>
  <c r="AV101" i="1"/>
  <c r="AU101" i="1"/>
  <c r="AY101" i="1" s="1"/>
  <c r="AT101" i="1"/>
  <c r="AN101" i="1"/>
  <c r="AO101" i="1" s="1"/>
  <c r="AV100" i="1"/>
  <c r="AU100" i="1"/>
  <c r="AY100" i="1" s="1"/>
  <c r="AT100" i="1"/>
  <c r="AN100" i="1"/>
  <c r="AO100" i="1" s="1"/>
  <c r="AV99" i="1"/>
  <c r="AU99" i="1"/>
  <c r="AY99" i="1" s="1"/>
  <c r="AT99" i="1"/>
  <c r="AN99" i="1"/>
  <c r="AO99" i="1" s="1"/>
  <c r="AV98" i="1"/>
  <c r="AU98" i="1"/>
  <c r="AT98" i="1"/>
  <c r="AN98" i="1"/>
  <c r="AO98" i="1" s="1"/>
  <c r="AV97" i="1"/>
  <c r="AU97" i="1"/>
  <c r="AY97" i="1" s="1"/>
  <c r="AT97" i="1"/>
  <c r="AN97" i="1"/>
  <c r="AO97" i="1" s="1"/>
  <c r="AV96" i="1"/>
  <c r="AU96" i="1"/>
  <c r="AY96" i="1" s="1"/>
  <c r="AT96" i="1"/>
  <c r="AN96" i="1"/>
  <c r="AO96" i="1" s="1"/>
  <c r="AV95" i="1"/>
  <c r="AU95" i="1"/>
  <c r="AY95" i="1" s="1"/>
  <c r="AT95" i="1"/>
  <c r="AN95" i="1"/>
  <c r="AO95" i="1" s="1"/>
  <c r="AV94" i="1"/>
  <c r="AU94" i="1"/>
  <c r="AT94" i="1"/>
  <c r="AN94" i="1"/>
  <c r="AO94" i="1" s="1"/>
  <c r="AV93" i="1"/>
  <c r="AU93" i="1"/>
  <c r="AY93" i="1" s="1"/>
  <c r="AT93" i="1"/>
  <c r="AN93" i="1"/>
  <c r="AO93" i="1" s="1"/>
  <c r="AV92" i="1"/>
  <c r="AU92" i="1"/>
  <c r="AY92" i="1" s="1"/>
  <c r="AT92" i="1"/>
  <c r="AN92" i="1"/>
  <c r="AO92" i="1" s="1"/>
  <c r="AV91" i="1"/>
  <c r="AU91" i="1"/>
  <c r="AY91" i="1" s="1"/>
  <c r="AT91" i="1"/>
  <c r="AN91" i="1"/>
  <c r="AO91" i="1" s="1"/>
  <c r="AV90" i="1"/>
  <c r="AU90" i="1"/>
  <c r="AT90" i="1"/>
  <c r="AN90" i="1"/>
  <c r="AO90" i="1" s="1"/>
  <c r="AU89" i="1"/>
  <c r="AY89" i="1" s="1"/>
  <c r="AT89" i="1"/>
  <c r="AN89" i="1"/>
  <c r="AO89" i="1" s="1"/>
  <c r="AV88" i="1"/>
  <c r="AU88" i="1"/>
  <c r="AY88" i="1" s="1"/>
  <c r="AT88" i="1"/>
  <c r="AN88" i="1"/>
  <c r="AO88" i="1" s="1"/>
  <c r="AV87" i="1"/>
  <c r="AU87" i="1"/>
  <c r="AY87" i="1" s="1"/>
  <c r="AT87" i="1"/>
  <c r="AN87" i="1"/>
  <c r="AO87" i="1" s="1"/>
  <c r="AV86" i="1"/>
  <c r="AU86" i="1"/>
  <c r="AT86" i="1"/>
  <c r="AN86" i="1"/>
  <c r="AO86" i="1" s="1"/>
  <c r="AV85" i="1"/>
  <c r="AU85" i="1"/>
  <c r="AY85" i="1" s="1"/>
  <c r="AT85" i="1"/>
  <c r="AN85" i="1"/>
  <c r="AO85" i="1" s="1"/>
  <c r="AV84" i="1"/>
  <c r="AU84" i="1"/>
  <c r="AY84" i="1" s="1"/>
  <c r="AT84" i="1"/>
  <c r="AN84" i="1"/>
  <c r="AO84" i="1" s="1"/>
  <c r="AV83" i="1"/>
  <c r="AU83" i="1"/>
  <c r="AY83" i="1" s="1"/>
  <c r="AT83" i="1"/>
  <c r="AN83" i="1"/>
  <c r="AO83" i="1" s="1"/>
  <c r="AV82" i="1"/>
  <c r="AU82" i="1"/>
  <c r="AT82" i="1"/>
  <c r="AN82" i="1"/>
  <c r="AO82" i="1" s="1"/>
  <c r="AV81" i="1"/>
  <c r="AU81" i="1"/>
  <c r="AY81" i="1" s="1"/>
  <c r="AT81" i="1"/>
  <c r="AN81" i="1"/>
  <c r="AO81" i="1" s="1"/>
  <c r="AV80" i="1"/>
  <c r="AU80" i="1"/>
  <c r="AY80" i="1" s="1"/>
  <c r="AT80" i="1"/>
  <c r="AN80" i="1"/>
  <c r="AO80" i="1" s="1"/>
  <c r="AV79" i="1"/>
  <c r="AU79" i="1"/>
  <c r="AY79" i="1" s="1"/>
  <c r="AT79" i="1"/>
  <c r="AN79" i="1"/>
  <c r="AO79" i="1" s="1"/>
  <c r="AV78" i="1"/>
  <c r="AU78" i="1"/>
  <c r="AY78" i="1" s="1"/>
  <c r="AT78" i="1"/>
  <c r="AN78" i="1"/>
  <c r="AO78" i="1" s="1"/>
  <c r="AV77" i="1"/>
  <c r="AU77" i="1"/>
  <c r="AY77" i="1" s="1"/>
  <c r="AT77" i="1"/>
  <c r="AN77" i="1"/>
  <c r="AO77" i="1" s="1"/>
  <c r="AV76" i="1"/>
  <c r="AU76" i="1"/>
  <c r="AY76" i="1" s="1"/>
  <c r="AT76" i="1"/>
  <c r="AN76" i="1"/>
  <c r="AO76" i="1" s="1"/>
  <c r="AV75" i="1"/>
  <c r="AU75" i="1"/>
  <c r="AY75" i="1" s="1"/>
  <c r="AT75" i="1"/>
  <c r="AN75" i="1"/>
  <c r="AO75" i="1" s="1"/>
  <c r="AV74" i="1"/>
  <c r="AU74" i="1"/>
  <c r="AY74" i="1" s="1"/>
  <c r="AT74" i="1"/>
  <c r="AN74" i="1"/>
  <c r="AO74" i="1" s="1"/>
  <c r="AV73" i="1"/>
  <c r="AU73" i="1"/>
  <c r="AY73" i="1" s="1"/>
  <c r="AT73" i="1"/>
  <c r="AN73" i="1"/>
  <c r="AO73" i="1" s="1"/>
  <c r="AV72" i="1"/>
  <c r="AU72" i="1"/>
  <c r="AY72" i="1" s="1"/>
  <c r="AT72" i="1"/>
  <c r="AN72" i="1"/>
  <c r="AO72" i="1" s="1"/>
  <c r="AV71" i="1"/>
  <c r="AU71" i="1"/>
  <c r="AY71" i="1" s="1"/>
  <c r="AT71" i="1"/>
  <c r="AN71" i="1"/>
  <c r="AO71" i="1" s="1"/>
  <c r="AV70" i="1"/>
  <c r="AU70" i="1"/>
  <c r="AY70" i="1" s="1"/>
  <c r="AT70" i="1"/>
  <c r="AN70" i="1"/>
  <c r="AO70" i="1" s="1"/>
  <c r="AV69" i="1"/>
  <c r="AU69" i="1"/>
  <c r="AY69" i="1" s="1"/>
  <c r="AT69" i="1"/>
  <c r="AN69" i="1"/>
  <c r="AO69" i="1" s="1"/>
  <c r="AV68" i="1"/>
  <c r="AU68" i="1"/>
  <c r="AY68" i="1" s="1"/>
  <c r="AT68" i="1"/>
  <c r="AN68" i="1"/>
  <c r="AO68" i="1" s="1"/>
  <c r="AV67" i="1"/>
  <c r="AU67" i="1"/>
  <c r="AY67" i="1" s="1"/>
  <c r="AT67" i="1"/>
  <c r="AN67" i="1"/>
  <c r="AO67" i="1" s="1"/>
  <c r="AV66" i="1"/>
  <c r="AU66" i="1"/>
  <c r="AY66" i="1" s="1"/>
  <c r="AT66" i="1"/>
  <c r="AN66" i="1"/>
  <c r="AO66" i="1" s="1"/>
  <c r="AV65" i="1"/>
  <c r="AU65" i="1"/>
  <c r="AY65" i="1" s="1"/>
  <c r="AT65" i="1"/>
  <c r="AN65" i="1"/>
  <c r="AO65" i="1" s="1"/>
  <c r="AV64" i="1"/>
  <c r="AU64" i="1"/>
  <c r="AY64" i="1" s="1"/>
  <c r="AT64" i="1"/>
  <c r="AN64" i="1"/>
  <c r="AO64" i="1" s="1"/>
  <c r="AV63" i="1"/>
  <c r="AU63" i="1"/>
  <c r="AY63" i="1" s="1"/>
  <c r="AT63" i="1"/>
  <c r="AN63" i="1"/>
  <c r="AO63" i="1" s="1"/>
  <c r="AV62" i="1"/>
  <c r="AU62" i="1"/>
  <c r="AY62" i="1" s="1"/>
  <c r="AT62" i="1"/>
  <c r="AN62" i="1"/>
  <c r="AO62" i="1" s="1"/>
  <c r="AV61" i="1"/>
  <c r="AU61" i="1"/>
  <c r="AY61" i="1" s="1"/>
  <c r="AT61" i="1"/>
  <c r="AN61" i="1"/>
  <c r="AO61" i="1" s="1"/>
  <c r="AV60" i="1"/>
  <c r="AU60" i="1"/>
  <c r="AY60" i="1" s="1"/>
  <c r="AT60" i="1"/>
  <c r="AN60" i="1"/>
  <c r="AO60" i="1" s="1"/>
  <c r="AV59" i="1"/>
  <c r="AU59" i="1"/>
  <c r="AY59" i="1" s="1"/>
  <c r="AT59" i="1"/>
  <c r="AN59" i="1"/>
  <c r="AO59" i="1" s="1"/>
  <c r="AV58" i="1"/>
  <c r="AU58" i="1"/>
  <c r="AY58" i="1" s="1"/>
  <c r="AT58" i="1"/>
  <c r="AN58" i="1"/>
  <c r="AO58" i="1" s="1"/>
  <c r="AV57" i="1"/>
  <c r="AU57" i="1"/>
  <c r="AY57" i="1" s="1"/>
  <c r="AT57" i="1"/>
  <c r="AN57" i="1"/>
  <c r="AO57" i="1" s="1"/>
  <c r="AV56" i="1"/>
  <c r="AU56" i="1"/>
  <c r="AY56" i="1" s="1"/>
  <c r="AT56" i="1"/>
  <c r="AN56" i="1"/>
  <c r="AO56" i="1" s="1"/>
  <c r="AV55" i="1"/>
  <c r="AU55" i="1"/>
  <c r="AY55" i="1" s="1"/>
  <c r="AT55" i="1"/>
  <c r="AN55" i="1"/>
  <c r="AO55" i="1" s="1"/>
  <c r="AV54" i="1"/>
  <c r="AU54" i="1"/>
  <c r="AY54" i="1" s="1"/>
  <c r="AT54" i="1"/>
  <c r="AN54" i="1"/>
  <c r="AO54" i="1" s="1"/>
  <c r="AV53" i="1"/>
  <c r="AU53" i="1"/>
  <c r="AY53" i="1" s="1"/>
  <c r="AT53" i="1"/>
  <c r="AN53" i="1"/>
  <c r="AO53" i="1" s="1"/>
  <c r="AV52" i="1"/>
  <c r="AU52" i="1"/>
  <c r="AY52" i="1" s="1"/>
  <c r="AT52" i="1"/>
  <c r="AN52" i="1"/>
  <c r="AO52" i="1" s="1"/>
  <c r="AV51" i="1"/>
  <c r="AU51" i="1"/>
  <c r="AY51" i="1" s="1"/>
  <c r="AT51" i="1"/>
  <c r="AN51" i="1"/>
  <c r="AO51" i="1" s="1"/>
  <c r="AV50" i="1"/>
  <c r="AU50" i="1"/>
  <c r="AY50" i="1" s="1"/>
  <c r="AT50" i="1"/>
  <c r="AN50" i="1"/>
  <c r="AO50" i="1" s="1"/>
  <c r="AV49" i="1"/>
  <c r="AU49" i="1"/>
  <c r="AY49" i="1" s="1"/>
  <c r="AT49" i="1"/>
  <c r="AN49" i="1"/>
  <c r="AO49" i="1" s="1"/>
  <c r="AV48" i="1"/>
  <c r="AU48" i="1"/>
  <c r="AY48" i="1" s="1"/>
  <c r="AT48" i="1"/>
  <c r="AN48" i="1"/>
  <c r="AO48" i="1" s="1"/>
  <c r="AV47" i="1"/>
  <c r="AU47" i="1"/>
  <c r="AY47" i="1" s="1"/>
  <c r="AT47" i="1"/>
  <c r="AN47" i="1"/>
  <c r="AO47" i="1" s="1"/>
  <c r="AV46" i="1"/>
  <c r="AU46" i="1"/>
  <c r="AY46" i="1" s="1"/>
  <c r="AT46" i="1"/>
  <c r="AN46" i="1"/>
  <c r="AO46" i="1" s="1"/>
  <c r="AV45" i="1"/>
  <c r="AU45" i="1"/>
  <c r="AY45" i="1" s="1"/>
  <c r="AT45" i="1"/>
  <c r="AN45" i="1"/>
  <c r="AO45" i="1" s="1"/>
  <c r="AV44" i="1"/>
  <c r="AU44" i="1"/>
  <c r="AY44" i="1" s="1"/>
  <c r="AT44" i="1"/>
  <c r="AN44" i="1"/>
  <c r="AO44" i="1" s="1"/>
  <c r="AV43" i="1"/>
  <c r="AU43" i="1"/>
  <c r="AY43" i="1" s="1"/>
  <c r="AT43" i="1"/>
  <c r="AN43" i="1"/>
  <c r="AO43" i="1" s="1"/>
  <c r="AV42" i="1"/>
  <c r="AU42" i="1"/>
  <c r="AY42" i="1" s="1"/>
  <c r="AT42" i="1"/>
  <c r="AN42" i="1"/>
  <c r="AO42" i="1" s="1"/>
  <c r="AV41" i="1"/>
  <c r="AU41" i="1"/>
  <c r="AY41" i="1" s="1"/>
  <c r="AT41" i="1"/>
  <c r="AN41" i="1"/>
  <c r="AO41" i="1" s="1"/>
  <c r="AV40" i="1"/>
  <c r="AU40" i="1"/>
  <c r="AY40" i="1" s="1"/>
  <c r="AT40" i="1"/>
  <c r="AN40" i="1"/>
  <c r="AO40" i="1" s="1"/>
  <c r="AV39" i="1"/>
  <c r="AU39" i="1"/>
  <c r="AY39" i="1" s="1"/>
  <c r="AT39" i="1"/>
  <c r="AN39" i="1"/>
  <c r="AO39" i="1" s="1"/>
  <c r="AV38" i="1"/>
  <c r="AU38" i="1"/>
  <c r="AY38" i="1" s="1"/>
  <c r="AT38" i="1"/>
  <c r="AN38" i="1"/>
  <c r="AO38" i="1" s="1"/>
  <c r="AV37" i="1"/>
  <c r="AU37" i="1"/>
  <c r="AY37" i="1" s="1"/>
  <c r="AT37" i="1"/>
  <c r="AN37" i="1"/>
  <c r="AO37" i="1" s="1"/>
  <c r="AV36" i="1"/>
  <c r="AU36" i="1"/>
  <c r="AY36" i="1" s="1"/>
  <c r="AT36" i="1"/>
  <c r="AN36" i="1"/>
  <c r="AO36" i="1" s="1"/>
  <c r="AV35" i="1"/>
  <c r="AU35" i="1"/>
  <c r="AY35" i="1" s="1"/>
  <c r="AT35" i="1"/>
  <c r="AN35" i="1"/>
  <c r="AO35" i="1" s="1"/>
  <c r="AV34" i="1"/>
  <c r="AU34" i="1"/>
  <c r="AY34" i="1" s="1"/>
  <c r="AT34" i="1"/>
  <c r="AN34" i="1"/>
  <c r="AO34" i="1" s="1"/>
  <c r="AV33" i="1"/>
  <c r="AU33" i="1"/>
  <c r="AY33" i="1" s="1"/>
  <c r="AT33" i="1"/>
  <c r="AN33" i="1"/>
  <c r="AO33" i="1" s="1"/>
  <c r="AV32" i="1"/>
  <c r="AU32" i="1"/>
  <c r="AY32" i="1" s="1"/>
  <c r="AT32" i="1"/>
  <c r="AN32" i="1"/>
  <c r="AO32" i="1" s="1"/>
  <c r="AV31" i="1"/>
  <c r="AU31" i="1"/>
  <c r="AY31" i="1" s="1"/>
  <c r="AT31" i="1"/>
  <c r="AN31" i="1"/>
  <c r="AO31" i="1" s="1"/>
  <c r="AV30" i="1"/>
  <c r="AU30" i="1"/>
  <c r="AY30" i="1" s="1"/>
  <c r="AT30" i="1"/>
  <c r="AN30" i="1"/>
  <c r="AO30" i="1" s="1"/>
  <c r="AV29" i="1"/>
  <c r="AU29" i="1"/>
  <c r="AY29" i="1" s="1"/>
  <c r="AT29" i="1"/>
  <c r="AN29" i="1"/>
  <c r="AO29" i="1" s="1"/>
  <c r="AV28" i="1"/>
  <c r="AU28" i="1"/>
  <c r="AY28" i="1" s="1"/>
  <c r="AT28" i="1"/>
  <c r="AN28" i="1"/>
  <c r="AO28" i="1" s="1"/>
  <c r="AV27" i="1"/>
  <c r="AU27" i="1"/>
  <c r="AY27" i="1" s="1"/>
  <c r="AT27" i="1"/>
  <c r="AN27" i="1"/>
  <c r="AO27" i="1" s="1"/>
  <c r="AV26" i="1"/>
  <c r="AU26" i="1"/>
  <c r="AY26" i="1" s="1"/>
  <c r="AT26" i="1"/>
  <c r="AN26" i="1"/>
  <c r="AO26" i="1" s="1"/>
  <c r="AV25" i="1"/>
  <c r="AU25" i="1"/>
  <c r="AY25" i="1" s="1"/>
  <c r="AT25" i="1"/>
  <c r="AN25" i="1"/>
  <c r="AO25" i="1" s="1"/>
  <c r="AV24" i="1"/>
  <c r="AU24" i="1"/>
  <c r="AY24" i="1" s="1"/>
  <c r="AT24" i="1"/>
  <c r="AN24" i="1"/>
  <c r="AO24" i="1" s="1"/>
  <c r="AV23" i="1"/>
  <c r="AU23" i="1"/>
  <c r="AY23" i="1" s="1"/>
  <c r="AT23" i="1"/>
  <c r="AN23" i="1"/>
  <c r="AO23" i="1" s="1"/>
  <c r="AV22" i="1"/>
  <c r="AU22" i="1"/>
  <c r="AY22" i="1" s="1"/>
  <c r="AT22" i="1"/>
  <c r="AN22" i="1"/>
  <c r="AO22" i="1" s="1"/>
  <c r="AV21" i="1"/>
  <c r="AU21" i="1"/>
  <c r="AY21" i="1" s="1"/>
  <c r="AT21" i="1"/>
  <c r="AN21" i="1"/>
  <c r="AO21" i="1" s="1"/>
  <c r="AV20" i="1"/>
  <c r="AU20" i="1"/>
  <c r="AY20" i="1" s="1"/>
  <c r="AT20" i="1"/>
  <c r="AN20" i="1"/>
  <c r="AO20" i="1" s="1"/>
  <c r="AV19" i="1"/>
  <c r="AU19" i="1"/>
  <c r="AY19" i="1" s="1"/>
  <c r="AT19" i="1"/>
  <c r="AN19" i="1"/>
  <c r="AO19" i="1" s="1"/>
  <c r="AV18" i="1"/>
  <c r="AU18" i="1"/>
  <c r="AY18" i="1" s="1"/>
  <c r="AT18" i="1"/>
  <c r="AN18" i="1"/>
  <c r="AO18" i="1" s="1"/>
  <c r="AV17" i="1"/>
  <c r="AU17" i="1"/>
  <c r="AY17" i="1" s="1"/>
  <c r="AT17" i="1"/>
  <c r="AN17" i="1"/>
  <c r="AO17" i="1" s="1"/>
  <c r="AV16" i="1"/>
  <c r="AU16" i="1"/>
  <c r="AY16" i="1" s="1"/>
  <c r="AT16" i="1"/>
  <c r="AN16" i="1"/>
  <c r="AO16" i="1" s="1"/>
  <c r="AV15" i="1"/>
  <c r="AU15" i="1"/>
  <c r="AY15" i="1" s="1"/>
  <c r="AT15" i="1"/>
  <c r="AN15" i="1"/>
  <c r="AO15" i="1" s="1"/>
  <c r="AV14" i="1"/>
  <c r="AU14" i="1"/>
  <c r="AY14" i="1" s="1"/>
  <c r="AT14" i="1"/>
  <c r="AN14" i="1"/>
  <c r="AO14" i="1" s="1"/>
  <c r="AV13" i="1"/>
  <c r="AU13" i="1"/>
  <c r="AY13" i="1" s="1"/>
  <c r="AT13" i="1"/>
  <c r="AN13" i="1"/>
  <c r="AO13" i="1" s="1"/>
  <c r="AV12" i="1"/>
  <c r="AU12" i="1"/>
  <c r="AY12" i="1" s="1"/>
  <c r="AT12" i="1"/>
  <c r="AN12" i="1"/>
  <c r="AO12" i="1" s="1"/>
  <c r="AV11" i="1"/>
  <c r="AU11" i="1"/>
  <c r="AY11" i="1" s="1"/>
  <c r="AT11" i="1"/>
  <c r="AN11" i="1"/>
  <c r="AO11" i="1" s="1"/>
  <c r="AV10" i="1"/>
  <c r="AU10" i="1"/>
  <c r="AY10" i="1" s="1"/>
  <c r="AT10" i="1"/>
  <c r="AN10" i="1"/>
  <c r="AO10" i="1" s="1"/>
  <c r="AV9" i="1"/>
  <c r="AU9" i="1"/>
  <c r="AY9" i="1" s="1"/>
  <c r="AT9" i="1"/>
  <c r="AN9" i="1"/>
  <c r="AO9" i="1" s="1"/>
  <c r="AV8" i="1"/>
  <c r="AU8" i="1"/>
  <c r="AY8" i="1" s="1"/>
  <c r="AT8" i="1"/>
  <c r="AN8" i="1"/>
  <c r="AO8" i="1" s="1"/>
  <c r="AV7" i="1"/>
  <c r="AU7" i="1"/>
  <c r="AY7" i="1" s="1"/>
  <c r="AT7" i="1"/>
  <c r="AN7" i="1"/>
  <c r="AO7" i="1" s="1"/>
  <c r="AV6" i="1"/>
  <c r="AU6" i="1"/>
  <c r="AY6" i="1" s="1"/>
  <c r="AT6" i="1"/>
  <c r="AN6" i="1"/>
  <c r="AO6" i="1" s="1"/>
  <c r="AV5" i="1"/>
  <c r="AU5" i="1"/>
  <c r="AY5" i="1" s="1"/>
  <c r="AT5" i="1"/>
  <c r="AN5" i="1"/>
  <c r="AO5" i="1" s="1"/>
  <c r="AV4" i="1"/>
  <c r="AU4" i="1"/>
  <c r="AY4" i="1" s="1"/>
  <c r="AT4" i="1"/>
  <c r="AN4" i="1"/>
  <c r="AO4" i="1" s="1"/>
  <c r="AV3" i="1"/>
  <c r="AU3" i="1"/>
  <c r="AY3" i="1" s="1"/>
  <c r="AT3" i="1"/>
  <c r="AN3" i="1"/>
  <c r="AO3" i="1" s="1"/>
  <c r="AM183" i="1" l="1"/>
  <c r="AM179" i="1"/>
  <c r="AM175" i="1"/>
  <c r="AM171" i="1"/>
  <c r="AM167" i="1"/>
  <c r="AM163" i="1"/>
  <c r="AM159" i="1"/>
  <c r="AM155" i="1"/>
  <c r="AM182" i="1"/>
  <c r="AM178" i="1"/>
  <c r="AM174" i="1"/>
  <c r="AM170" i="1"/>
  <c r="AM166" i="1"/>
  <c r="AM162" i="1"/>
  <c r="AM158" i="1"/>
  <c r="AM154" i="1"/>
  <c r="AM150" i="1"/>
  <c r="AM146" i="1"/>
  <c r="AM142" i="1"/>
  <c r="AM138" i="1"/>
  <c r="AM134" i="1"/>
  <c r="AM130" i="1"/>
  <c r="AM126" i="1"/>
  <c r="AM122" i="1"/>
  <c r="AX183" i="1"/>
  <c r="AX179" i="1"/>
  <c r="AX175" i="1"/>
  <c r="AX171" i="1"/>
  <c r="AX167" i="1"/>
  <c r="AX163" i="1"/>
  <c r="AX159" i="1"/>
  <c r="AX155" i="1"/>
  <c r="AX151" i="1"/>
  <c r="AX147" i="1"/>
  <c r="AX143" i="1"/>
  <c r="AX139" i="1"/>
  <c r="AX135" i="1"/>
  <c r="AX131" i="1"/>
  <c r="AX127" i="1"/>
  <c r="AX123" i="1"/>
  <c r="AX119" i="1"/>
  <c r="AX115" i="1"/>
  <c r="AM151" i="1"/>
  <c r="AM147" i="1"/>
  <c r="AM143" i="1"/>
  <c r="AM139" i="1"/>
  <c r="AM135" i="1"/>
  <c r="AM131" i="1"/>
  <c r="AM127" i="1"/>
  <c r="AM123" i="1"/>
  <c r="AM119" i="1"/>
  <c r="AM115" i="1"/>
  <c r="AM111" i="1"/>
  <c r="AM107" i="1"/>
  <c r="AM103" i="1"/>
  <c r="AM99" i="1"/>
  <c r="AM95" i="1"/>
  <c r="AM91" i="1"/>
  <c r="AM87" i="1"/>
  <c r="AM83" i="1"/>
  <c r="AM79" i="1"/>
  <c r="AM75" i="1"/>
  <c r="AM71" i="1"/>
  <c r="AM67" i="1"/>
  <c r="AM63" i="1"/>
  <c r="AM59" i="1"/>
  <c r="AM55" i="1"/>
  <c r="AM51" i="1"/>
  <c r="AM47" i="1"/>
  <c r="AM43" i="1"/>
  <c r="AM39" i="1"/>
  <c r="AM35" i="1"/>
  <c r="AM31" i="1"/>
  <c r="AM27" i="1"/>
  <c r="AM23" i="1"/>
  <c r="AM19" i="1"/>
  <c r="AM15" i="1"/>
  <c r="AM11" i="1"/>
  <c r="AM7" i="1"/>
  <c r="AM3" i="1"/>
  <c r="AX184" i="1"/>
  <c r="AX180" i="1"/>
  <c r="AX176" i="1"/>
  <c r="AX172" i="1"/>
  <c r="AX168" i="1"/>
  <c r="AX164" i="1"/>
  <c r="AX160" i="1"/>
  <c r="AX156" i="1"/>
  <c r="AX152" i="1"/>
  <c r="AX148" i="1"/>
  <c r="AX144" i="1"/>
  <c r="AX140" i="1"/>
  <c r="AX136" i="1"/>
  <c r="AX132" i="1"/>
  <c r="AX128" i="1"/>
  <c r="AX124" i="1"/>
  <c r="AX120" i="1"/>
  <c r="AX116" i="1"/>
  <c r="AX112" i="1"/>
  <c r="AX108" i="1"/>
  <c r="AX104" i="1"/>
  <c r="AX100" i="1"/>
  <c r="AX96" i="1"/>
  <c r="AX92" i="1"/>
  <c r="AX88" i="1"/>
  <c r="AX84" i="1"/>
  <c r="AX80" i="1"/>
  <c r="AX76" i="1"/>
  <c r="AX72" i="1"/>
  <c r="AX68" i="1"/>
  <c r="AX64" i="1"/>
  <c r="AX60" i="1"/>
  <c r="AX56" i="1"/>
  <c r="AX52" i="1"/>
  <c r="AX48" i="1"/>
  <c r="AX44" i="1"/>
  <c r="AX40" i="1"/>
  <c r="AX36" i="1"/>
  <c r="AX32" i="1"/>
  <c r="AX28" i="1"/>
  <c r="AX24" i="1"/>
  <c r="AX20" i="1"/>
  <c r="AX16" i="1"/>
  <c r="AX12" i="1"/>
  <c r="AX8" i="1"/>
  <c r="AX4" i="1"/>
  <c r="AX111" i="1"/>
  <c r="AX107" i="1"/>
  <c r="AX103" i="1"/>
  <c r="AX99" i="1"/>
  <c r="AX95" i="1"/>
  <c r="AX91" i="1"/>
  <c r="AX87" i="1"/>
  <c r="AX83" i="1"/>
  <c r="AX79" i="1"/>
  <c r="AX75" i="1"/>
  <c r="AX71" i="1"/>
  <c r="AX67" i="1"/>
  <c r="AX63" i="1"/>
  <c r="AX59" i="1"/>
  <c r="AX55" i="1"/>
  <c r="AX51" i="1"/>
  <c r="AX47" i="1"/>
  <c r="AX43" i="1"/>
  <c r="AX39" i="1"/>
  <c r="AX35" i="1"/>
  <c r="AX31" i="1"/>
  <c r="AX27" i="1"/>
  <c r="AX23" i="1"/>
  <c r="AX19" i="1"/>
  <c r="AX15" i="1"/>
  <c r="AX11" i="1"/>
  <c r="AX7" i="1"/>
  <c r="AX3" i="1"/>
  <c r="AM2" i="1"/>
  <c r="AM181" i="1"/>
  <c r="AM177" i="1"/>
  <c r="AM173" i="1"/>
  <c r="AM169" i="1"/>
  <c r="AM165" i="1"/>
  <c r="AM161" i="1"/>
  <c r="AM157" i="1"/>
  <c r="AM153" i="1"/>
  <c r="AM149" i="1"/>
  <c r="AM145" i="1"/>
  <c r="AM141" i="1"/>
  <c r="AM137" i="1"/>
  <c r="AM133" i="1"/>
  <c r="AM129" i="1"/>
  <c r="AM125" i="1"/>
  <c r="AM121" i="1"/>
  <c r="AM117" i="1"/>
  <c r="AM113" i="1"/>
  <c r="AM109" i="1"/>
  <c r="AM105" i="1"/>
  <c r="AM101" i="1"/>
  <c r="AM97" i="1"/>
  <c r="AM93" i="1"/>
  <c r="AM89" i="1"/>
  <c r="AM85" i="1"/>
  <c r="AM81" i="1"/>
  <c r="AM77" i="1"/>
  <c r="AM73" i="1"/>
  <c r="AM69" i="1"/>
  <c r="AM65" i="1"/>
  <c r="AM61" i="1"/>
  <c r="AM57" i="1"/>
  <c r="AM53" i="1"/>
  <c r="AM49" i="1"/>
  <c r="AM45" i="1"/>
  <c r="AM41" i="1"/>
  <c r="AM37" i="1"/>
  <c r="AM33" i="1"/>
  <c r="AM29" i="1"/>
  <c r="AM25" i="1"/>
  <c r="AM21" i="1"/>
  <c r="AM17" i="1"/>
  <c r="AM13" i="1"/>
  <c r="AM9" i="1"/>
  <c r="AM5" i="1"/>
  <c r="AX182" i="1"/>
  <c r="AX178" i="1"/>
  <c r="AX174" i="1"/>
  <c r="AX170" i="1"/>
  <c r="AX166" i="1"/>
  <c r="AX162" i="1"/>
  <c r="AX158" i="1"/>
  <c r="AR157" i="1"/>
  <c r="AX154" i="1"/>
  <c r="AR153" i="1"/>
  <c r="AX150" i="1"/>
  <c r="AX146" i="1"/>
  <c r="AR145" i="1"/>
  <c r="AX142" i="1"/>
  <c r="AR141" i="1"/>
  <c r="AX138" i="1"/>
  <c r="AR137" i="1"/>
  <c r="AX134" i="1"/>
  <c r="AR133" i="1"/>
  <c r="AX130" i="1"/>
  <c r="AX126" i="1"/>
  <c r="AX122" i="1"/>
  <c r="AR121" i="1"/>
  <c r="AX118" i="1"/>
  <c r="AR117" i="1"/>
  <c r="AX114" i="1"/>
  <c r="AX110" i="1"/>
  <c r="AX106" i="1"/>
  <c r="AX102" i="1"/>
  <c r="AX98" i="1"/>
  <c r="AX94" i="1"/>
  <c r="AR93" i="1"/>
  <c r="AX90" i="1"/>
  <c r="AX86" i="1"/>
  <c r="AX82" i="1"/>
  <c r="AR81" i="1"/>
  <c r="AX78" i="1"/>
  <c r="AR77" i="1"/>
  <c r="AX74" i="1"/>
  <c r="AR73" i="1"/>
  <c r="AX70" i="1"/>
  <c r="AX66" i="1"/>
  <c r="AX62" i="1"/>
  <c r="AR61" i="1"/>
  <c r="AQ59" i="1"/>
  <c r="AX58" i="1"/>
  <c r="AS55" i="1"/>
  <c r="AX54" i="1"/>
  <c r="AQ54" i="1"/>
  <c r="AR53" i="1"/>
  <c r="AX50" i="1"/>
  <c r="AR49" i="1"/>
  <c r="AX46" i="1"/>
  <c r="AX42" i="1"/>
  <c r="AX38" i="1"/>
  <c r="AS37" i="1"/>
  <c r="AX34" i="1"/>
  <c r="AX30" i="1"/>
  <c r="AX26" i="1"/>
  <c r="AX22" i="1"/>
  <c r="AX18" i="1"/>
  <c r="AX14" i="1"/>
  <c r="AX10" i="1"/>
  <c r="AX6" i="1"/>
  <c r="AR3" i="1"/>
  <c r="AS18" i="1"/>
  <c r="AS6" i="1"/>
  <c r="AS158" i="1"/>
  <c r="AS150" i="1"/>
  <c r="AS138" i="1"/>
  <c r="AS126" i="1"/>
  <c r="AS102" i="1"/>
  <c r="AS86" i="1"/>
  <c r="AS66" i="1"/>
  <c r="AS62" i="1"/>
  <c r="AS58" i="1"/>
  <c r="AS50" i="1"/>
  <c r="AS46" i="1"/>
  <c r="AS42" i="1"/>
  <c r="AS38" i="1"/>
  <c r="AS30" i="1"/>
  <c r="AS146" i="1"/>
  <c r="AS134" i="1"/>
  <c r="AS98" i="1"/>
  <c r="AS94" i="1"/>
  <c r="AS78" i="1"/>
  <c r="AS74" i="1"/>
  <c r="AS54" i="1"/>
  <c r="AY82" i="1"/>
  <c r="AY86" i="1"/>
  <c r="AY90" i="1"/>
  <c r="AY94" i="1"/>
  <c r="AY98" i="1"/>
  <c r="AY102" i="1"/>
  <c r="AY106" i="1"/>
  <c r="AY110" i="1"/>
  <c r="AY114" i="1"/>
  <c r="AY118" i="1"/>
  <c r="AY122" i="1"/>
  <c r="AY126" i="1"/>
  <c r="AY130" i="1"/>
  <c r="AY135" i="1"/>
  <c r="AY139" i="1"/>
  <c r="AY147" i="1"/>
  <c r="AY151" i="1"/>
  <c r="AY155" i="1"/>
  <c r="AY159" i="1"/>
  <c r="AY163" i="1"/>
  <c r="AY167" i="1"/>
  <c r="AY171" i="1"/>
  <c r="AY175" i="1"/>
  <c r="AY179" i="1"/>
  <c r="AY183" i="1"/>
  <c r="AS154" i="1"/>
  <c r="AS142" i="1"/>
  <c r="AS130" i="1"/>
  <c r="AS82" i="1"/>
  <c r="AS70" i="1"/>
  <c r="AS34" i="1"/>
  <c r="AY2" i="1"/>
  <c r="AR125" i="1"/>
  <c r="AS122" i="1"/>
  <c r="AR89" i="1"/>
  <c r="AQ70" i="1"/>
  <c r="AR69" i="1"/>
  <c r="AS65" i="1"/>
  <c r="AR45" i="1"/>
  <c r="AR41" i="1"/>
  <c r="AR37" i="1"/>
  <c r="AR29" i="1"/>
  <c r="AQ26" i="1"/>
  <c r="AQ18" i="1"/>
  <c r="AS10" i="1"/>
  <c r="AQ144" i="1"/>
  <c r="AS118" i="1"/>
  <c r="AS90" i="1"/>
  <c r="AR85" i="1"/>
  <c r="AQ39" i="1"/>
  <c r="AR24" i="1"/>
  <c r="AQ15" i="1"/>
  <c r="AQ10" i="1"/>
  <c r="AQ7" i="1"/>
  <c r="AQ6" i="1"/>
  <c r="AS5" i="1"/>
  <c r="AR149" i="1"/>
  <c r="AR129" i="1"/>
  <c r="AS114" i="1"/>
  <c r="AS110" i="1"/>
  <c r="AS106" i="1"/>
  <c r="AS27" i="1"/>
  <c r="AS26" i="1"/>
  <c r="AS22" i="1"/>
  <c r="AR21" i="1"/>
  <c r="AR17" i="1"/>
  <c r="AS14" i="1"/>
  <c r="AR13" i="1"/>
  <c r="AR12" i="1"/>
  <c r="AQ11" i="1"/>
  <c r="AQ27" i="1"/>
  <c r="AQ23" i="1"/>
  <c r="AS21" i="1"/>
  <c r="AR19" i="1"/>
  <c r="AQ17" i="1"/>
  <c r="AS15" i="1"/>
  <c r="AS13" i="1"/>
  <c r="AR11" i="1"/>
  <c r="AS7" i="1"/>
  <c r="AQ5" i="1"/>
  <c r="AR2" i="1"/>
  <c r="AS183" i="1"/>
  <c r="AR182" i="1"/>
  <c r="AS179" i="1"/>
  <c r="AR178" i="1"/>
  <c r="AS175" i="1"/>
  <c r="AR174" i="1"/>
  <c r="AS171" i="1"/>
  <c r="AR170" i="1"/>
  <c r="AS167" i="1"/>
  <c r="AR27" i="1"/>
  <c r="AQ22" i="1"/>
  <c r="AR7" i="1"/>
  <c r="AR166" i="1"/>
  <c r="AS163" i="1"/>
  <c r="AR162" i="1"/>
  <c r="AQ157" i="1"/>
  <c r="AS155" i="1"/>
  <c r="AQ153" i="1"/>
  <c r="AQ149" i="1"/>
  <c r="AQ145" i="1"/>
  <c r="AS143" i="1"/>
  <c r="AQ141" i="1"/>
  <c r="AS139" i="1"/>
  <c r="AQ137" i="1"/>
  <c r="AS135" i="1"/>
  <c r="AQ133" i="1"/>
  <c r="AS127" i="1"/>
  <c r="AQ125" i="1"/>
  <c r="AQ121" i="1"/>
  <c r="AS119" i="1"/>
  <c r="AQ117" i="1"/>
  <c r="AS111" i="1"/>
  <c r="AQ109" i="1"/>
  <c r="AS107" i="1"/>
  <c r="AQ105" i="1"/>
  <c r="AQ101" i="1"/>
  <c r="AQ93" i="1"/>
  <c r="AS91" i="1"/>
  <c r="AQ89" i="1"/>
  <c r="AS79" i="1"/>
  <c r="AQ77" i="1"/>
  <c r="AQ73" i="1"/>
  <c r="AQ61" i="1"/>
  <c r="AQ57" i="1"/>
  <c r="AQ49" i="1"/>
  <c r="AS39" i="1"/>
  <c r="AQ37" i="1"/>
  <c r="AQ29" i="1"/>
  <c r="AQ21" i="1"/>
  <c r="AQ13" i="1"/>
  <c r="AS11" i="1"/>
  <c r="AQ173" i="1"/>
  <c r="AR181" i="1"/>
  <c r="AQ180" i="1"/>
  <c r="AS178" i="1"/>
  <c r="AQ176" i="1"/>
  <c r="AS174" i="1"/>
  <c r="AR169" i="1"/>
  <c r="AQ168" i="1"/>
  <c r="AS166" i="1"/>
  <c r="AQ164" i="1"/>
  <c r="AS162" i="1"/>
  <c r="AQ160" i="1"/>
  <c r="AQ152" i="1"/>
  <c r="AQ148" i="1"/>
  <c r="AQ140" i="1"/>
  <c r="AQ136" i="1"/>
  <c r="AQ132" i="1"/>
  <c r="AQ128" i="1"/>
  <c r="AQ124" i="1"/>
  <c r="AQ116" i="1"/>
  <c r="AR109" i="1"/>
  <c r="AR105" i="1"/>
  <c r="AR101" i="1"/>
  <c r="AR97" i="1"/>
  <c r="AQ72" i="1"/>
  <c r="AR65" i="1"/>
  <c r="AQ65" i="1"/>
  <c r="AQ60" i="1"/>
  <c r="AR57" i="1"/>
  <c r="AS47" i="1"/>
  <c r="AQ47" i="1"/>
  <c r="AQ40" i="1"/>
  <c r="AR32" i="1"/>
  <c r="AR184" i="1"/>
  <c r="AQ183" i="1"/>
  <c r="AL182" i="1"/>
  <c r="AS181" i="1"/>
  <c r="AR180" i="1"/>
  <c r="AQ179" i="1"/>
  <c r="AS177" i="1"/>
  <c r="AR176" i="1"/>
  <c r="AQ175" i="1"/>
  <c r="AS173" i="1"/>
  <c r="AR172" i="1"/>
  <c r="AQ171" i="1"/>
  <c r="AS169" i="1"/>
  <c r="AR168" i="1"/>
  <c r="AQ167" i="1"/>
  <c r="AS165" i="1"/>
  <c r="AR164" i="1"/>
  <c r="AQ163" i="1"/>
  <c r="AS161" i="1"/>
  <c r="AR160" i="1"/>
  <c r="AQ159" i="1"/>
  <c r="AS157" i="1"/>
  <c r="AR156" i="1"/>
  <c r="AR155" i="1"/>
  <c r="AQ155" i="1"/>
  <c r="AS153" i="1"/>
  <c r="AR152" i="1"/>
  <c r="AQ151" i="1"/>
  <c r="AS149" i="1"/>
  <c r="AR148" i="1"/>
  <c r="AR147" i="1"/>
  <c r="AQ147" i="1"/>
  <c r="AS145" i="1"/>
  <c r="AR144" i="1"/>
  <c r="AQ143" i="1"/>
  <c r="AS141" i="1"/>
  <c r="AR140" i="1"/>
  <c r="AR139" i="1"/>
  <c r="AQ139" i="1"/>
  <c r="AQ138" i="1"/>
  <c r="AS137" i="1"/>
  <c r="AR136" i="1"/>
  <c r="AR135" i="1"/>
  <c r="AQ135" i="1"/>
  <c r="AQ134" i="1"/>
  <c r="AS133" i="1"/>
  <c r="AR132" i="1"/>
  <c r="AQ131" i="1"/>
  <c r="AQ130" i="1"/>
  <c r="AS129" i="1"/>
  <c r="AQ129" i="1"/>
  <c r="AR128" i="1"/>
  <c r="AQ127" i="1"/>
  <c r="AS125" i="1"/>
  <c r="AR124" i="1"/>
  <c r="AQ123" i="1"/>
  <c r="AQ122" i="1"/>
  <c r="AS121" i="1"/>
  <c r="AR120" i="1"/>
  <c r="AR119" i="1"/>
  <c r="AQ119" i="1"/>
  <c r="AQ118" i="1"/>
  <c r="AL118" i="1"/>
  <c r="AS117" i="1"/>
  <c r="AR116" i="1"/>
  <c r="AQ115" i="1"/>
  <c r="AQ114" i="1"/>
  <c r="AS113" i="1"/>
  <c r="AQ113" i="1"/>
  <c r="AR112" i="1"/>
  <c r="AQ111" i="1"/>
  <c r="AS109" i="1"/>
  <c r="AR108" i="1"/>
  <c r="AR107" i="1"/>
  <c r="AQ107" i="1"/>
  <c r="AQ106" i="1"/>
  <c r="AR104" i="1"/>
  <c r="AS103" i="1"/>
  <c r="AQ103" i="1"/>
  <c r="AQ102" i="1"/>
  <c r="AS101" i="1"/>
  <c r="AR99" i="1"/>
  <c r="AQ99" i="1"/>
  <c r="AQ98" i="1"/>
  <c r="AS97" i="1"/>
  <c r="AQ97" i="1"/>
  <c r="AR96" i="1"/>
  <c r="AQ95" i="1"/>
  <c r="AS93" i="1"/>
  <c r="AR92" i="1"/>
  <c r="AR91" i="1"/>
  <c r="AQ91" i="1"/>
  <c r="AQ90" i="1"/>
  <c r="AR88" i="1"/>
  <c r="AQ87" i="1"/>
  <c r="AQ86" i="1"/>
  <c r="AS85" i="1"/>
  <c r="AQ85" i="1"/>
  <c r="AQ83" i="1"/>
  <c r="AQ82" i="1"/>
  <c r="AQ81" i="1"/>
  <c r="AQ79" i="1"/>
  <c r="AS77" i="1"/>
  <c r="AR76" i="1"/>
  <c r="AS75" i="1"/>
  <c r="AQ75" i="1"/>
  <c r="AQ74" i="1"/>
  <c r="AS71" i="1"/>
  <c r="AR71" i="1"/>
  <c r="AQ71" i="1"/>
  <c r="AS69" i="1"/>
  <c r="AQ69" i="1"/>
  <c r="AR67" i="1"/>
  <c r="AQ67" i="1"/>
  <c r="AQ66" i="1"/>
  <c r="AR64" i="1"/>
  <c r="AS63" i="1"/>
  <c r="AQ63" i="1"/>
  <c r="AS61" i="1"/>
  <c r="AQ58" i="1"/>
  <c r="AR56" i="1"/>
  <c r="AQ55" i="1"/>
  <c r="AQ53" i="1"/>
  <c r="AS49" i="1"/>
  <c r="AR48" i="1"/>
  <c r="AQ45" i="1"/>
  <c r="AS43" i="1"/>
  <c r="AR43" i="1"/>
  <c r="AQ43" i="1"/>
  <c r="AQ42" i="1"/>
  <c r="AR39" i="1"/>
  <c r="AQ38" i="1"/>
  <c r="AQ34" i="1"/>
  <c r="AS33" i="1"/>
  <c r="AQ31" i="1"/>
  <c r="AS29" i="1"/>
  <c r="AR28" i="1"/>
  <c r="AQ181" i="1"/>
  <c r="AQ177" i="1"/>
  <c r="AQ169" i="1"/>
  <c r="AQ165" i="1"/>
  <c r="AQ161" i="1"/>
  <c r="AQ2" i="1"/>
  <c r="AQ184" i="1"/>
  <c r="AS182" i="1"/>
  <c r="AR177" i="1"/>
  <c r="AR173" i="1"/>
  <c r="AQ172" i="1"/>
  <c r="AS170" i="1"/>
  <c r="AR165" i="1"/>
  <c r="AR161" i="1"/>
  <c r="AQ156" i="1"/>
  <c r="AQ120" i="1"/>
  <c r="AR113" i="1"/>
  <c r="AQ112" i="1"/>
  <c r="AQ108" i="1"/>
  <c r="AQ104" i="1"/>
  <c r="AQ100" i="1"/>
  <c r="AQ96" i="1"/>
  <c r="AQ92" i="1"/>
  <c r="AQ88" i="1"/>
  <c r="AQ84" i="1"/>
  <c r="AQ80" i="1"/>
  <c r="AQ76" i="1"/>
  <c r="AQ68" i="1"/>
  <c r="AQ64" i="1"/>
  <c r="AR60" i="1"/>
  <c r="AQ56" i="1"/>
  <c r="AQ52" i="1"/>
  <c r="AQ48" i="1"/>
  <c r="AQ44" i="1"/>
  <c r="AR40" i="1"/>
  <c r="AQ36" i="1"/>
  <c r="AQ33" i="1"/>
  <c r="AR33" i="1"/>
  <c r="AQ32" i="1"/>
  <c r="AS2" i="1"/>
  <c r="AS184" i="1"/>
  <c r="AR183" i="1"/>
  <c r="AQ182" i="1"/>
  <c r="AS180" i="1"/>
  <c r="AR179" i="1"/>
  <c r="AQ178" i="1"/>
  <c r="AS176" i="1"/>
  <c r="AR175" i="1"/>
  <c r="AQ174" i="1"/>
  <c r="AS172" i="1"/>
  <c r="AR171" i="1"/>
  <c r="AQ170" i="1"/>
  <c r="AS168" i="1"/>
  <c r="AR167" i="1"/>
  <c r="AQ166" i="1"/>
  <c r="AS164" i="1"/>
  <c r="AR163" i="1"/>
  <c r="AQ162" i="1"/>
  <c r="AS160" i="1"/>
  <c r="AR159" i="1"/>
  <c r="AQ158" i="1"/>
  <c r="AQ154" i="1"/>
  <c r="AQ150" i="1"/>
  <c r="AQ146" i="1"/>
  <c r="AQ142" i="1"/>
  <c r="AR131" i="1"/>
  <c r="AQ126" i="1"/>
  <c r="AQ110" i="1"/>
  <c r="AR103" i="1"/>
  <c r="AQ94" i="1"/>
  <c r="AR83" i="1"/>
  <c r="AQ78" i="1"/>
  <c r="AR75" i="1"/>
  <c r="AQ62" i="1"/>
  <c r="AR55" i="1"/>
  <c r="AQ50" i="1"/>
  <c r="AR35" i="1"/>
  <c r="AS156" i="1"/>
  <c r="AS152" i="1"/>
  <c r="AR151" i="1"/>
  <c r="AS148" i="1"/>
  <c r="AS144" i="1"/>
  <c r="AR143" i="1"/>
  <c r="AS140" i="1"/>
  <c r="AS136" i="1"/>
  <c r="AS132" i="1"/>
  <c r="AS128" i="1"/>
  <c r="AR127" i="1"/>
  <c r="AS124" i="1"/>
  <c r="AR123" i="1"/>
  <c r="AS120" i="1"/>
  <c r="AS116" i="1"/>
  <c r="AR115" i="1"/>
  <c r="AS112" i="1"/>
  <c r="AR111" i="1"/>
  <c r="AS108" i="1"/>
  <c r="AS104" i="1"/>
  <c r="AS100" i="1"/>
  <c r="AS96" i="1"/>
  <c r="AR95" i="1"/>
  <c r="AS92" i="1"/>
  <c r="AS88" i="1"/>
  <c r="AR87" i="1"/>
  <c r="AS84" i="1"/>
  <c r="AS80" i="1"/>
  <c r="AR79" i="1"/>
  <c r="AS76" i="1"/>
  <c r="AS72" i="1"/>
  <c r="AS68" i="1"/>
  <c r="AS64" i="1"/>
  <c r="AR63" i="1"/>
  <c r="AS60" i="1"/>
  <c r="AR59" i="1"/>
  <c r="AS56" i="1"/>
  <c r="AS52" i="1"/>
  <c r="AR51" i="1"/>
  <c r="AS48" i="1"/>
  <c r="AR47" i="1"/>
  <c r="AQ46" i="1"/>
  <c r="AS44" i="1"/>
  <c r="AS40" i="1"/>
  <c r="AS36" i="1"/>
  <c r="AS32" i="1"/>
  <c r="AR31" i="1"/>
  <c r="AQ30" i="1"/>
  <c r="AS28" i="1"/>
  <c r="AS24" i="1"/>
  <c r="AR23" i="1"/>
  <c r="AS20" i="1"/>
  <c r="AS16" i="1"/>
  <c r="AR15" i="1"/>
  <c r="AQ14" i="1"/>
  <c r="AS12" i="1"/>
  <c r="AS8" i="1"/>
  <c r="AS4" i="1"/>
  <c r="AS159" i="1"/>
  <c r="AR158" i="1"/>
  <c r="AR154" i="1"/>
  <c r="AS151" i="1"/>
  <c r="AR150" i="1"/>
  <c r="AS147" i="1"/>
  <c r="AR146" i="1"/>
  <c r="AR142" i="1"/>
  <c r="AR138" i="1"/>
  <c r="AR134" i="1"/>
  <c r="AS131" i="1"/>
  <c r="AR130" i="1"/>
  <c r="AR126" i="1"/>
  <c r="AS123" i="1"/>
  <c r="AR122" i="1"/>
  <c r="AR118" i="1"/>
  <c r="AS115" i="1"/>
  <c r="AR114" i="1"/>
  <c r="AR110" i="1"/>
  <c r="AR106" i="1"/>
  <c r="AR102" i="1"/>
  <c r="AS99" i="1"/>
  <c r="AR98" i="1"/>
  <c r="AS95" i="1"/>
  <c r="AR94" i="1"/>
  <c r="AR90" i="1"/>
  <c r="AS87" i="1"/>
  <c r="AR86" i="1"/>
  <c r="AS83" i="1"/>
  <c r="AR82" i="1"/>
  <c r="AR78" i="1"/>
  <c r="AR74" i="1"/>
  <c r="AR70" i="1"/>
  <c r="AS67" i="1"/>
  <c r="AR66" i="1"/>
  <c r="AR62" i="1"/>
  <c r="AS59" i="1"/>
  <c r="AR58" i="1"/>
  <c r="AR54" i="1"/>
  <c r="AS51" i="1"/>
  <c r="AR50" i="1"/>
  <c r="AR46" i="1"/>
  <c r="AR42" i="1"/>
  <c r="AQ41" i="1"/>
  <c r="AR38" i="1"/>
  <c r="AS35" i="1"/>
  <c r="AR34" i="1"/>
  <c r="AS31" i="1"/>
  <c r="AR30" i="1"/>
  <c r="AR26" i="1"/>
  <c r="AQ25" i="1"/>
  <c r="AS23" i="1"/>
  <c r="AR22" i="1"/>
  <c r="AS19" i="1"/>
  <c r="AR18" i="1"/>
  <c r="AR14" i="1"/>
  <c r="AR10" i="1"/>
  <c r="AQ9" i="1"/>
  <c r="AR6" i="1"/>
  <c r="AS3" i="1"/>
  <c r="AR5" i="1"/>
  <c r="AQ28" i="1"/>
  <c r="AR25" i="1"/>
  <c r="AQ24" i="1"/>
  <c r="AQ20" i="1"/>
  <c r="AQ16" i="1"/>
  <c r="AQ12" i="1"/>
  <c r="AR9" i="1"/>
  <c r="AQ8" i="1"/>
  <c r="AQ4" i="1"/>
  <c r="AL106" i="1"/>
  <c r="AS105" i="1"/>
  <c r="AR100" i="1"/>
  <c r="AS89" i="1"/>
  <c r="AL86" i="1"/>
  <c r="AR84" i="1"/>
  <c r="AS81" i="1"/>
  <c r="AR80" i="1"/>
  <c r="AL74" i="1"/>
  <c r="AS73" i="1"/>
  <c r="AR72" i="1"/>
  <c r="AR68" i="1"/>
  <c r="AS57" i="1"/>
  <c r="AS53" i="1"/>
  <c r="AR52" i="1"/>
  <c r="AQ51" i="1"/>
  <c r="AS45" i="1"/>
  <c r="AR44" i="1"/>
  <c r="AS41" i="1"/>
  <c r="AR36" i="1"/>
  <c r="AQ35" i="1"/>
  <c r="AS25" i="1"/>
  <c r="AR20" i="1"/>
  <c r="AQ19" i="1"/>
  <c r="AS17" i="1"/>
  <c r="AR16" i="1"/>
  <c r="AS9" i="1"/>
  <c r="AR8" i="1"/>
  <c r="AR4" i="1"/>
  <c r="AQ3" i="1"/>
  <c r="AL8" i="1"/>
  <c r="AL129" i="1"/>
  <c r="AL125" i="1"/>
  <c r="AL123" i="1"/>
  <c r="AL121" i="1"/>
  <c r="AL117" i="1"/>
  <c r="AL113" i="1"/>
  <c r="AL112" i="1"/>
  <c r="AL109" i="1"/>
  <c r="AL105" i="1"/>
  <c r="AL101" i="1"/>
  <c r="AL97" i="1"/>
  <c r="AL93" i="1"/>
  <c r="AL91" i="1"/>
  <c r="AL89" i="1"/>
  <c r="AL85" i="1"/>
  <c r="AL81" i="1"/>
  <c r="AL80" i="1"/>
  <c r="AL77" i="1"/>
  <c r="AL73" i="1"/>
  <c r="AL69" i="1"/>
  <c r="AL65" i="1"/>
  <c r="AL61" i="1"/>
  <c r="AL57" i="1"/>
  <c r="AL56" i="1"/>
  <c r="AL53" i="1"/>
  <c r="AL49" i="1"/>
  <c r="AL45" i="1"/>
  <c r="AL41" i="1"/>
  <c r="AL40" i="1"/>
  <c r="AL37" i="1"/>
  <c r="AL33" i="1"/>
  <c r="AL29" i="1"/>
  <c r="AL25" i="1"/>
  <c r="AL24" i="1"/>
  <c r="AL21" i="1"/>
  <c r="AL178" i="1"/>
  <c r="AL170" i="1"/>
  <c r="AL162" i="1"/>
  <c r="AL154" i="1"/>
  <c r="AL148" i="1"/>
  <c r="AL143" i="1"/>
  <c r="AL132" i="1"/>
  <c r="AL128" i="1"/>
  <c r="AL122" i="1"/>
  <c r="AL116" i="1"/>
  <c r="AL111" i="1"/>
  <c r="AL100" i="1"/>
  <c r="AL96" i="1"/>
  <c r="AL90" i="1"/>
  <c r="AL84" i="1"/>
  <c r="AL79" i="1"/>
  <c r="AL68" i="1"/>
  <c r="AL64" i="1"/>
  <c r="AL55" i="1"/>
  <c r="AL48" i="1"/>
  <c r="AL39" i="1"/>
  <c r="AL32" i="1"/>
  <c r="AL23" i="1"/>
  <c r="AL16" i="1"/>
  <c r="AL7" i="1"/>
  <c r="AL183" i="1"/>
  <c r="AL175" i="1"/>
  <c r="AL167" i="1"/>
  <c r="AL159" i="1"/>
  <c r="AL139" i="1"/>
  <c r="AL127" i="1"/>
  <c r="AL107" i="1"/>
  <c r="AL95" i="1"/>
  <c r="AL75" i="1"/>
  <c r="AL63" i="1"/>
  <c r="AL47" i="1"/>
  <c r="AL31" i="1"/>
  <c r="AL15" i="1"/>
  <c r="AL174" i="1"/>
  <c r="AL166" i="1"/>
  <c r="AL158" i="1"/>
  <c r="AL150" i="1"/>
  <c r="AL138" i="1"/>
  <c r="AL181" i="1"/>
  <c r="AL179" i="1"/>
  <c r="AL177" i="1"/>
  <c r="AL173" i="1"/>
  <c r="AL171" i="1"/>
  <c r="AL169" i="1"/>
  <c r="AL165" i="1"/>
  <c r="AL163" i="1"/>
  <c r="AL161" i="1"/>
  <c r="AL157" i="1"/>
  <c r="AL155" i="1"/>
  <c r="AL153" i="1"/>
  <c r="AL149" i="1"/>
  <c r="AL145" i="1"/>
  <c r="AL144" i="1"/>
  <c r="AL141" i="1"/>
  <c r="AL137" i="1"/>
  <c r="AL133" i="1"/>
  <c r="AK178" i="1"/>
  <c r="AK166" i="1"/>
  <c r="AK162" i="1"/>
  <c r="AK158" i="1"/>
  <c r="AK134" i="1"/>
  <c r="AK126" i="1"/>
  <c r="AK122" i="1"/>
  <c r="AK98" i="1"/>
  <c r="AK94" i="1"/>
  <c r="AK90" i="1"/>
  <c r="AK86" i="1"/>
  <c r="AK82" i="1"/>
  <c r="AK66" i="1"/>
  <c r="AK58" i="1"/>
  <c r="AK54" i="1"/>
  <c r="AK50" i="1"/>
  <c r="AK46" i="1"/>
  <c r="AK42" i="1"/>
  <c r="AK34" i="1"/>
  <c r="AK26" i="1"/>
  <c r="AK22" i="1"/>
  <c r="AK18" i="1"/>
  <c r="AL134" i="1"/>
  <c r="AL70" i="1"/>
  <c r="AK45" i="1"/>
  <c r="AK182" i="1"/>
  <c r="AK174" i="1"/>
  <c r="AK170" i="1"/>
  <c r="AK150" i="1"/>
  <c r="AK146" i="1"/>
  <c r="AK142" i="1"/>
  <c r="AK138" i="1"/>
  <c r="AK130" i="1"/>
  <c r="AK118" i="1"/>
  <c r="AK114" i="1"/>
  <c r="AK110" i="1"/>
  <c r="AK106" i="1"/>
  <c r="AK78" i="1"/>
  <c r="AK74" i="1"/>
  <c r="AK70" i="1"/>
  <c r="AK62" i="1"/>
  <c r="AK38" i="1"/>
  <c r="AK30" i="1"/>
  <c r="AL102" i="1"/>
  <c r="AK157" i="1"/>
  <c r="AK149" i="1"/>
  <c r="AK133" i="1"/>
  <c r="AK29" i="1"/>
  <c r="AK21" i="1"/>
  <c r="AK13" i="1"/>
  <c r="AK5" i="1"/>
  <c r="AL176" i="1"/>
  <c r="AL156" i="1"/>
  <c r="AL108" i="1"/>
  <c r="AL72" i="1"/>
  <c r="AL36" i="1"/>
  <c r="AL12" i="1"/>
  <c r="AL4" i="1"/>
  <c r="AK160" i="1"/>
  <c r="AK156" i="1"/>
  <c r="AK152" i="1"/>
  <c r="AK148" i="1"/>
  <c r="AK144" i="1"/>
  <c r="AK140" i="1"/>
  <c r="AK136" i="1"/>
  <c r="AK132" i="1"/>
  <c r="AK128" i="1"/>
  <c r="AK124" i="1"/>
  <c r="AK120" i="1"/>
  <c r="AK116" i="1"/>
  <c r="AK112" i="1"/>
  <c r="AK108" i="1"/>
  <c r="AK104" i="1"/>
  <c r="AK100" i="1"/>
  <c r="AK96" i="1"/>
  <c r="AK92" i="1"/>
  <c r="AK88" i="1"/>
  <c r="AK84" i="1"/>
  <c r="AK80" i="1"/>
  <c r="AK76" i="1"/>
  <c r="AK72" i="1"/>
  <c r="AK68" i="1"/>
  <c r="AK64" i="1"/>
  <c r="AK60" i="1"/>
  <c r="AK56" i="1"/>
  <c r="AK52" i="1"/>
  <c r="AK48" i="1"/>
  <c r="AK44" i="1"/>
  <c r="AK40" i="1"/>
  <c r="AK36" i="1"/>
  <c r="AK32" i="1"/>
  <c r="AK28" i="1"/>
  <c r="AK24" i="1"/>
  <c r="AK20" i="1"/>
  <c r="AK16" i="1"/>
  <c r="AK12" i="1"/>
  <c r="AK8" i="1"/>
  <c r="AK4" i="1"/>
  <c r="AK2" i="1"/>
  <c r="AK184" i="1"/>
  <c r="AK180" i="1"/>
  <c r="AK176" i="1"/>
  <c r="AK172" i="1"/>
  <c r="AK168" i="1"/>
  <c r="AK164" i="1"/>
  <c r="AL151" i="1"/>
  <c r="AL147" i="1"/>
  <c r="AL135" i="1"/>
  <c r="AL131" i="1"/>
  <c r="AL119" i="1"/>
  <c r="AL115" i="1"/>
  <c r="AL103" i="1"/>
  <c r="AL99" i="1"/>
  <c r="AL87" i="1"/>
  <c r="AL83" i="1"/>
  <c r="AL71" i="1"/>
  <c r="AL67" i="1"/>
  <c r="AL59" i="1"/>
  <c r="AL51" i="1"/>
  <c r="AL43" i="1"/>
  <c r="AL35" i="1"/>
  <c r="AL27" i="1"/>
  <c r="AL19" i="1"/>
  <c r="AL11" i="1"/>
  <c r="AL3" i="1"/>
  <c r="AK154" i="1"/>
  <c r="AK102" i="1"/>
  <c r="AK141" i="1"/>
  <c r="AK125" i="1"/>
  <c r="AK117" i="1"/>
  <c r="AK109" i="1"/>
  <c r="AK101" i="1"/>
  <c r="AK93" i="1"/>
  <c r="AK85" i="1"/>
  <c r="AK77" i="1"/>
  <c r="AK69" i="1"/>
  <c r="AK61" i="1"/>
  <c r="AK53" i="1"/>
  <c r="AK37" i="1"/>
  <c r="AL184" i="1"/>
  <c r="AK181" i="1"/>
  <c r="AL180" i="1"/>
  <c r="AK177" i="1"/>
  <c r="AK173" i="1"/>
  <c r="AL172" i="1"/>
  <c r="AK169" i="1"/>
  <c r="AL168" i="1"/>
  <c r="AK165" i="1"/>
  <c r="AL164" i="1"/>
  <c r="AK161" i="1"/>
  <c r="AL160" i="1"/>
  <c r="AL152" i="1"/>
  <c r="AL140" i="1"/>
  <c r="AL136" i="1"/>
  <c r="AL124" i="1"/>
  <c r="AL120" i="1"/>
  <c r="AL104" i="1"/>
  <c r="AL92" i="1"/>
  <c r="AL88" i="1"/>
  <c r="AL76" i="1"/>
  <c r="AL60" i="1"/>
  <c r="AL52" i="1"/>
  <c r="AL44" i="1"/>
  <c r="AL28" i="1"/>
  <c r="AL20" i="1"/>
  <c r="AL2" i="1"/>
  <c r="AK183" i="1"/>
  <c r="AK179" i="1"/>
  <c r="AK175" i="1"/>
  <c r="AK171" i="1"/>
  <c r="AK167" i="1"/>
  <c r="AK163" i="1"/>
  <c r="AK159" i="1"/>
  <c r="AK155" i="1"/>
  <c r="AK151" i="1"/>
  <c r="AK147" i="1"/>
  <c r="AL146" i="1"/>
  <c r="AK143" i="1"/>
  <c r="AL142" i="1"/>
  <c r="AK139" i="1"/>
  <c r="AK135" i="1"/>
  <c r="AK131" i="1"/>
  <c r="AL130" i="1"/>
  <c r="AK127" i="1"/>
  <c r="AL126" i="1"/>
  <c r="AK123" i="1"/>
  <c r="AK119" i="1"/>
  <c r="AK115" i="1"/>
  <c r="AL114" i="1"/>
  <c r="AK111" i="1"/>
  <c r="AL110" i="1"/>
  <c r="AK107" i="1"/>
  <c r="AK103" i="1"/>
  <c r="AK99" i="1"/>
  <c r="AL98" i="1"/>
  <c r="AK95" i="1"/>
  <c r="AL94" i="1"/>
  <c r="AK91" i="1"/>
  <c r="AK87" i="1"/>
  <c r="AK83" i="1"/>
  <c r="AL82" i="1"/>
  <c r="AK79" i="1"/>
  <c r="AL78" i="1"/>
  <c r="AK75" i="1"/>
  <c r="AK71" i="1"/>
  <c r="AK67" i="1"/>
  <c r="AL66" i="1"/>
  <c r="AK63" i="1"/>
  <c r="AL62" i="1"/>
  <c r="AK59" i="1"/>
  <c r="AL58" i="1"/>
  <c r="AK55" i="1"/>
  <c r="AL54" i="1"/>
  <c r="AK51" i="1"/>
  <c r="AL50" i="1"/>
  <c r="AK47" i="1"/>
  <c r="AL46" i="1"/>
  <c r="AK43" i="1"/>
  <c r="AL42" i="1"/>
  <c r="AK39" i="1"/>
  <c r="AL38" i="1"/>
  <c r="AK35" i="1"/>
  <c r="AL34" i="1"/>
  <c r="AK31" i="1"/>
  <c r="AL30" i="1"/>
  <c r="AK27" i="1"/>
  <c r="AL26" i="1"/>
  <c r="AK23" i="1"/>
  <c r="AL22" i="1"/>
  <c r="AK19" i="1"/>
  <c r="AL18" i="1"/>
  <c r="AK15" i="1"/>
  <c r="AL14" i="1"/>
  <c r="AK11" i="1"/>
  <c r="AL10" i="1"/>
  <c r="AK7" i="1"/>
  <c r="AL6" i="1"/>
  <c r="AK3" i="1"/>
  <c r="AL17" i="1"/>
  <c r="AK14" i="1"/>
  <c r="AL13" i="1"/>
  <c r="AK10" i="1"/>
  <c r="AL9" i="1"/>
  <c r="AK6" i="1"/>
  <c r="AL5" i="1"/>
</calcChain>
</file>

<file path=xl/sharedStrings.xml><?xml version="1.0" encoding="utf-8"?>
<sst xmlns="http://schemas.openxmlformats.org/spreadsheetml/2006/main" count="276" uniqueCount="263">
  <si>
    <t>Depth</t>
  </si>
  <si>
    <t>LGC 2-14</t>
  </si>
  <si>
    <t>LGC-2-44</t>
  </si>
  <si>
    <t>LGC-2-49</t>
  </si>
  <si>
    <t>LGC-2-54</t>
  </si>
  <si>
    <t>LGC-2-59</t>
  </si>
  <si>
    <t>LGC-2-64</t>
  </si>
  <si>
    <t>LGC-2-69</t>
  </si>
  <si>
    <t>LGC-2-74</t>
  </si>
  <si>
    <t>LGC-2-79</t>
  </si>
  <si>
    <t>LGC-2-84</t>
  </si>
  <si>
    <t>LGC-2-89</t>
  </si>
  <si>
    <t>LGC-2-94</t>
  </si>
  <si>
    <t>LGC-2-99</t>
  </si>
  <si>
    <t>LGC-2-104</t>
  </si>
  <si>
    <t>LGC-2-109</t>
  </si>
  <si>
    <t>LGC-2-114</t>
  </si>
  <si>
    <t>LGC-2-119</t>
  </si>
  <si>
    <t>LGC-2-129</t>
  </si>
  <si>
    <t>LGC-2-134</t>
  </si>
  <si>
    <t>LGC-2-139</t>
  </si>
  <si>
    <t>LGC-2-144</t>
  </si>
  <si>
    <t>LGC-2-149</t>
  </si>
  <si>
    <t>LGC-2-154</t>
  </si>
  <si>
    <t>LGC-2-159</t>
  </si>
  <si>
    <t>LGC-2-164</t>
  </si>
  <si>
    <t>LGC-2-169</t>
  </si>
  <si>
    <t>LGC-2-174</t>
  </si>
  <si>
    <t>LGC-2-179</t>
  </si>
  <si>
    <t>LGC-2-184</t>
  </si>
  <si>
    <t>LGC-2-189</t>
  </si>
  <si>
    <t>LGC-2-194</t>
  </si>
  <si>
    <t>LGC-3-13</t>
  </si>
  <si>
    <t>LGC-3-18</t>
  </si>
  <si>
    <t>LGC-3-23</t>
  </si>
  <si>
    <t>LGC-3-28</t>
  </si>
  <si>
    <t>LGC-3-38</t>
  </si>
  <si>
    <t>LGC-3-43</t>
  </si>
  <si>
    <t>LGC-3-48</t>
  </si>
  <si>
    <t>LGC-3-53</t>
  </si>
  <si>
    <t>LGC-3-58</t>
  </si>
  <si>
    <t>LGC-3-63</t>
  </si>
  <si>
    <t>LGC-3-68</t>
  </si>
  <si>
    <t>LGC-3-73</t>
  </si>
  <si>
    <t>LGC-3-78</t>
  </si>
  <si>
    <t>LGC-3-83</t>
  </si>
  <si>
    <t>LGC-3-88</t>
  </si>
  <si>
    <t>LGC-3-93</t>
  </si>
  <si>
    <t>LGC-3-98</t>
  </si>
  <si>
    <t>LGC-3-103</t>
  </si>
  <si>
    <t>LGC-3-108</t>
  </si>
  <si>
    <t>LGC-3-113</t>
  </si>
  <si>
    <t>LGC-3-118</t>
  </si>
  <si>
    <t>LGC-3-123</t>
  </si>
  <si>
    <t>LGC-3-128</t>
  </si>
  <si>
    <t>LGC-3-133</t>
  </si>
  <si>
    <t>LGC-3-138</t>
  </si>
  <si>
    <t>LGC-3-143</t>
  </si>
  <si>
    <t>LGC-3-148</t>
  </si>
  <si>
    <t>LGC-3-153</t>
  </si>
  <si>
    <t>LGC-3-158</t>
  </si>
  <si>
    <t>LGC-3-163</t>
  </si>
  <si>
    <t>LGC-3-168</t>
  </si>
  <si>
    <t>LGC-3-173</t>
  </si>
  <si>
    <t>LGC-3-183</t>
  </si>
  <si>
    <t>LGC-3-188</t>
  </si>
  <si>
    <t>LGC-3-193</t>
  </si>
  <si>
    <t>LGC-4-13</t>
  </si>
  <si>
    <t>LGC-4-18</t>
  </si>
  <si>
    <t>LGC-4-23</t>
  </si>
  <si>
    <t>LGC-4-28</t>
  </si>
  <si>
    <t>LGC-4-33</t>
  </si>
  <si>
    <t>LGC-4-38</t>
  </si>
  <si>
    <t>LGC-4-43</t>
  </si>
  <si>
    <t>LGC-4-48</t>
  </si>
  <si>
    <t>LGC-4-53</t>
  </si>
  <si>
    <t>LGC-4-63</t>
  </si>
  <si>
    <t>LGC-4-68</t>
  </si>
  <si>
    <t>LGC-4-78</t>
  </si>
  <si>
    <t>LGC-4-83</t>
  </si>
  <si>
    <t>LGC-4-88</t>
  </si>
  <si>
    <t>LGC-4-93</t>
  </si>
  <si>
    <t>LGC-4-98</t>
  </si>
  <si>
    <t>LGC-4-103</t>
  </si>
  <si>
    <t>LGC-4-108</t>
  </si>
  <si>
    <t>LGC-4-113</t>
  </si>
  <si>
    <t>LGC-4-118</t>
  </si>
  <si>
    <t>LGC-4-123</t>
  </si>
  <si>
    <t>LGC-4-133</t>
  </si>
  <si>
    <t>LGC-4-138</t>
  </si>
  <si>
    <t>LGC-4-143</t>
  </si>
  <si>
    <t>LGC-4-148</t>
  </si>
  <si>
    <t>LGC-4-153</t>
  </si>
  <si>
    <t>LGC-4-158</t>
  </si>
  <si>
    <t>LGC-4-163</t>
  </si>
  <si>
    <t>LGC-4-168</t>
  </si>
  <si>
    <t>LGC-4-173</t>
  </si>
  <si>
    <t>LGC-4-178</t>
  </si>
  <si>
    <t>LGC-4-183</t>
  </si>
  <si>
    <t>LGC-4-188</t>
  </si>
  <si>
    <t>LGC-5-2</t>
  </si>
  <si>
    <t>LGC-5-7</t>
  </si>
  <si>
    <t>LGC-5-12</t>
  </si>
  <si>
    <t>LGC-5-17</t>
  </si>
  <si>
    <t>LGC-5-22</t>
  </si>
  <si>
    <t>LGC-5-27</t>
  </si>
  <si>
    <t>LGC-5-32</t>
  </si>
  <si>
    <t>LGC-5-37</t>
  </si>
  <si>
    <t>LGC-5-42</t>
  </si>
  <si>
    <t>LGC-5-47</t>
  </si>
  <si>
    <t>LGC-5-52</t>
  </si>
  <si>
    <t>LGC-5-57</t>
  </si>
  <si>
    <t>LGC-5-62</t>
  </si>
  <si>
    <t>LGC-5-72</t>
  </si>
  <si>
    <t>LGC-5-77</t>
  </si>
  <si>
    <t>LGC-5-82</t>
  </si>
  <si>
    <t>LGC-5-87</t>
  </si>
  <si>
    <t>LGC-5-92</t>
  </si>
  <si>
    <t>LGC-5-97</t>
  </si>
  <si>
    <t>LGC-5-102</t>
  </si>
  <si>
    <t>LGC-5-107</t>
  </si>
  <si>
    <t>LGC-5-112</t>
  </si>
  <si>
    <t>LGC-5-117</t>
  </si>
  <si>
    <t>LGC-5-122</t>
  </si>
  <si>
    <t>LGC-5-127</t>
  </si>
  <si>
    <t>LGC-5-132</t>
  </si>
  <si>
    <t>LGC-5-137</t>
  </si>
  <si>
    <t>LGC-5-142</t>
  </si>
  <si>
    <t>LGC-5-147</t>
  </si>
  <si>
    <t>LGC-5-152</t>
  </si>
  <si>
    <t>LGC-5-157</t>
  </si>
  <si>
    <t>LGC-5-162</t>
  </si>
  <si>
    <t>LGC-6-3</t>
  </si>
  <si>
    <t>LGC-6-8</t>
  </si>
  <si>
    <t>LGC-6-13</t>
  </si>
  <si>
    <t>LGC-6-18</t>
  </si>
  <si>
    <t>LGC-6-22</t>
  </si>
  <si>
    <t>LGC-6-28</t>
  </si>
  <si>
    <t>LGC-6-33</t>
  </si>
  <si>
    <t>LGC-6-38</t>
  </si>
  <si>
    <t>LGC-6-43</t>
  </si>
  <si>
    <t>LGC-6-48</t>
  </si>
  <si>
    <t>LGC-6-53</t>
  </si>
  <si>
    <t>LGC-6-58</t>
  </si>
  <si>
    <t>ID</t>
    <phoneticPr fontId="1" type="noConversion"/>
  </si>
  <si>
    <t>TEX86</t>
    <phoneticPr fontId="1" type="noConversion"/>
  </si>
  <si>
    <t>BIT</t>
    <phoneticPr fontId="1" type="noConversion"/>
  </si>
  <si>
    <t>CBT</t>
    <phoneticPr fontId="1" type="noConversion"/>
  </si>
  <si>
    <t>MBT</t>
    <phoneticPr fontId="1" type="noConversion"/>
  </si>
  <si>
    <t>LGC-5''</t>
    <phoneticPr fontId="1" type="noConversion"/>
  </si>
  <si>
    <t>LGC-10</t>
    <phoneticPr fontId="1" type="noConversion"/>
  </si>
  <si>
    <t>LGC-15</t>
    <phoneticPr fontId="1" type="noConversion"/>
  </si>
  <si>
    <t>LGC-20</t>
    <phoneticPr fontId="1" type="noConversion"/>
  </si>
  <si>
    <t>LGC-25</t>
    <phoneticPr fontId="1" type="noConversion"/>
  </si>
  <si>
    <t>LGC-27</t>
    <phoneticPr fontId="1" type="noConversion"/>
  </si>
  <si>
    <t>LGC-35</t>
    <phoneticPr fontId="1" type="noConversion"/>
  </si>
  <si>
    <t>LGC-40</t>
    <phoneticPr fontId="1" type="noConversion"/>
  </si>
  <si>
    <t>LGC-45</t>
    <phoneticPr fontId="1" type="noConversion"/>
  </si>
  <si>
    <t>LGC-49</t>
    <phoneticPr fontId="1" type="noConversion"/>
  </si>
  <si>
    <t>LGC-55</t>
    <phoneticPr fontId="1" type="noConversion"/>
  </si>
  <si>
    <t>LGC-59</t>
    <phoneticPr fontId="1" type="noConversion"/>
  </si>
  <si>
    <t>LGC-64</t>
    <phoneticPr fontId="1" type="noConversion"/>
  </si>
  <si>
    <t>LGC-70</t>
    <phoneticPr fontId="1" type="noConversion"/>
  </si>
  <si>
    <t>LGC-75</t>
    <phoneticPr fontId="1" type="noConversion"/>
  </si>
  <si>
    <t>LGC-80</t>
    <phoneticPr fontId="1" type="noConversion"/>
  </si>
  <si>
    <t>LGC-85</t>
    <phoneticPr fontId="1" type="noConversion"/>
  </si>
  <si>
    <t>LGC-90</t>
    <phoneticPr fontId="1" type="noConversion"/>
  </si>
  <si>
    <t>LGC-97</t>
    <phoneticPr fontId="1" type="noConversion"/>
  </si>
  <si>
    <t>LGC-101</t>
    <phoneticPr fontId="1" type="noConversion"/>
  </si>
  <si>
    <t>LGC-107</t>
    <phoneticPr fontId="1" type="noConversion"/>
  </si>
  <si>
    <t>LGC-112</t>
    <phoneticPr fontId="1" type="noConversion"/>
  </si>
  <si>
    <t>LGC-117</t>
    <phoneticPr fontId="1" type="noConversion"/>
  </si>
  <si>
    <t>LGC-122</t>
    <phoneticPr fontId="1" type="noConversion"/>
  </si>
  <si>
    <t>LGC-127</t>
    <phoneticPr fontId="1" type="noConversion"/>
  </si>
  <si>
    <t>LGC-132</t>
    <phoneticPr fontId="1" type="noConversion"/>
  </si>
  <si>
    <t>LGC-137</t>
    <phoneticPr fontId="1" type="noConversion"/>
  </si>
  <si>
    <t>LGC 2-4</t>
    <phoneticPr fontId="1" type="noConversion"/>
  </si>
  <si>
    <t>LGC 2-9</t>
    <phoneticPr fontId="1" type="noConversion"/>
  </si>
  <si>
    <t>LGC 2-19</t>
    <phoneticPr fontId="1" type="noConversion"/>
  </si>
  <si>
    <t>LGC 2-24</t>
    <phoneticPr fontId="1" type="noConversion"/>
  </si>
  <si>
    <t>LGC-2-29</t>
    <phoneticPr fontId="1" type="noConversion"/>
  </si>
  <si>
    <t>LGC-2-34</t>
    <phoneticPr fontId="1" type="noConversion"/>
  </si>
  <si>
    <t>LGC-2-39</t>
    <phoneticPr fontId="1" type="noConversion"/>
  </si>
  <si>
    <t>LGC-3-3</t>
    <phoneticPr fontId="1" type="noConversion"/>
  </si>
  <si>
    <t>LGC-3-8</t>
    <phoneticPr fontId="1" type="noConversion"/>
  </si>
  <si>
    <t>LGC-3-32</t>
    <phoneticPr fontId="1" type="noConversion"/>
  </si>
  <si>
    <t>LGC-4-3</t>
    <phoneticPr fontId="1" type="noConversion"/>
  </si>
  <si>
    <t>LGC-4-8</t>
    <phoneticPr fontId="1" type="noConversion"/>
  </si>
  <si>
    <t>LGC-4-73</t>
    <phoneticPr fontId="1" type="noConversion"/>
  </si>
  <si>
    <t>MI</t>
  </si>
  <si>
    <t>MBT'</t>
    <phoneticPr fontId="1" type="noConversion"/>
  </si>
  <si>
    <t>GDGT-0/Cren</t>
    <phoneticPr fontId="1" type="noConversion"/>
  </si>
  <si>
    <t>Cren 1292</t>
    <phoneticPr fontId="1" type="noConversion"/>
  </si>
  <si>
    <t>Cren' 1292‘</t>
    <phoneticPr fontId="1" type="noConversion"/>
  </si>
  <si>
    <t>GDGT-0 1302</t>
    <phoneticPr fontId="1" type="noConversion"/>
  </si>
  <si>
    <t>GDGT-1 1300</t>
    <phoneticPr fontId="1" type="noConversion"/>
  </si>
  <si>
    <t>GDGT-2 1298</t>
    <phoneticPr fontId="1" type="noConversion"/>
  </si>
  <si>
    <t>GDGT-3 1296</t>
    <phoneticPr fontId="1" type="noConversion"/>
  </si>
  <si>
    <t>Ia 1022</t>
    <phoneticPr fontId="1" type="noConversion"/>
  </si>
  <si>
    <t>Ib 1020</t>
    <phoneticPr fontId="1" type="noConversion"/>
  </si>
  <si>
    <t>Ic 1018</t>
    <phoneticPr fontId="1" type="noConversion"/>
  </si>
  <si>
    <t>Iia 1036</t>
    <phoneticPr fontId="1" type="noConversion"/>
  </si>
  <si>
    <t>Iib 1034</t>
    <phoneticPr fontId="1" type="noConversion"/>
  </si>
  <si>
    <t>Iic 1032</t>
    <phoneticPr fontId="1" type="noConversion"/>
  </si>
  <si>
    <t>IIIa 1050</t>
    <phoneticPr fontId="1" type="noConversion"/>
  </si>
  <si>
    <t>IIIb 1048</t>
    <phoneticPr fontId="1" type="noConversion"/>
  </si>
  <si>
    <t>IIIc 1046</t>
    <phoneticPr fontId="1" type="noConversion"/>
  </si>
  <si>
    <t xml:space="preserve">f(Cren) </t>
    <phoneticPr fontId="1" type="noConversion"/>
  </si>
  <si>
    <t xml:space="preserve">f(Cren') </t>
    <phoneticPr fontId="1" type="noConversion"/>
  </si>
  <si>
    <t xml:space="preserve">f(GDGT-0) </t>
    <phoneticPr fontId="1" type="noConversion"/>
  </si>
  <si>
    <t xml:space="preserve">f(GDGT-1) </t>
    <phoneticPr fontId="1" type="noConversion"/>
  </si>
  <si>
    <t>f(GDGT-2)</t>
    <phoneticPr fontId="1" type="noConversion"/>
  </si>
  <si>
    <t>f(GDGT-3)</t>
    <phoneticPr fontId="1" type="noConversion"/>
  </si>
  <si>
    <t>f(Ia)</t>
    <phoneticPr fontId="1" type="noConversion"/>
  </si>
  <si>
    <t>f(Ib)</t>
    <phoneticPr fontId="1" type="noConversion"/>
  </si>
  <si>
    <t>f(Ic)</t>
    <phoneticPr fontId="1" type="noConversion"/>
  </si>
  <si>
    <t>f(Iia)</t>
    <phoneticPr fontId="1" type="noConversion"/>
  </si>
  <si>
    <t>f(Iib)</t>
    <phoneticPr fontId="1" type="noConversion"/>
  </si>
  <si>
    <t>f(Iic)</t>
    <phoneticPr fontId="1" type="noConversion"/>
  </si>
  <si>
    <t>f(IIIa)</t>
    <phoneticPr fontId="1" type="noConversion"/>
  </si>
  <si>
    <t>f(IIIb)</t>
    <phoneticPr fontId="1" type="noConversion"/>
  </si>
  <si>
    <t>f(IIIc)</t>
    <phoneticPr fontId="1" type="noConversion"/>
  </si>
  <si>
    <t>Tetra%</t>
    <phoneticPr fontId="1" type="noConversion"/>
  </si>
  <si>
    <t>Penta%</t>
    <phoneticPr fontId="1" type="noConversion"/>
  </si>
  <si>
    <t>Hexa%</t>
    <phoneticPr fontId="1" type="noConversion"/>
  </si>
  <si>
    <t>LST-Powers 2010</t>
    <phoneticPr fontId="1" type="noConversion"/>
  </si>
  <si>
    <t>MAAT-Gunther 2014</t>
    <phoneticPr fontId="1" type="noConversion"/>
  </si>
  <si>
    <t>Cren'%</t>
    <phoneticPr fontId="1" type="noConversion"/>
  </si>
  <si>
    <t>MBTm</t>
    <phoneticPr fontId="1" type="noConversion"/>
  </si>
  <si>
    <t>error</t>
    <phoneticPr fontId="1" type="noConversion"/>
  </si>
  <si>
    <t>error</t>
    <phoneticPr fontId="1" type="noConversion"/>
  </si>
  <si>
    <t>ID</t>
  </si>
  <si>
    <t>age</t>
  </si>
  <si>
    <t>Ic 1018</t>
  </si>
  <si>
    <t>Ib 1020</t>
  </si>
  <si>
    <t>Ia 1022</t>
  </si>
  <si>
    <t>Iic 1032</t>
  </si>
  <si>
    <t>Iic' 1032</t>
  </si>
  <si>
    <t>Iib 1034</t>
  </si>
  <si>
    <t>Iib' 1034</t>
  </si>
  <si>
    <t>Iia 1036</t>
  </si>
  <si>
    <t>Iia' 1036</t>
  </si>
  <si>
    <t>IIIa 1050</t>
  </si>
  <si>
    <t>IIIa' 1050</t>
  </si>
  <si>
    <t>MBT'5ME</t>
    <phoneticPr fontId="1" type="noConversion"/>
  </si>
  <si>
    <t>MBT'6ME</t>
    <phoneticPr fontId="1" type="noConversion"/>
  </si>
  <si>
    <t>MAT　Russell 2018OG</t>
    <phoneticPr fontId="1" type="noConversion"/>
  </si>
  <si>
    <t>Error</t>
    <phoneticPr fontId="1" type="noConversion"/>
  </si>
  <si>
    <t>LGC-4-23</t>
    <phoneticPr fontId="1" type="noConversion"/>
  </si>
  <si>
    <t>LGC-4-53</t>
    <phoneticPr fontId="1" type="noConversion"/>
  </si>
  <si>
    <t>LGC- 3-173</t>
    <phoneticPr fontId="1" type="noConversion"/>
  </si>
  <si>
    <t>LGC-4-88</t>
    <phoneticPr fontId="1" type="noConversion"/>
  </si>
  <si>
    <t>LGC-4-118</t>
    <phoneticPr fontId="1" type="noConversion"/>
  </si>
  <si>
    <t>LGC-4-183</t>
    <phoneticPr fontId="1" type="noConversion"/>
  </si>
  <si>
    <t>LGC-5-42</t>
    <phoneticPr fontId="1" type="noConversion"/>
  </si>
  <si>
    <t>LGC-5-107</t>
    <phoneticPr fontId="1" type="noConversion"/>
  </si>
  <si>
    <t>LGC-5-122</t>
    <phoneticPr fontId="1" type="noConversion"/>
  </si>
  <si>
    <t>LGC-5-137</t>
    <phoneticPr fontId="1" type="noConversion"/>
  </si>
  <si>
    <t>LGC-5-152</t>
    <phoneticPr fontId="1" type="noConversion"/>
  </si>
  <si>
    <t>LGC-6-3</t>
    <phoneticPr fontId="1" type="noConversion"/>
  </si>
  <si>
    <t>LGC-6-18</t>
    <phoneticPr fontId="1" type="noConversion"/>
  </si>
  <si>
    <t>LGC-6-33</t>
    <phoneticPr fontId="1" type="noConversion"/>
  </si>
  <si>
    <t>age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</si>
</sst>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0_ "/>
    <numFmt numFmtId="178" formatCode="0.000_ "/>
    <numFmt numFmtId="179" formatCode="0.00_);[Red]\(0.00\)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 diagonalDown="1">
      <left/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77" fontId="2" fillId="0" borderId="0" xfId="0" applyNumberFormat="1" applyFont="1" applyFill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/>
    </xf>
    <xf numFmtId="179" fontId="2" fillId="0" borderId="0" xfId="0" applyNumberFormat="1" applyFont="1" applyFill="1">
      <alignment vertical="center"/>
    </xf>
    <xf numFmtId="17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>
      <alignment vertical="center"/>
    </xf>
    <xf numFmtId="179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4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20FD7-18A3-4F62-82F5-5155482F7085}">
  <dimension ref="A1:BB191"/>
  <sheetViews>
    <sheetView topLeftCell="AG1" zoomScaleNormal="100" workbookViewId="0">
      <pane ySplit="1" topLeftCell="A2" activePane="bottomLeft" state="frozen"/>
      <selection pane="bottomLeft" activeCell="BA1" sqref="BA1:BB1048576"/>
    </sheetView>
  </sheetViews>
  <sheetFormatPr defaultRowHeight="12.75" x14ac:dyDescent="0.2"/>
  <cols>
    <col min="1" max="1" width="8.875" style="2" customWidth="1"/>
    <col min="2" max="2" width="5.5" style="3" customWidth="1"/>
    <col min="3" max="3" width="7" style="3" customWidth="1"/>
    <col min="4" max="4" width="2.75" style="3" customWidth="1"/>
    <col min="5" max="5" width="9.875" style="2" customWidth="1"/>
    <col min="6" max="6" width="6.75" style="2" customWidth="1"/>
    <col min="7" max="7" width="9" style="3" customWidth="1"/>
    <col min="8" max="18" width="9" style="2" customWidth="1"/>
    <col min="19" max="19" width="7" style="2" customWidth="1"/>
    <col min="20" max="20" width="3.75" style="2" customWidth="1"/>
    <col min="21" max="33" width="6.625" style="2" customWidth="1"/>
    <col min="34" max="35" width="6.625" style="22" customWidth="1"/>
    <col min="36" max="36" width="2.75" style="22" customWidth="1"/>
    <col min="37" max="37" width="7.375" style="22" customWidth="1"/>
    <col min="38" max="38" width="7.375" style="2" customWidth="1"/>
    <col min="39" max="39" width="7.375" style="9" customWidth="1"/>
    <col min="40" max="41" width="7.375" style="2" customWidth="1"/>
    <col min="42" max="42" width="3.375" style="2" customWidth="1"/>
    <col min="43" max="45" width="7.125" style="23" customWidth="1"/>
    <col min="46" max="52" width="7.125" style="2" customWidth="1"/>
    <col min="53" max="16384" width="9" style="2"/>
  </cols>
  <sheetData>
    <row r="1" spans="1:52" s="1" customFormat="1" ht="38.25" x14ac:dyDescent="0.2">
      <c r="A1" s="1" t="s">
        <v>144</v>
      </c>
      <c r="B1" s="1" t="s">
        <v>0</v>
      </c>
      <c r="C1" s="1" t="s">
        <v>262</v>
      </c>
      <c r="E1" s="1" t="s">
        <v>192</v>
      </c>
      <c r="F1" s="1" t="s">
        <v>193</v>
      </c>
      <c r="G1" s="1" t="s">
        <v>194</v>
      </c>
      <c r="H1" s="1" t="s">
        <v>195</v>
      </c>
      <c r="I1" s="1" t="s">
        <v>196</v>
      </c>
      <c r="J1" s="1" t="s">
        <v>197</v>
      </c>
      <c r="K1" s="1" t="s">
        <v>198</v>
      </c>
      <c r="L1" s="1" t="s">
        <v>199</v>
      </c>
      <c r="M1" s="1" t="s">
        <v>200</v>
      </c>
      <c r="N1" s="1" t="s">
        <v>201</v>
      </c>
      <c r="O1" s="1" t="s">
        <v>202</v>
      </c>
      <c r="P1" s="1" t="s">
        <v>203</v>
      </c>
      <c r="Q1" s="1" t="s">
        <v>204</v>
      </c>
      <c r="R1" s="1" t="s">
        <v>205</v>
      </c>
      <c r="S1" s="1" t="s">
        <v>206</v>
      </c>
      <c r="U1" s="1" t="s">
        <v>207</v>
      </c>
      <c r="V1" s="1" t="s">
        <v>208</v>
      </c>
      <c r="W1" s="1" t="s">
        <v>209</v>
      </c>
      <c r="X1" s="1" t="s">
        <v>210</v>
      </c>
      <c r="Y1" s="1" t="s">
        <v>211</v>
      </c>
      <c r="Z1" s="1" t="s">
        <v>212</v>
      </c>
      <c r="AA1" s="1" t="s">
        <v>213</v>
      </c>
      <c r="AB1" s="1" t="s">
        <v>214</v>
      </c>
      <c r="AC1" s="1" t="s">
        <v>215</v>
      </c>
      <c r="AD1" s="1" t="s">
        <v>216</v>
      </c>
      <c r="AE1" s="1" t="s">
        <v>217</v>
      </c>
      <c r="AF1" s="1" t="s">
        <v>218</v>
      </c>
      <c r="AG1" s="1" t="s">
        <v>219</v>
      </c>
      <c r="AH1" s="1" t="s">
        <v>220</v>
      </c>
      <c r="AI1" s="1" t="s">
        <v>221</v>
      </c>
      <c r="AK1" s="2" t="s">
        <v>191</v>
      </c>
      <c r="AL1" s="1" t="s">
        <v>189</v>
      </c>
      <c r="AM1" s="5" t="s">
        <v>227</v>
      </c>
      <c r="AN1" s="1" t="s">
        <v>145</v>
      </c>
      <c r="AO1" s="1" t="s">
        <v>225</v>
      </c>
      <c r="AP1" s="1" t="s">
        <v>230</v>
      </c>
      <c r="AQ1" s="23" t="s">
        <v>222</v>
      </c>
      <c r="AR1" s="23" t="s">
        <v>223</v>
      </c>
      <c r="AS1" s="23" t="s">
        <v>224</v>
      </c>
      <c r="AT1" s="1" t="s">
        <v>146</v>
      </c>
      <c r="AU1" s="1" t="s">
        <v>147</v>
      </c>
      <c r="AV1" s="1" t="s">
        <v>148</v>
      </c>
      <c r="AW1" s="1" t="s">
        <v>190</v>
      </c>
      <c r="AX1" s="1" t="s">
        <v>228</v>
      </c>
      <c r="AY1" s="1" t="s">
        <v>226</v>
      </c>
      <c r="AZ1" s="1" t="s">
        <v>229</v>
      </c>
    </row>
    <row r="2" spans="1:52" x14ac:dyDescent="0.2">
      <c r="A2" s="2" t="s">
        <v>149</v>
      </c>
      <c r="B2" s="3">
        <v>5</v>
      </c>
      <c r="C2" s="3">
        <v>-16.2</v>
      </c>
      <c r="E2" s="2">
        <v>246606</v>
      </c>
      <c r="F2" s="2">
        <v>1034.4100000000001</v>
      </c>
      <c r="G2" s="3">
        <v>146961</v>
      </c>
      <c r="H2" s="2">
        <v>13412.6</v>
      </c>
      <c r="I2" s="2">
        <v>6491.71</v>
      </c>
      <c r="J2" s="2">
        <v>1094.1400000000001</v>
      </c>
      <c r="K2" s="2">
        <v>3950.98</v>
      </c>
      <c r="L2" s="2">
        <v>2051.9699999999998</v>
      </c>
      <c r="M2" s="2">
        <v>3729.7</v>
      </c>
      <c r="N2" s="2">
        <v>7735.52</v>
      </c>
      <c r="O2" s="2">
        <v>9819.68</v>
      </c>
      <c r="P2" s="2">
        <v>3451.75</v>
      </c>
      <c r="Q2" s="2">
        <v>9365.56</v>
      </c>
      <c r="R2" s="2">
        <v>2184.9499999999998</v>
      </c>
      <c r="S2" s="2">
        <v>0</v>
      </c>
      <c r="U2" s="6">
        <f>E2/SUM(E2:S2)</f>
        <v>0.53857043429014173</v>
      </c>
      <c r="V2" s="6">
        <f>F2/SUM(E2:S2)</f>
        <v>2.2590798396392043E-3</v>
      </c>
      <c r="W2" s="6">
        <f>G2/SUM(E2:S2)</f>
        <v>0.32095265157260378</v>
      </c>
      <c r="X2" s="6">
        <f>H2/SUM(E2:S2)</f>
        <v>2.929218999926991E-2</v>
      </c>
      <c r="Y2" s="6">
        <f>I2/SUM(E2:S2)</f>
        <v>1.41774452932437E-2</v>
      </c>
      <c r="Z2" s="6">
        <f>J2/SUM(E2:S2)</f>
        <v>2.3895260252151844E-3</v>
      </c>
      <c r="AA2" s="6">
        <f>K2/SUM(E2:S2)</f>
        <v>8.6286668388914477E-3</v>
      </c>
      <c r="AB2" s="6">
        <f>L2/SUM(E2:S2)</f>
        <v>4.4813604456109832E-3</v>
      </c>
      <c r="AC2" s="6">
        <f>M2/SUM(E2:S2)</f>
        <v>8.1454066355722953E-3</v>
      </c>
      <c r="AD2" s="6">
        <f>N2/SUM(E2:S2)</f>
        <v>1.6893840238518438E-2</v>
      </c>
      <c r="AE2" s="6">
        <f>O2/SUM(E2:S2)</f>
        <v>2.1445501415984281E-2</v>
      </c>
      <c r="AF2" s="6">
        <f>P2/SUM(E2:S2)</f>
        <v>7.5383830748684006E-3</v>
      </c>
      <c r="AG2" s="6">
        <f>Q2/SUM(E2:S2)</f>
        <v>2.045373476951242E-2</v>
      </c>
      <c r="AH2" s="6">
        <f>R2/SUM(E2:S2)</f>
        <v>4.771779560928141E-3</v>
      </c>
      <c r="AI2" s="6">
        <f>S2/SUM(E2:S2)</f>
        <v>0</v>
      </c>
      <c r="AJ2" s="2"/>
      <c r="AK2" s="7">
        <f>W2/U2</f>
        <v>0.59593440548891763</v>
      </c>
      <c r="AL2" s="8">
        <f>SUM(X2:Z2)/(SUM(X2:Z2)+U2+V2)</f>
        <v>7.8166092574990825E-2</v>
      </c>
      <c r="AM2" s="8">
        <f>V2/SUM(U2:Z2)</f>
        <v>2.4889565650960521E-3</v>
      </c>
      <c r="AN2" s="8">
        <f t="shared" ref="AN2:AN33" si="0">(F2+J2+I2)/(H2+F2+J2+I2)</f>
        <v>0.39124562131289353</v>
      </c>
      <c r="AO2" s="8">
        <f>55.231*AN2-13.955</f>
        <v>7.6538869107324228</v>
      </c>
      <c r="AP2" s="2">
        <v>3.6</v>
      </c>
      <c r="AQ2" s="24">
        <f>SUM(AA2:AC2)/SUM(AA2:AI2)</f>
        <v>0.23014009658523002</v>
      </c>
      <c r="AR2" s="24">
        <f>SUM(AD2:AF2)/SUM(AA2:AI2)</f>
        <v>0.49673434285226503</v>
      </c>
      <c r="AS2" s="24">
        <f>SUM(AG2:AI2)/SUM(AA2:AI2)</f>
        <v>0.27312556056250503</v>
      </c>
      <c r="AT2" s="9">
        <f t="shared" ref="AT2:AT33" si="1">(Q2+N2+K2)/(E2+K2+N2+Q2)</f>
        <v>7.8652815461637882E-2</v>
      </c>
      <c r="AU2" s="9">
        <f t="shared" ref="AU2:AU33" si="2">-LOG10((L2+O2)/(K2+N2))</f>
        <v>-6.8266208485904126E-3</v>
      </c>
      <c r="AV2" s="9">
        <f t="shared" ref="AV2:AV33" si="3">(L2+K2+M2)/SUM(M2:S2)</f>
        <v>0.26821195155531602</v>
      </c>
      <c r="AW2" s="9">
        <f t="shared" ref="AW2:AW65" si="4">(M2+L2+K2)/SUM(K2:Q2)</f>
        <v>0.24267824888368481</v>
      </c>
      <c r="AX2" s="9">
        <f t="shared" ref="AX2:AX65" si="5">(AG2+AH2+AI2)/SUM(AA2:AI2)</f>
        <v>0.27312556056250503</v>
      </c>
      <c r="AY2" s="9">
        <f>-3.84+9.84*AU2+5.92*AW2</f>
        <v>-2.4705187157587156</v>
      </c>
      <c r="AZ2" s="9">
        <v>1.2</v>
      </c>
    </row>
    <row r="3" spans="1:52" x14ac:dyDescent="0.2">
      <c r="A3" s="2" t="s">
        <v>150</v>
      </c>
      <c r="B3" s="3">
        <v>10</v>
      </c>
      <c r="C3" s="3">
        <v>38.9</v>
      </c>
      <c r="E3" s="2">
        <v>236312</v>
      </c>
      <c r="F3" s="2">
        <v>0</v>
      </c>
      <c r="G3" s="3">
        <v>136557.20000000001</v>
      </c>
      <c r="H3" s="2">
        <v>11041.8</v>
      </c>
      <c r="I3" s="2">
        <v>6305.71</v>
      </c>
      <c r="J3" s="2">
        <v>2017.14</v>
      </c>
      <c r="K3" s="2">
        <v>4794.3599999999997</v>
      </c>
      <c r="L3" s="2">
        <v>2436.7199999999998</v>
      </c>
      <c r="M3" s="2">
        <v>3810.89</v>
      </c>
      <c r="N3" s="2">
        <v>8186.03</v>
      </c>
      <c r="O3" s="2">
        <v>9247.7199999999993</v>
      </c>
      <c r="P3" s="2">
        <v>3850.52</v>
      </c>
      <c r="Q3" s="2">
        <v>9825.4500000000007</v>
      </c>
      <c r="R3" s="2">
        <v>1756.29</v>
      </c>
      <c r="S3" s="2">
        <v>0</v>
      </c>
      <c r="U3" s="6">
        <f t="shared" ref="U3:U66" si="6">E3/SUM(E3:S3)</f>
        <v>0.54182374572968617</v>
      </c>
      <c r="V3" s="6">
        <f t="shared" ref="V3:V66" si="7">F3/SUM(E3:S3)</f>
        <v>0</v>
      </c>
      <c r="W3" s="6">
        <f t="shared" ref="W3:W66" si="8">G3/SUM(E3:S3)</f>
        <v>0.31310273541063466</v>
      </c>
      <c r="X3" s="6">
        <f t="shared" ref="X3:X66" si="9">H3/SUM(E3:S3)</f>
        <v>2.531699378617272E-2</v>
      </c>
      <c r="Y3" s="6">
        <f t="shared" ref="Y3:Y66" si="10">I3/SUM(E3:S3)</f>
        <v>1.4457934475122461E-2</v>
      </c>
      <c r="Z3" s="6">
        <f t="shared" ref="Z3:Z66" si="11">J3/SUM(E3:S3)</f>
        <v>4.6249633978011238E-3</v>
      </c>
      <c r="AA3" s="6">
        <f t="shared" ref="AA3:AA66" si="12">K3/SUM(E3:S3)</f>
        <v>1.0992662639123607E-2</v>
      </c>
      <c r="AB3" s="6">
        <f t="shared" ref="AB3:AB66" si="13">L3/SUM(E3:S3)</f>
        <v>5.5869899018858148E-3</v>
      </c>
      <c r="AC3" s="6">
        <f t="shared" ref="AC3:AC66" si="14">M3/SUM(E3:S3)</f>
        <v>8.7377310266249855E-3</v>
      </c>
      <c r="AD3" s="6">
        <f t="shared" ref="AD3:AD66" si="15">N3/SUM(E3:S3)</f>
        <v>1.8769192581229825E-2</v>
      </c>
      <c r="AE3" s="6">
        <f t="shared" ref="AE3:AE66" si="16">O3/SUM(E3:S3)</f>
        <v>2.1203469522746762E-2</v>
      </c>
      <c r="AF3" s="6">
        <f t="shared" ref="AF3:AF66" si="17">P3/SUM(E3:S3)</f>
        <v>8.8285959638404778E-3</v>
      </c>
      <c r="AG3" s="6">
        <f t="shared" ref="AG3:AG66" si="18">Q3/SUM(E3:S3)</f>
        <v>2.2528107427806227E-2</v>
      </c>
      <c r="AH3" s="6">
        <f t="shared" ref="AH3:AH66" si="19">R3/SUM(E3:S3)</f>
        <v>4.0268781373251905E-3</v>
      </c>
      <c r="AI3" s="6">
        <f t="shared" ref="AI3:AI66" si="20">S3/SUM(E3:S3)</f>
        <v>0</v>
      </c>
      <c r="AJ3" s="2"/>
      <c r="AK3" s="7">
        <f t="shared" ref="AK3:AK66" si="21">W3/U3</f>
        <v>0.57786824198517217</v>
      </c>
      <c r="AL3" s="8">
        <f t="shared" ref="AL3:AL66" si="22">SUM(X3:Z3)/(SUM(X3:Z3)+U3+V3)</f>
        <v>7.5738828711968798E-2</v>
      </c>
      <c r="AM3" s="8">
        <f t="shared" ref="AM3:AM66" si="23">V3/SUM(U3:Z3)</f>
        <v>0</v>
      </c>
      <c r="AN3" s="8">
        <f t="shared" si="0"/>
        <v>0.42979604588773879</v>
      </c>
      <c r="AO3" s="8">
        <f t="shared" ref="AO3:AO66" si="24">55.231*AN3-13.955</f>
        <v>9.7830654104257011</v>
      </c>
      <c r="AP3" s="2">
        <v>3.6</v>
      </c>
      <c r="AQ3" s="24">
        <f t="shared" ref="AQ3:AQ66" si="25">SUM(AA3:AC3)/SUM(AA3:AI3)</f>
        <v>0.25147979934399167</v>
      </c>
      <c r="AR3" s="24">
        <f t="shared" ref="AR3:AR66" si="26">SUM(AD3:AF3)/SUM(AA3:AI3)</f>
        <v>0.48474719174054459</v>
      </c>
      <c r="AS3" s="24">
        <f t="shared" ref="AS3:AS66" si="27">SUM(AG3:AI3)/SUM(AA3:AI3)</f>
        <v>0.26377300891546368</v>
      </c>
      <c r="AT3" s="9">
        <f t="shared" si="1"/>
        <v>8.8013391899222373E-2</v>
      </c>
      <c r="AU3" s="9">
        <f t="shared" si="2"/>
        <v>4.5679838376846159E-2</v>
      </c>
      <c r="AV3" s="9">
        <f t="shared" si="3"/>
        <v>0.3010606130834394</v>
      </c>
      <c r="AW3" s="9">
        <f t="shared" si="4"/>
        <v>0.26195794284879204</v>
      </c>
      <c r="AX3" s="9">
        <f t="shared" si="5"/>
        <v>0.26377300891546368</v>
      </c>
      <c r="AY3" s="9">
        <f t="shared" ref="AY3:AY66" si="28">-3.84+9.84*AU3+5.92*AW3</f>
        <v>-1.8397193687069846</v>
      </c>
      <c r="AZ3" s="9">
        <v>1.2</v>
      </c>
    </row>
    <row r="4" spans="1:52" x14ac:dyDescent="0.2">
      <c r="A4" s="2" t="s">
        <v>151</v>
      </c>
      <c r="B4" s="3">
        <v>15</v>
      </c>
      <c r="C4" s="3">
        <v>94.8</v>
      </c>
      <c r="E4" s="2">
        <v>253751</v>
      </c>
      <c r="F4" s="2">
        <v>0</v>
      </c>
      <c r="G4" s="3">
        <v>149819.1</v>
      </c>
      <c r="H4" s="2">
        <v>13013.8</v>
      </c>
      <c r="I4" s="2">
        <v>7752.44</v>
      </c>
      <c r="J4" s="2">
        <v>2241.6999999999998</v>
      </c>
      <c r="K4" s="2">
        <v>5048.42</v>
      </c>
      <c r="L4" s="2">
        <v>2792.58</v>
      </c>
      <c r="M4" s="2">
        <v>8661.73</v>
      </c>
      <c r="N4" s="2">
        <v>9505.33</v>
      </c>
      <c r="O4" s="2">
        <v>11628</v>
      </c>
      <c r="P4" s="2">
        <v>4463.62</v>
      </c>
      <c r="Q4" s="2">
        <v>10310.9</v>
      </c>
      <c r="R4" s="2">
        <v>2061.9</v>
      </c>
      <c r="S4" s="2">
        <v>0</v>
      </c>
      <c r="U4" s="6">
        <f t="shared" si="6"/>
        <v>0.52749345328636166</v>
      </c>
      <c r="V4" s="6">
        <f t="shared" si="7"/>
        <v>0</v>
      </c>
      <c r="W4" s="6">
        <f t="shared" si="8"/>
        <v>0.31144150930343034</v>
      </c>
      <c r="X4" s="6">
        <f t="shared" si="9"/>
        <v>2.7052875860107163E-2</v>
      </c>
      <c r="Y4" s="6">
        <f t="shared" si="10"/>
        <v>1.6115646231917594E-2</v>
      </c>
      <c r="Z4" s="6">
        <f t="shared" si="11"/>
        <v>4.6600095141774295E-3</v>
      </c>
      <c r="AA4" s="6">
        <f t="shared" si="12"/>
        <v>1.0494573418193166E-2</v>
      </c>
      <c r="AB4" s="6">
        <f t="shared" si="13"/>
        <v>5.8051699019055205E-3</v>
      </c>
      <c r="AC4" s="6">
        <f t="shared" si="14"/>
        <v>1.8005863500573701E-2</v>
      </c>
      <c r="AD4" s="6">
        <f t="shared" si="15"/>
        <v>1.9759525465225563E-2</v>
      </c>
      <c r="AE4" s="6">
        <f t="shared" si="16"/>
        <v>2.4172097350606752E-2</v>
      </c>
      <c r="AF4" s="6">
        <f t="shared" si="17"/>
        <v>9.2789006859404291E-3</v>
      </c>
      <c r="AG4" s="6">
        <f t="shared" si="18"/>
        <v>2.1434131284173645E-2</v>
      </c>
      <c r="AH4" s="6">
        <f t="shared" si="19"/>
        <v>4.2862441973870024E-3</v>
      </c>
      <c r="AI4" s="6">
        <f t="shared" si="20"/>
        <v>0</v>
      </c>
      <c r="AJ4" s="2"/>
      <c r="AK4" s="7">
        <f t="shared" si="21"/>
        <v>0.59041777175262367</v>
      </c>
      <c r="AL4" s="8">
        <f t="shared" si="22"/>
        <v>8.3133502390202826E-2</v>
      </c>
      <c r="AM4" s="8">
        <f t="shared" si="23"/>
        <v>0</v>
      </c>
      <c r="AN4" s="8">
        <f t="shared" si="0"/>
        <v>0.434377871291389</v>
      </c>
      <c r="AO4" s="8">
        <f t="shared" si="24"/>
        <v>10.036124209294707</v>
      </c>
      <c r="AP4" s="2">
        <v>3.6</v>
      </c>
      <c r="AQ4" s="24">
        <f t="shared" si="25"/>
        <v>0.30295536388282668</v>
      </c>
      <c r="AR4" s="24">
        <f t="shared" si="26"/>
        <v>0.46990608835874553</v>
      </c>
      <c r="AS4" s="24">
        <f t="shared" si="27"/>
        <v>0.22713854775842776</v>
      </c>
      <c r="AT4" s="9">
        <f t="shared" si="1"/>
        <v>8.9243551107053745E-2</v>
      </c>
      <c r="AU4" s="9">
        <f t="shared" si="2"/>
        <v>3.9921822803100117E-3</v>
      </c>
      <c r="AV4" s="9">
        <f t="shared" si="3"/>
        <v>0.35389676673354564</v>
      </c>
      <c r="AW4" s="9">
        <f t="shared" si="4"/>
        <v>0.31487401971128726</v>
      </c>
      <c r="AX4" s="9">
        <f t="shared" si="5"/>
        <v>0.22713854775842776</v>
      </c>
      <c r="AY4" s="9">
        <f t="shared" si="28"/>
        <v>-1.9366627296709289</v>
      </c>
      <c r="AZ4" s="9">
        <v>1.2</v>
      </c>
    </row>
    <row r="5" spans="1:52" x14ac:dyDescent="0.2">
      <c r="A5" s="2" t="s">
        <v>152</v>
      </c>
      <c r="B5" s="3">
        <v>20</v>
      </c>
      <c r="C5" s="3">
        <v>209.3</v>
      </c>
      <c r="E5" s="2">
        <v>281601.40000000002</v>
      </c>
      <c r="F5" s="2">
        <v>0</v>
      </c>
      <c r="G5" s="3">
        <v>161852.29999999999</v>
      </c>
      <c r="H5" s="2">
        <v>14064.4</v>
      </c>
      <c r="I5" s="2">
        <v>8258.2900000000009</v>
      </c>
      <c r="J5" s="2">
        <v>2056.35</v>
      </c>
      <c r="K5" s="2">
        <v>5642.69</v>
      </c>
      <c r="L5" s="2">
        <v>2799.49</v>
      </c>
      <c r="M5" s="2">
        <v>6539.58</v>
      </c>
      <c r="N5" s="2">
        <v>9299.0300000000007</v>
      </c>
      <c r="O5" s="2">
        <v>11344.8</v>
      </c>
      <c r="P5" s="2">
        <v>3781.4</v>
      </c>
      <c r="Q5" s="2">
        <v>12355.2</v>
      </c>
      <c r="R5" s="2">
        <v>1922.34</v>
      </c>
      <c r="S5" s="2">
        <v>0</v>
      </c>
      <c r="U5" s="6">
        <f t="shared" si="6"/>
        <v>0.53996562760040523</v>
      </c>
      <c r="V5" s="6">
        <f t="shared" si="7"/>
        <v>0</v>
      </c>
      <c r="W5" s="6">
        <f t="shared" si="8"/>
        <v>0.31034887876292183</v>
      </c>
      <c r="X5" s="6">
        <f t="shared" si="9"/>
        <v>2.6968234436416647E-2</v>
      </c>
      <c r="Y5" s="6">
        <f t="shared" si="10"/>
        <v>1.5835122775512304E-2</v>
      </c>
      <c r="Z5" s="6">
        <f t="shared" si="11"/>
        <v>3.9430141977848587E-3</v>
      </c>
      <c r="AA5" s="6">
        <f t="shared" si="12"/>
        <v>1.081975674554363E-2</v>
      </c>
      <c r="AB5" s="6">
        <f t="shared" si="13"/>
        <v>5.3679718027362724E-3</v>
      </c>
      <c r="AC5" s="6">
        <f t="shared" si="14"/>
        <v>1.2539527214506241E-2</v>
      </c>
      <c r="AD5" s="6">
        <f t="shared" si="15"/>
        <v>1.783072303626685E-2</v>
      </c>
      <c r="AE5" s="6">
        <f t="shared" si="16"/>
        <v>2.1753450274043653E-2</v>
      </c>
      <c r="AF5" s="6">
        <f t="shared" si="17"/>
        <v>7.2507665949394151E-3</v>
      </c>
      <c r="AG5" s="6">
        <f t="shared" si="18"/>
        <v>2.3690874129633326E-2</v>
      </c>
      <c r="AH5" s="6">
        <f t="shared" si="19"/>
        <v>3.6860524292896373E-3</v>
      </c>
      <c r="AI5" s="6">
        <f t="shared" si="20"/>
        <v>0</v>
      </c>
      <c r="AJ5" s="2"/>
      <c r="AK5" s="7">
        <f t="shared" si="21"/>
        <v>0.57475673061284493</v>
      </c>
      <c r="AL5" s="8">
        <f t="shared" si="22"/>
        <v>7.9675158320577602E-2</v>
      </c>
      <c r="AM5" s="8">
        <f t="shared" si="23"/>
        <v>0</v>
      </c>
      <c r="AN5" s="8">
        <f t="shared" si="0"/>
        <v>0.42309459273211747</v>
      </c>
      <c r="AO5" s="8">
        <f t="shared" si="24"/>
        <v>9.4129374511875792</v>
      </c>
      <c r="AP5" s="2">
        <v>3.6</v>
      </c>
      <c r="AQ5" s="24">
        <f t="shared" si="25"/>
        <v>0.27907033925788305</v>
      </c>
      <c r="AR5" s="24">
        <f t="shared" si="26"/>
        <v>0.45497706695019963</v>
      </c>
      <c r="AS5" s="24">
        <f t="shared" si="27"/>
        <v>0.26595259379191738</v>
      </c>
      <c r="AT5" s="9">
        <f t="shared" si="1"/>
        <v>8.8368625637070458E-2</v>
      </c>
      <c r="AU5" s="9">
        <f t="shared" si="2"/>
        <v>2.381944161001117E-2</v>
      </c>
      <c r="AV5" s="9">
        <f t="shared" si="3"/>
        <v>0.33114460234713716</v>
      </c>
      <c r="AW5" s="9">
        <f t="shared" si="4"/>
        <v>0.28943443080750636</v>
      </c>
      <c r="AX5" s="9">
        <f t="shared" si="5"/>
        <v>0.26595259379191738</v>
      </c>
      <c r="AY5" s="9">
        <f t="shared" si="28"/>
        <v>-1.8921648641770525</v>
      </c>
      <c r="AZ5" s="9">
        <v>1.2</v>
      </c>
    </row>
    <row r="6" spans="1:52" x14ac:dyDescent="0.2">
      <c r="A6" s="2" t="s">
        <v>153</v>
      </c>
      <c r="B6" s="3">
        <v>25</v>
      </c>
      <c r="C6" s="3">
        <v>332.2</v>
      </c>
      <c r="E6" s="2">
        <v>257233</v>
      </c>
      <c r="F6" s="2">
        <v>0</v>
      </c>
      <c r="G6" s="3">
        <v>140756.4</v>
      </c>
      <c r="H6" s="2">
        <v>11945.9</v>
      </c>
      <c r="I6" s="2">
        <v>5886.9</v>
      </c>
      <c r="J6" s="2">
        <v>1731.4</v>
      </c>
      <c r="K6" s="2">
        <v>4655.1000000000004</v>
      </c>
      <c r="L6" s="2">
        <v>2385.64</v>
      </c>
      <c r="M6" s="2">
        <v>9016.9</v>
      </c>
      <c r="N6" s="2">
        <v>8275.7999999999993</v>
      </c>
      <c r="O6" s="2">
        <v>9828.7000000000007</v>
      </c>
      <c r="P6" s="2">
        <v>3707.3</v>
      </c>
      <c r="Q6" s="2">
        <v>10351.5</v>
      </c>
      <c r="R6" s="2">
        <v>2064.9</v>
      </c>
      <c r="S6" s="2">
        <v>0</v>
      </c>
      <c r="U6" s="6">
        <f t="shared" si="6"/>
        <v>0.54983179699428486</v>
      </c>
      <c r="V6" s="6">
        <f t="shared" si="7"/>
        <v>0</v>
      </c>
      <c r="W6" s="6">
        <f t="shared" si="8"/>
        <v>0.30086475821704978</v>
      </c>
      <c r="X6" s="6">
        <f t="shared" si="9"/>
        <v>2.5534187540922151E-2</v>
      </c>
      <c r="Y6" s="6">
        <f t="shared" si="10"/>
        <v>1.2583163146741108E-2</v>
      </c>
      <c r="Z6" s="6">
        <f t="shared" si="11"/>
        <v>3.7008423231696748E-3</v>
      </c>
      <c r="AA6" s="6">
        <f t="shared" si="12"/>
        <v>9.9502085587311728E-3</v>
      </c>
      <c r="AB6" s="6">
        <f t="shared" si="13"/>
        <v>5.09927080966068E-3</v>
      </c>
      <c r="AC6" s="6">
        <f t="shared" si="14"/>
        <v>1.9273492632429615E-2</v>
      </c>
      <c r="AD6" s="6">
        <f t="shared" si="15"/>
        <v>1.7689402158997107E-2</v>
      </c>
      <c r="AE6" s="6">
        <f t="shared" si="16"/>
        <v>2.1008703327791256E-2</v>
      </c>
      <c r="AF6" s="6">
        <f t="shared" si="17"/>
        <v>7.9242998409881794E-3</v>
      </c>
      <c r="AG6" s="6">
        <f t="shared" si="18"/>
        <v>2.2126180725592519E-2</v>
      </c>
      <c r="AH6" s="6">
        <f t="shared" si="19"/>
        <v>4.4136937236415969E-3</v>
      </c>
      <c r="AI6" s="6">
        <f t="shared" si="20"/>
        <v>0</v>
      </c>
      <c r="AJ6" s="2"/>
      <c r="AK6" s="7">
        <f t="shared" si="21"/>
        <v>0.54719417804092019</v>
      </c>
      <c r="AL6" s="8">
        <f t="shared" si="22"/>
        <v>7.0680628272251314E-2</v>
      </c>
      <c r="AM6" s="8">
        <f t="shared" si="23"/>
        <v>0</v>
      </c>
      <c r="AN6" s="8">
        <f t="shared" si="0"/>
        <v>0.3894000265791599</v>
      </c>
      <c r="AO6" s="8">
        <f t="shared" si="24"/>
        <v>7.5519528679935792</v>
      </c>
      <c r="AP6" s="2">
        <v>3.6</v>
      </c>
      <c r="AQ6" s="24">
        <f t="shared" si="25"/>
        <v>0.31932726986364351</v>
      </c>
      <c r="AR6" s="24">
        <f t="shared" si="26"/>
        <v>0.43375630197288145</v>
      </c>
      <c r="AS6" s="24">
        <f t="shared" si="27"/>
        <v>0.24691642816347509</v>
      </c>
      <c r="AT6" s="9">
        <f t="shared" si="1"/>
        <v>8.2998651767425241E-2</v>
      </c>
      <c r="AU6" s="9">
        <f t="shared" si="2"/>
        <v>2.4758748235340324E-2</v>
      </c>
      <c r="AV6" s="9">
        <f t="shared" si="3"/>
        <v>0.37131698157710352</v>
      </c>
      <c r="AW6" s="9">
        <f t="shared" si="4"/>
        <v>0.333001389023109</v>
      </c>
      <c r="AX6" s="9">
        <f t="shared" si="5"/>
        <v>0.24691642816347509</v>
      </c>
      <c r="AY6" s="9">
        <f t="shared" si="28"/>
        <v>-1.6250056943474458</v>
      </c>
      <c r="AZ6" s="9">
        <v>1.2</v>
      </c>
    </row>
    <row r="7" spans="1:52" x14ac:dyDescent="0.2">
      <c r="A7" s="2" t="s">
        <v>154</v>
      </c>
      <c r="B7" s="3">
        <v>27</v>
      </c>
      <c r="C7" s="3">
        <v>380.8</v>
      </c>
      <c r="E7" s="2">
        <v>230243</v>
      </c>
      <c r="F7" s="2">
        <v>0</v>
      </c>
      <c r="G7" s="3">
        <v>131832.20000000001</v>
      </c>
      <c r="H7" s="2">
        <v>10723.9</v>
      </c>
      <c r="I7" s="2">
        <v>6143.73</v>
      </c>
      <c r="J7" s="2">
        <v>1686</v>
      </c>
      <c r="K7" s="2">
        <v>5055.87</v>
      </c>
      <c r="L7" s="2">
        <v>2673.95</v>
      </c>
      <c r="M7" s="2">
        <v>4100</v>
      </c>
      <c r="N7" s="2">
        <v>8495.85</v>
      </c>
      <c r="O7" s="2">
        <v>10001.700000000001</v>
      </c>
      <c r="P7" s="2">
        <v>4019.85</v>
      </c>
      <c r="Q7" s="2">
        <v>9940.8700000000008</v>
      </c>
      <c r="R7" s="2">
        <v>1891</v>
      </c>
      <c r="S7" s="2">
        <v>0</v>
      </c>
      <c r="U7" s="6">
        <f t="shared" si="6"/>
        <v>0.53945343844603444</v>
      </c>
      <c r="V7" s="6">
        <f t="shared" si="7"/>
        <v>0</v>
      </c>
      <c r="W7" s="6">
        <f t="shared" si="8"/>
        <v>0.30887946034366004</v>
      </c>
      <c r="X7" s="6">
        <f t="shared" si="9"/>
        <v>2.5125822407419243E-2</v>
      </c>
      <c r="Y7" s="6">
        <f t="shared" si="10"/>
        <v>1.4394601674683075E-2</v>
      </c>
      <c r="Z7" s="6">
        <f t="shared" si="11"/>
        <v>3.9502547187971583E-3</v>
      </c>
      <c r="AA7" s="6">
        <f t="shared" si="12"/>
        <v>1.1845773621070574E-2</v>
      </c>
      <c r="AB7" s="6">
        <f t="shared" si="13"/>
        <v>6.264996207193156E-3</v>
      </c>
      <c r="AC7" s="6">
        <f t="shared" si="14"/>
        <v>9.6061947491508596E-3</v>
      </c>
      <c r="AD7" s="6">
        <f t="shared" si="15"/>
        <v>1.9905558453554472E-2</v>
      </c>
      <c r="AE7" s="6">
        <f t="shared" si="16"/>
        <v>2.3433726346971259E-2</v>
      </c>
      <c r="AF7" s="6">
        <f t="shared" si="17"/>
        <v>9.4184053566766061E-3</v>
      </c>
      <c r="AG7" s="6">
        <f t="shared" si="18"/>
        <v>2.3291203218534468E-2</v>
      </c>
      <c r="AH7" s="6">
        <f t="shared" si="19"/>
        <v>4.4305644562547012E-3</v>
      </c>
      <c r="AI7" s="6">
        <f t="shared" si="20"/>
        <v>0</v>
      </c>
      <c r="AJ7" s="2"/>
      <c r="AK7" s="7">
        <f t="shared" si="21"/>
        <v>0.57257853658960334</v>
      </c>
      <c r="AL7" s="8">
        <f t="shared" si="22"/>
        <v>7.4573477944616856E-2</v>
      </c>
      <c r="AM7" s="8">
        <f t="shared" si="23"/>
        <v>0</v>
      </c>
      <c r="AN7" s="8">
        <f t="shared" si="0"/>
        <v>0.42200528953094357</v>
      </c>
      <c r="AO7" s="8">
        <f t="shared" si="24"/>
        <v>9.3527741460835454</v>
      </c>
      <c r="AP7" s="2">
        <v>3.6</v>
      </c>
      <c r="AQ7" s="24">
        <f t="shared" si="25"/>
        <v>0.2561726530340897</v>
      </c>
      <c r="AR7" s="24">
        <f t="shared" si="26"/>
        <v>0.48761030154556972</v>
      </c>
      <c r="AS7" s="24">
        <f t="shared" si="27"/>
        <v>0.25621704542034068</v>
      </c>
      <c r="AT7" s="9">
        <f t="shared" si="1"/>
        <v>9.258689330889687E-2</v>
      </c>
      <c r="AU7" s="9">
        <f t="shared" si="2"/>
        <v>2.9024180921227088E-2</v>
      </c>
      <c r="AV7" s="9">
        <f t="shared" si="3"/>
        <v>0.30767346168080689</v>
      </c>
      <c r="AW7" s="9">
        <f t="shared" si="4"/>
        <v>0.26711063854864814</v>
      </c>
      <c r="AX7" s="9">
        <f t="shared" si="5"/>
        <v>0.25621704542034068</v>
      </c>
      <c r="AY7" s="9">
        <f t="shared" si="28"/>
        <v>-1.9731070795271284</v>
      </c>
      <c r="AZ7" s="9">
        <v>1.2</v>
      </c>
    </row>
    <row r="8" spans="1:52" x14ac:dyDescent="0.2">
      <c r="A8" s="2" t="s">
        <v>155</v>
      </c>
      <c r="B8" s="3">
        <v>35</v>
      </c>
      <c r="C8" s="3">
        <v>566.79999999999995</v>
      </c>
      <c r="E8" s="2">
        <v>232421</v>
      </c>
      <c r="F8" s="2">
        <v>0</v>
      </c>
      <c r="G8" s="3">
        <v>128720</v>
      </c>
      <c r="H8" s="2">
        <v>11008.1</v>
      </c>
      <c r="I8" s="2">
        <v>6477.83</v>
      </c>
      <c r="J8" s="2">
        <v>1894.8</v>
      </c>
      <c r="K8" s="2">
        <v>6584.86</v>
      </c>
      <c r="L8" s="2">
        <v>2720.16</v>
      </c>
      <c r="M8" s="2">
        <v>4734.72</v>
      </c>
      <c r="N8" s="2">
        <v>11347.2</v>
      </c>
      <c r="O8" s="2">
        <v>9745.25</v>
      </c>
      <c r="P8" s="2">
        <v>3411.71</v>
      </c>
      <c r="Q8" s="2">
        <v>12833</v>
      </c>
      <c r="R8" s="2">
        <v>1994.64</v>
      </c>
      <c r="S8" s="2">
        <v>0</v>
      </c>
      <c r="U8" s="6">
        <f t="shared" si="6"/>
        <v>0.53566398944145877</v>
      </c>
      <c r="V8" s="6">
        <f t="shared" si="7"/>
        <v>0</v>
      </c>
      <c r="W8" s="6">
        <f t="shared" si="8"/>
        <v>0.29666281756340679</v>
      </c>
      <c r="X8" s="6">
        <f t="shared" si="9"/>
        <v>2.5370524875852538E-2</v>
      </c>
      <c r="Y8" s="6">
        <f t="shared" si="10"/>
        <v>1.492954707502147E-2</v>
      </c>
      <c r="Z8" s="6">
        <f t="shared" si="11"/>
        <v>4.3669725506459232E-3</v>
      </c>
      <c r="AA8" s="6">
        <f t="shared" si="12"/>
        <v>1.5176220640619754E-2</v>
      </c>
      <c r="AB8" s="6">
        <f t="shared" si="13"/>
        <v>6.2691914995593274E-3</v>
      </c>
      <c r="AC8" s="6">
        <f t="shared" si="14"/>
        <v>1.0912176628137147E-2</v>
      </c>
      <c r="AD8" s="6">
        <f t="shared" si="15"/>
        <v>2.6152053476192434E-2</v>
      </c>
      <c r="AE8" s="6">
        <f t="shared" si="16"/>
        <v>2.2460016492074193E-2</v>
      </c>
      <c r="AF8" s="6">
        <f t="shared" si="17"/>
        <v>7.8630166354043719E-3</v>
      </c>
      <c r="AG8" s="6">
        <f t="shared" si="18"/>
        <v>2.9576397900801736E-2</v>
      </c>
      <c r="AH8" s="6">
        <f t="shared" si="19"/>
        <v>4.5970752208256199E-3</v>
      </c>
      <c r="AI8" s="6">
        <f t="shared" si="20"/>
        <v>0</v>
      </c>
      <c r="AJ8" s="2"/>
      <c r="AK8" s="7">
        <f t="shared" si="21"/>
        <v>0.55382258918083993</v>
      </c>
      <c r="AL8" s="8">
        <f t="shared" si="22"/>
        <v>7.6968216223137154E-2</v>
      </c>
      <c r="AM8" s="8">
        <f t="shared" si="23"/>
        <v>0</v>
      </c>
      <c r="AN8" s="8">
        <f t="shared" si="0"/>
        <v>0.4320079790596123</v>
      </c>
      <c r="AO8" s="8">
        <f t="shared" si="24"/>
        <v>9.9052326914414461</v>
      </c>
      <c r="AP8" s="2">
        <v>3.6</v>
      </c>
      <c r="AQ8" s="24">
        <f t="shared" si="25"/>
        <v>0.26305667777246078</v>
      </c>
      <c r="AR8" s="24">
        <f t="shared" si="26"/>
        <v>0.45912409497646128</v>
      </c>
      <c r="AS8" s="24">
        <f t="shared" si="27"/>
        <v>0.27781922725107805</v>
      </c>
      <c r="AT8" s="9">
        <f t="shared" si="1"/>
        <v>0.11689471699222977</v>
      </c>
      <c r="AU8" s="9">
        <f t="shared" si="2"/>
        <v>0.15792361586775547</v>
      </c>
      <c r="AV8" s="9">
        <f t="shared" si="3"/>
        <v>0.31860332969338173</v>
      </c>
      <c r="AW8" s="9">
        <f t="shared" si="4"/>
        <v>0.27326950438815889</v>
      </c>
      <c r="AX8" s="9">
        <f t="shared" si="5"/>
        <v>0.27781922725107805</v>
      </c>
      <c r="AY8" s="9">
        <f t="shared" si="28"/>
        <v>-0.66827615388338568</v>
      </c>
      <c r="AZ8" s="9">
        <v>1.2</v>
      </c>
    </row>
    <row r="9" spans="1:52" x14ac:dyDescent="0.2">
      <c r="A9" s="2" t="s">
        <v>156</v>
      </c>
      <c r="B9" s="3">
        <v>40</v>
      </c>
      <c r="C9" s="3">
        <v>678.4</v>
      </c>
      <c r="E9" s="2">
        <v>240278</v>
      </c>
      <c r="F9" s="2">
        <v>0</v>
      </c>
      <c r="G9" s="3">
        <v>130899.5</v>
      </c>
      <c r="H9" s="2">
        <v>11401.7</v>
      </c>
      <c r="I9" s="2">
        <v>7272.15</v>
      </c>
      <c r="J9" s="2">
        <v>2040.75</v>
      </c>
      <c r="K9" s="2">
        <v>7101.2</v>
      </c>
      <c r="L9" s="2">
        <v>2250</v>
      </c>
      <c r="M9" s="2">
        <v>35508.199999999997</v>
      </c>
      <c r="N9" s="2">
        <v>12214.3</v>
      </c>
      <c r="O9" s="2">
        <v>10491</v>
      </c>
      <c r="P9" s="2">
        <v>3494.5</v>
      </c>
      <c r="Q9" s="2">
        <v>10437.200000000001</v>
      </c>
      <c r="R9" s="2">
        <v>2129.38</v>
      </c>
      <c r="S9" s="2">
        <v>1094.52</v>
      </c>
      <c r="U9" s="6">
        <f t="shared" si="6"/>
        <v>0.50413711435120012</v>
      </c>
      <c r="V9" s="6">
        <f t="shared" si="7"/>
        <v>0</v>
      </c>
      <c r="W9" s="6">
        <f t="shared" si="8"/>
        <v>0.27464560300990903</v>
      </c>
      <c r="X9" s="6">
        <f t="shared" si="9"/>
        <v>2.3922373819900613E-2</v>
      </c>
      <c r="Y9" s="6">
        <f t="shared" si="10"/>
        <v>1.5257995805396583E-2</v>
      </c>
      <c r="Z9" s="6">
        <f t="shared" si="11"/>
        <v>4.281781170611591E-3</v>
      </c>
      <c r="AA9" s="6">
        <f t="shared" si="12"/>
        <v>1.4899318607740795E-2</v>
      </c>
      <c r="AB9" s="6">
        <f t="shared" si="13"/>
        <v>4.7208171671572112E-3</v>
      </c>
      <c r="AC9" s="6">
        <f t="shared" si="14"/>
        <v>7.4501208948822964E-2</v>
      </c>
      <c r="AD9" s="6">
        <f t="shared" si="15"/>
        <v>2.5627323166581475E-2</v>
      </c>
      <c r="AE9" s="6">
        <f t="shared" si="16"/>
        <v>2.2011596844731689E-2</v>
      </c>
      <c r="AF9" s="6">
        <f t="shared" si="17"/>
        <v>7.3319535958359444E-3</v>
      </c>
      <c r="AG9" s="6">
        <f t="shared" si="18"/>
        <v>2.1898716860912555E-2</v>
      </c>
      <c r="AH9" s="6">
        <f t="shared" si="19"/>
        <v>4.4677394041783211E-3</v>
      </c>
      <c r="AI9" s="6">
        <f t="shared" si="20"/>
        <v>2.2964572470208491E-3</v>
      </c>
      <c r="AJ9" s="2"/>
      <c r="AK9" s="7">
        <f t="shared" si="21"/>
        <v>0.54478354239672377</v>
      </c>
      <c r="AL9" s="8">
        <f t="shared" si="22"/>
        <v>7.9368533820499146E-2</v>
      </c>
      <c r="AM9" s="8">
        <f t="shared" si="23"/>
        <v>0</v>
      </c>
      <c r="AN9" s="8">
        <f t="shared" si="0"/>
        <v>0.44958145462620569</v>
      </c>
      <c r="AO9" s="8">
        <f t="shared" si="24"/>
        <v>10.875833320459966</v>
      </c>
      <c r="AP9" s="2">
        <v>3.6</v>
      </c>
      <c r="AQ9" s="24">
        <f t="shared" si="25"/>
        <v>0.52950001357407839</v>
      </c>
      <c r="AR9" s="24">
        <f t="shared" si="26"/>
        <v>0.30925055742248314</v>
      </c>
      <c r="AS9" s="24">
        <f t="shared" si="27"/>
        <v>0.16124942900343839</v>
      </c>
      <c r="AT9" s="9">
        <f t="shared" si="1"/>
        <v>0.11018265700899935</v>
      </c>
      <c r="AU9" s="9">
        <f t="shared" si="2"/>
        <v>0.18070243903973859</v>
      </c>
      <c r="AV9" s="9">
        <f t="shared" si="3"/>
        <v>0.59519617455960061</v>
      </c>
      <c r="AW9" s="9">
        <f t="shared" si="4"/>
        <v>0.55044640008638412</v>
      </c>
      <c r="AX9" s="9">
        <f t="shared" si="5"/>
        <v>0.16124942900343839</v>
      </c>
      <c r="AY9" s="9">
        <f t="shared" si="28"/>
        <v>1.1967546886624221</v>
      </c>
      <c r="AZ9" s="9">
        <v>1.2</v>
      </c>
    </row>
    <row r="10" spans="1:52" x14ac:dyDescent="0.2">
      <c r="A10" s="2" t="s">
        <v>157</v>
      </c>
      <c r="B10" s="3">
        <v>45</v>
      </c>
      <c r="C10" s="3">
        <v>787.9</v>
      </c>
      <c r="E10" s="2">
        <v>277793</v>
      </c>
      <c r="F10" s="2">
        <v>1461.79</v>
      </c>
      <c r="G10" s="3">
        <v>174956.9</v>
      </c>
      <c r="H10" s="2">
        <v>15101.2</v>
      </c>
      <c r="I10" s="2">
        <v>8065.43</v>
      </c>
      <c r="J10" s="2">
        <v>2207.4</v>
      </c>
      <c r="K10" s="2">
        <v>8284.7000000000007</v>
      </c>
      <c r="L10" s="2">
        <v>3075.63</v>
      </c>
      <c r="M10" s="2">
        <v>4942.74</v>
      </c>
      <c r="N10" s="2">
        <v>16075.3</v>
      </c>
      <c r="O10" s="2">
        <v>12588</v>
      </c>
      <c r="P10" s="2">
        <v>4142.16</v>
      </c>
      <c r="Q10" s="2">
        <v>17706.8</v>
      </c>
      <c r="R10" s="2">
        <v>2725.36</v>
      </c>
      <c r="S10" s="2">
        <v>0</v>
      </c>
      <c r="U10" s="6">
        <f t="shared" si="6"/>
        <v>0.50588169671169159</v>
      </c>
      <c r="V10" s="6">
        <f t="shared" si="7"/>
        <v>2.6620282204237815E-3</v>
      </c>
      <c r="W10" s="6">
        <f t="shared" si="8"/>
        <v>0.31860951652279845</v>
      </c>
      <c r="X10" s="6">
        <f t="shared" si="9"/>
        <v>2.7500407419850742E-2</v>
      </c>
      <c r="Y10" s="6">
        <f t="shared" si="10"/>
        <v>1.4687747398636318E-2</v>
      </c>
      <c r="Z10" s="6">
        <f t="shared" si="11"/>
        <v>4.0198394391557308E-3</v>
      </c>
      <c r="AA10" s="6">
        <f t="shared" si="12"/>
        <v>1.5087054363311356E-2</v>
      </c>
      <c r="AB10" s="6">
        <f t="shared" si="13"/>
        <v>5.6009507901832655E-3</v>
      </c>
      <c r="AC10" s="6">
        <f t="shared" si="14"/>
        <v>9.0010968512696365E-3</v>
      </c>
      <c r="AD10" s="6">
        <f t="shared" si="15"/>
        <v>2.9274315908426256E-2</v>
      </c>
      <c r="AE10" s="6">
        <f t="shared" si="16"/>
        <v>2.2923683455691013E-2</v>
      </c>
      <c r="AF10" s="6">
        <f t="shared" si="17"/>
        <v>7.5431811775361519E-3</v>
      </c>
      <c r="AG10" s="6">
        <f t="shared" si="18"/>
        <v>3.2245398650558435E-2</v>
      </c>
      <c r="AH10" s="6">
        <f t="shared" si="19"/>
        <v>4.9630830904672752E-3</v>
      </c>
      <c r="AI10" s="6">
        <f t="shared" si="20"/>
        <v>0</v>
      </c>
      <c r="AJ10" s="2"/>
      <c r="AK10" s="7">
        <f t="shared" si="21"/>
        <v>0.62981032639411361</v>
      </c>
      <c r="AL10" s="8">
        <f t="shared" si="22"/>
        <v>8.3294909523005736E-2</v>
      </c>
      <c r="AM10" s="8">
        <f t="shared" si="23"/>
        <v>3.0480265342345885E-3</v>
      </c>
      <c r="AN10" s="8">
        <f t="shared" si="0"/>
        <v>0.43727450847412153</v>
      </c>
      <c r="AO10" s="8">
        <f t="shared" si="24"/>
        <v>10.196108377534207</v>
      </c>
      <c r="AP10" s="2">
        <v>3.6</v>
      </c>
      <c r="AQ10" s="24">
        <f t="shared" si="25"/>
        <v>0.23443929014796952</v>
      </c>
      <c r="AR10" s="24">
        <f t="shared" si="26"/>
        <v>0.4717448158768629</v>
      </c>
      <c r="AS10" s="24">
        <f t="shared" si="27"/>
        <v>0.29381589397516761</v>
      </c>
      <c r="AT10" s="9">
        <f t="shared" si="1"/>
        <v>0.13151637060987345</v>
      </c>
      <c r="AU10" s="9">
        <f t="shared" si="2"/>
        <v>0.1917848681110802</v>
      </c>
      <c r="AV10" s="9">
        <f t="shared" si="3"/>
        <v>0.28021603853946592</v>
      </c>
      <c r="AW10" s="9">
        <f t="shared" si="4"/>
        <v>0.24400193787862753</v>
      </c>
      <c r="AX10" s="9">
        <f t="shared" si="5"/>
        <v>0.29381589397516761</v>
      </c>
      <c r="AY10" s="9">
        <f t="shared" si="28"/>
        <v>-0.50834542554549578</v>
      </c>
      <c r="AZ10" s="9">
        <v>1.2</v>
      </c>
    </row>
    <row r="11" spans="1:52" x14ac:dyDescent="0.2">
      <c r="A11" s="2" t="s">
        <v>158</v>
      </c>
      <c r="B11" s="3">
        <v>49</v>
      </c>
      <c r="C11" s="3">
        <v>876.2</v>
      </c>
      <c r="E11" s="2">
        <v>268805</v>
      </c>
      <c r="F11" s="2">
        <v>0</v>
      </c>
      <c r="G11" s="3">
        <v>167595</v>
      </c>
      <c r="H11" s="2">
        <v>14375.7</v>
      </c>
      <c r="I11" s="2">
        <v>7670.23</v>
      </c>
      <c r="J11" s="2">
        <v>1814.68</v>
      </c>
      <c r="K11" s="2">
        <v>6594.62</v>
      </c>
      <c r="L11" s="2">
        <v>2675.45</v>
      </c>
      <c r="M11" s="2">
        <v>5153.66</v>
      </c>
      <c r="N11" s="2">
        <v>11912.8</v>
      </c>
      <c r="O11" s="2">
        <v>10439.299999999999</v>
      </c>
      <c r="P11" s="2">
        <v>3804.17</v>
      </c>
      <c r="Q11" s="2">
        <v>12951.3</v>
      </c>
      <c r="R11" s="2">
        <v>3069.14</v>
      </c>
      <c r="S11" s="2">
        <v>0</v>
      </c>
      <c r="U11" s="6">
        <f t="shared" si="6"/>
        <v>0.52007207739875161</v>
      </c>
      <c r="V11" s="6">
        <f t="shared" si="7"/>
        <v>0</v>
      </c>
      <c r="W11" s="6">
        <f t="shared" si="8"/>
        <v>0.3242554260956596</v>
      </c>
      <c r="X11" s="6">
        <f t="shared" si="9"/>
        <v>2.7813471338186544E-2</v>
      </c>
      <c r="Y11" s="6">
        <f t="shared" si="10"/>
        <v>1.4840023251897198E-2</v>
      </c>
      <c r="Z11" s="6">
        <f t="shared" si="11"/>
        <v>3.5109629560981627E-3</v>
      </c>
      <c r="AA11" s="6">
        <f t="shared" si="12"/>
        <v>1.2758980387475513E-2</v>
      </c>
      <c r="AB11" s="6">
        <f t="shared" si="13"/>
        <v>5.1763428488178793E-3</v>
      </c>
      <c r="AC11" s="6">
        <f t="shared" si="14"/>
        <v>9.9710744309326471E-3</v>
      </c>
      <c r="AD11" s="6">
        <f t="shared" si="15"/>
        <v>2.304836086990885E-2</v>
      </c>
      <c r="AE11" s="6">
        <f t="shared" si="16"/>
        <v>2.0197497954237413E-2</v>
      </c>
      <c r="AF11" s="6">
        <f t="shared" si="17"/>
        <v>7.3601406025855512E-3</v>
      </c>
      <c r="AG11" s="6">
        <f t="shared" si="18"/>
        <v>2.5057604940438055E-2</v>
      </c>
      <c r="AH11" s="6">
        <f t="shared" si="19"/>
        <v>5.9380369250110841E-3</v>
      </c>
      <c r="AI11" s="6">
        <f t="shared" si="20"/>
        <v>0</v>
      </c>
      <c r="AJ11" s="2"/>
      <c r="AK11" s="7">
        <f t="shared" si="21"/>
        <v>0.62348170606945563</v>
      </c>
      <c r="AL11" s="8">
        <f t="shared" si="22"/>
        <v>8.1528574539386445E-2</v>
      </c>
      <c r="AM11" s="8">
        <f t="shared" si="23"/>
        <v>0</v>
      </c>
      <c r="AN11" s="8">
        <f t="shared" si="0"/>
        <v>0.3975133074971679</v>
      </c>
      <c r="AO11" s="8">
        <f t="shared" si="24"/>
        <v>8.0000574863760807</v>
      </c>
      <c r="AP11" s="2">
        <v>3.6</v>
      </c>
      <c r="AQ11" s="24">
        <f t="shared" si="25"/>
        <v>0.25483423803772548</v>
      </c>
      <c r="AR11" s="24">
        <f t="shared" si="26"/>
        <v>0.4621213191982253</v>
      </c>
      <c r="AS11" s="24">
        <f t="shared" si="27"/>
        <v>0.28304444276404916</v>
      </c>
      <c r="AT11" s="9">
        <f t="shared" si="1"/>
        <v>0.10477029992168219</v>
      </c>
      <c r="AU11" s="9">
        <f t="shared" si="2"/>
        <v>0.14958586451691544</v>
      </c>
      <c r="AV11" s="9">
        <f t="shared" si="3"/>
        <v>0.30474576894285849</v>
      </c>
      <c r="AW11" s="9">
        <f t="shared" si="4"/>
        <v>0.26944479211227823</v>
      </c>
      <c r="AX11" s="9">
        <f t="shared" si="5"/>
        <v>0.28304444276404916</v>
      </c>
      <c r="AY11" s="9">
        <f t="shared" si="28"/>
        <v>-0.77296192384886453</v>
      </c>
      <c r="AZ11" s="9">
        <v>1.2</v>
      </c>
    </row>
    <row r="12" spans="1:52" x14ac:dyDescent="0.2">
      <c r="A12" s="2" t="s">
        <v>159</v>
      </c>
      <c r="B12" s="3">
        <v>55</v>
      </c>
      <c r="C12" s="3">
        <v>1007</v>
      </c>
      <c r="E12" s="2">
        <v>246719</v>
      </c>
      <c r="F12" s="2">
        <v>0</v>
      </c>
      <c r="G12" s="3">
        <v>148252.29999999999</v>
      </c>
      <c r="H12" s="2">
        <v>11826.1</v>
      </c>
      <c r="I12" s="2">
        <v>6712.2</v>
      </c>
      <c r="J12" s="2">
        <v>1808.5</v>
      </c>
      <c r="K12" s="2">
        <v>5711.47</v>
      </c>
      <c r="L12" s="2">
        <v>2892.4</v>
      </c>
      <c r="M12" s="2">
        <v>19792.400000000001</v>
      </c>
      <c r="N12" s="2">
        <v>9162.7000000000007</v>
      </c>
      <c r="O12" s="2">
        <v>9703.5</v>
      </c>
      <c r="P12" s="2">
        <v>3479</v>
      </c>
      <c r="Q12" s="2">
        <v>10133.6</v>
      </c>
      <c r="R12" s="2">
        <v>2252.6</v>
      </c>
      <c r="S12" s="2">
        <v>0</v>
      </c>
      <c r="U12" s="6">
        <f t="shared" si="6"/>
        <v>0.51566763773457547</v>
      </c>
      <c r="V12" s="6">
        <f t="shared" si="7"/>
        <v>0</v>
      </c>
      <c r="W12" s="6">
        <f t="shared" si="8"/>
        <v>0.30986228595980692</v>
      </c>
      <c r="X12" s="6">
        <f t="shared" si="9"/>
        <v>2.4717743873041247E-2</v>
      </c>
      <c r="Y12" s="6">
        <f t="shared" si="10"/>
        <v>1.4029176180196975E-2</v>
      </c>
      <c r="Z12" s="6">
        <f t="shared" si="11"/>
        <v>3.7799477253190055E-3</v>
      </c>
      <c r="AA12" s="6">
        <f t="shared" si="12"/>
        <v>1.1937549369492807E-2</v>
      </c>
      <c r="AB12" s="6">
        <f t="shared" si="13"/>
        <v>6.0454082392660726E-3</v>
      </c>
      <c r="AC12" s="6">
        <f t="shared" si="14"/>
        <v>4.1368115763673705E-2</v>
      </c>
      <c r="AD12" s="6">
        <f t="shared" si="15"/>
        <v>1.9150968771236083E-2</v>
      </c>
      <c r="AE12" s="6">
        <f t="shared" si="16"/>
        <v>2.0281295412017127E-2</v>
      </c>
      <c r="AF12" s="6">
        <f t="shared" si="17"/>
        <v>7.2714615075392978E-3</v>
      </c>
      <c r="AG12" s="6">
        <f t="shared" si="18"/>
        <v>2.1180247868008116E-2</v>
      </c>
      <c r="AH12" s="6">
        <f t="shared" si="19"/>
        <v>4.7081615958272554E-3</v>
      </c>
      <c r="AI12" s="6">
        <f t="shared" si="20"/>
        <v>0</v>
      </c>
      <c r="AJ12" s="2"/>
      <c r="AK12" s="7">
        <f t="shared" si="21"/>
        <v>0.60089535058102539</v>
      </c>
      <c r="AL12" s="8">
        <f t="shared" si="22"/>
        <v>7.6186467904164459E-2</v>
      </c>
      <c r="AM12" s="8">
        <f t="shared" si="23"/>
        <v>0</v>
      </c>
      <c r="AN12" s="8">
        <f t="shared" si="0"/>
        <v>0.41877346806377419</v>
      </c>
      <c r="AO12" s="8">
        <f t="shared" si="24"/>
        <v>9.1742774146303123</v>
      </c>
      <c r="AP12" s="2">
        <v>3.6</v>
      </c>
      <c r="AQ12" s="24">
        <f t="shared" si="25"/>
        <v>0.44982287481860167</v>
      </c>
      <c r="AR12" s="24">
        <f t="shared" si="26"/>
        <v>0.35396839452493645</v>
      </c>
      <c r="AS12" s="24">
        <f t="shared" si="27"/>
        <v>0.19620873065646169</v>
      </c>
      <c r="AT12" s="9">
        <f t="shared" si="1"/>
        <v>9.2032779839836917E-2</v>
      </c>
      <c r="AU12" s="9">
        <f t="shared" si="2"/>
        <v>7.2203536747647429E-2</v>
      </c>
      <c r="AV12" s="9">
        <f t="shared" si="3"/>
        <v>0.52080504293537877</v>
      </c>
      <c r="AW12" s="9">
        <f t="shared" si="4"/>
        <v>0.46646796463642676</v>
      </c>
      <c r="AX12" s="9">
        <f t="shared" si="5"/>
        <v>0.19620873065646169</v>
      </c>
      <c r="AY12" s="9">
        <f t="shared" si="28"/>
        <v>-0.36802684775550265</v>
      </c>
      <c r="AZ12" s="9">
        <v>1.2</v>
      </c>
    </row>
    <row r="13" spans="1:52" x14ac:dyDescent="0.2">
      <c r="A13" s="2" t="s">
        <v>160</v>
      </c>
      <c r="B13" s="3">
        <v>59</v>
      </c>
      <c r="C13" s="3">
        <v>1094.8</v>
      </c>
      <c r="E13" s="2">
        <v>308704</v>
      </c>
      <c r="F13" s="2">
        <v>0</v>
      </c>
      <c r="G13" s="3">
        <v>190323.6</v>
      </c>
      <c r="H13" s="2">
        <v>15134.5</v>
      </c>
      <c r="I13" s="2">
        <v>8774.58</v>
      </c>
      <c r="J13" s="2">
        <v>2107.1999999999998</v>
      </c>
      <c r="K13" s="2">
        <v>6156.91</v>
      </c>
      <c r="L13" s="2">
        <v>2761.46</v>
      </c>
      <c r="M13" s="2">
        <v>12472.9</v>
      </c>
      <c r="N13" s="2">
        <v>10422.299999999999</v>
      </c>
      <c r="O13" s="2">
        <v>10902.6</v>
      </c>
      <c r="P13" s="2">
        <v>4084.37</v>
      </c>
      <c r="Q13" s="2">
        <v>12329.1</v>
      </c>
      <c r="R13" s="2">
        <v>2905.68</v>
      </c>
      <c r="S13" s="2">
        <v>0</v>
      </c>
      <c r="U13" s="6">
        <f t="shared" si="6"/>
        <v>0.5258302457317513</v>
      </c>
      <c r="V13" s="6">
        <f t="shared" si="7"/>
        <v>0</v>
      </c>
      <c r="W13" s="6">
        <f t="shared" si="8"/>
        <v>0.32418726468251641</v>
      </c>
      <c r="X13" s="6">
        <f t="shared" si="9"/>
        <v>2.5779315635777931E-2</v>
      </c>
      <c r="Y13" s="6">
        <f t="shared" si="10"/>
        <v>1.4946160586169632E-2</v>
      </c>
      <c r="Z13" s="6">
        <f t="shared" si="11"/>
        <v>3.5892942553577092E-3</v>
      </c>
      <c r="AA13" s="6">
        <f t="shared" si="12"/>
        <v>1.0487358434773365E-2</v>
      </c>
      <c r="AB13" s="6">
        <f t="shared" si="13"/>
        <v>4.7037265159453777E-3</v>
      </c>
      <c r="AC13" s="6">
        <f t="shared" si="14"/>
        <v>2.1245685420297634E-2</v>
      </c>
      <c r="AD13" s="6">
        <f t="shared" si="15"/>
        <v>1.7752800644274227E-2</v>
      </c>
      <c r="AE13" s="6">
        <f t="shared" si="16"/>
        <v>1.8570918540462684E-2</v>
      </c>
      <c r="AF13" s="6">
        <f t="shared" si="17"/>
        <v>6.9571022104002308E-3</v>
      </c>
      <c r="AG13" s="6">
        <f t="shared" si="18"/>
        <v>2.100074402227161E-2</v>
      </c>
      <c r="AH13" s="6">
        <f t="shared" si="19"/>
        <v>4.9493833200017975E-3</v>
      </c>
      <c r="AI13" s="6">
        <f t="shared" si="20"/>
        <v>0</v>
      </c>
      <c r="AJ13" s="2"/>
      <c r="AK13" s="7">
        <f t="shared" si="21"/>
        <v>0.61652456722297089</v>
      </c>
      <c r="AL13" s="8">
        <f t="shared" si="22"/>
        <v>7.7725436893157474E-2</v>
      </c>
      <c r="AM13" s="8">
        <f t="shared" si="23"/>
        <v>0</v>
      </c>
      <c r="AN13" s="8">
        <f t="shared" si="0"/>
        <v>0.41826809982057384</v>
      </c>
      <c r="AO13" s="8">
        <f t="shared" si="24"/>
        <v>9.1463654211901133</v>
      </c>
      <c r="AP13" s="2">
        <v>3.6</v>
      </c>
      <c r="AQ13" s="24">
        <f t="shared" si="25"/>
        <v>0.34482404539865352</v>
      </c>
      <c r="AR13" s="24">
        <f t="shared" si="26"/>
        <v>0.4095935992592607</v>
      </c>
      <c r="AS13" s="24">
        <f t="shared" si="27"/>
        <v>0.24558235534208575</v>
      </c>
      <c r="AT13" s="9">
        <f t="shared" si="1"/>
        <v>8.5625758136603516E-2</v>
      </c>
      <c r="AU13" s="9">
        <f t="shared" si="2"/>
        <v>8.3984072186810796E-2</v>
      </c>
      <c r="AV13" s="9">
        <f t="shared" si="3"/>
        <v>0.40272022395864215</v>
      </c>
      <c r="AW13" s="9">
        <f t="shared" si="4"/>
        <v>0.36176898760080395</v>
      </c>
      <c r="AX13" s="9">
        <f t="shared" si="5"/>
        <v>0.24558235534208575</v>
      </c>
      <c r="AY13" s="9">
        <f t="shared" si="28"/>
        <v>-0.87192432308502221</v>
      </c>
      <c r="AZ13" s="9">
        <v>1.2</v>
      </c>
    </row>
    <row r="14" spans="1:52" x14ac:dyDescent="0.2">
      <c r="A14" s="2" t="s">
        <v>161</v>
      </c>
      <c r="B14" s="3">
        <v>64</v>
      </c>
      <c r="C14" s="3">
        <v>1206.3</v>
      </c>
      <c r="E14" s="2">
        <v>330880</v>
      </c>
      <c r="F14" s="2">
        <v>0</v>
      </c>
      <c r="G14" s="3">
        <v>209991</v>
      </c>
      <c r="H14" s="2">
        <v>17078.7</v>
      </c>
      <c r="I14" s="2">
        <v>10431.9</v>
      </c>
      <c r="J14" s="2">
        <v>2724.82</v>
      </c>
      <c r="K14" s="2">
        <v>6734</v>
      </c>
      <c r="L14" s="2">
        <v>2817.36</v>
      </c>
      <c r="M14" s="2">
        <v>4540.3999999999996</v>
      </c>
      <c r="N14" s="2">
        <v>12625.3</v>
      </c>
      <c r="O14" s="2">
        <v>12765.4</v>
      </c>
      <c r="P14" s="2">
        <v>4826</v>
      </c>
      <c r="Q14" s="2">
        <v>14153.2</v>
      </c>
      <c r="R14" s="2">
        <v>4177.3599999999997</v>
      </c>
      <c r="S14" s="2">
        <v>0</v>
      </c>
      <c r="U14" s="6">
        <f t="shared" si="6"/>
        <v>0.5221023759950052</v>
      </c>
      <c r="V14" s="6">
        <f t="shared" si="7"/>
        <v>0</v>
      </c>
      <c r="W14" s="6">
        <f t="shared" si="8"/>
        <v>0.33134912970734753</v>
      </c>
      <c r="X14" s="6">
        <f t="shared" si="9"/>
        <v>2.6948832957283293E-2</v>
      </c>
      <c r="Y14" s="6">
        <f t="shared" si="10"/>
        <v>1.646071015516893E-2</v>
      </c>
      <c r="Z14" s="6">
        <f t="shared" si="11"/>
        <v>4.2995496740773397E-3</v>
      </c>
      <c r="AA14" s="6">
        <f t="shared" si="12"/>
        <v>1.0625717480507632E-2</v>
      </c>
      <c r="AB14" s="6">
        <f t="shared" si="13"/>
        <v>4.4455704486015719E-3</v>
      </c>
      <c r="AC14" s="6">
        <f t="shared" si="14"/>
        <v>7.164390800192582E-3</v>
      </c>
      <c r="AD14" s="6">
        <f t="shared" si="15"/>
        <v>1.9921721251359222E-2</v>
      </c>
      <c r="AE14" s="6">
        <f t="shared" si="16"/>
        <v>2.014278793075024E-2</v>
      </c>
      <c r="AF14" s="6">
        <f t="shared" si="17"/>
        <v>7.6150449303430106E-3</v>
      </c>
      <c r="AG14" s="6">
        <f t="shared" si="18"/>
        <v>2.2332626172426585E-2</v>
      </c>
      <c r="AH14" s="6">
        <f t="shared" si="19"/>
        <v>6.591542496936941E-3</v>
      </c>
      <c r="AI14" s="6">
        <f t="shared" si="20"/>
        <v>0</v>
      </c>
      <c r="AJ14" s="2"/>
      <c r="AK14" s="7">
        <f t="shared" si="21"/>
        <v>0.63464397969052233</v>
      </c>
      <c r="AL14" s="8">
        <f t="shared" si="22"/>
        <v>8.3727856318071392E-2</v>
      </c>
      <c r="AM14" s="8">
        <f t="shared" si="23"/>
        <v>0</v>
      </c>
      <c r="AN14" s="8">
        <f t="shared" si="0"/>
        <v>0.43514262411436655</v>
      </c>
      <c r="AO14" s="8">
        <f t="shared" si="24"/>
        <v>10.078362272460579</v>
      </c>
      <c r="AP14" s="2">
        <v>3.6</v>
      </c>
      <c r="AQ14" s="24">
        <f t="shared" si="25"/>
        <v>0.22496775971271585</v>
      </c>
      <c r="AR14" s="24">
        <f t="shared" si="26"/>
        <v>0.48239420093098523</v>
      </c>
      <c r="AS14" s="24">
        <f t="shared" si="27"/>
        <v>0.29263803935629901</v>
      </c>
      <c r="AT14" s="9">
        <f t="shared" si="1"/>
        <v>9.196813875148363E-2</v>
      </c>
      <c r="AU14" s="9">
        <f t="shared" si="2"/>
        <v>9.4245268018246245E-2</v>
      </c>
      <c r="AV14" s="9">
        <f t="shared" si="3"/>
        <v>0.26544323106349005</v>
      </c>
      <c r="AW14" s="9">
        <f t="shared" si="4"/>
        <v>0.24104276204267891</v>
      </c>
      <c r="AX14" s="9">
        <f t="shared" si="5"/>
        <v>0.29263803935629901</v>
      </c>
      <c r="AY14" s="9">
        <f t="shared" si="28"/>
        <v>-1.4856534114077977</v>
      </c>
      <c r="AZ14" s="9">
        <v>1.2</v>
      </c>
    </row>
    <row r="15" spans="1:52" x14ac:dyDescent="0.2">
      <c r="A15" s="2" t="s">
        <v>162</v>
      </c>
      <c r="B15" s="3">
        <v>70</v>
      </c>
      <c r="C15" s="3">
        <v>1330.9</v>
      </c>
      <c r="E15" s="2">
        <v>331250</v>
      </c>
      <c r="F15" s="2">
        <v>0</v>
      </c>
      <c r="G15" s="3">
        <v>204963.4</v>
      </c>
      <c r="H15" s="2">
        <v>16910.3</v>
      </c>
      <c r="I15" s="2">
        <v>9070.34</v>
      </c>
      <c r="J15" s="2">
        <v>2738.9</v>
      </c>
      <c r="K15" s="2">
        <v>7531.58</v>
      </c>
      <c r="L15" s="2">
        <v>3199.83</v>
      </c>
      <c r="M15" s="2">
        <v>13272.6</v>
      </c>
      <c r="N15" s="2">
        <v>11890.2</v>
      </c>
      <c r="O15" s="2">
        <v>14142.2</v>
      </c>
      <c r="P15" s="2">
        <v>5626.75</v>
      </c>
      <c r="Q15" s="2">
        <v>14615.6</v>
      </c>
      <c r="R15" s="2">
        <v>3597.83</v>
      </c>
      <c r="S15" s="2">
        <v>0</v>
      </c>
      <c r="U15" s="6">
        <f t="shared" si="6"/>
        <v>0.51854267108382068</v>
      </c>
      <c r="V15" s="6">
        <f t="shared" si="7"/>
        <v>0</v>
      </c>
      <c r="W15" s="6">
        <f t="shared" si="8"/>
        <v>0.32085213255976325</v>
      </c>
      <c r="X15" s="6">
        <f t="shared" si="9"/>
        <v>2.6471583791181082E-2</v>
      </c>
      <c r="Y15" s="6">
        <f t="shared" si="10"/>
        <v>1.4198817603738634E-2</v>
      </c>
      <c r="Z15" s="6">
        <f t="shared" si="11"/>
        <v>4.2875064810006846E-3</v>
      </c>
      <c r="AA15" s="6">
        <f t="shared" si="12"/>
        <v>1.1790024485076173E-2</v>
      </c>
      <c r="AB15" s="6">
        <f t="shared" si="13"/>
        <v>5.0090517591370324E-3</v>
      </c>
      <c r="AC15" s="6">
        <f t="shared" si="14"/>
        <v>2.0777085150874321E-2</v>
      </c>
      <c r="AD15" s="6">
        <f t="shared" si="15"/>
        <v>1.8613059827081797E-2</v>
      </c>
      <c r="AE15" s="6">
        <f t="shared" si="16"/>
        <v>2.213836728453316E-2</v>
      </c>
      <c r="AF15" s="6">
        <f t="shared" si="17"/>
        <v>8.8081810551573977E-3</v>
      </c>
      <c r="AG15" s="6">
        <f t="shared" si="18"/>
        <v>2.2879433248279821E-2</v>
      </c>
      <c r="AH15" s="6">
        <f t="shared" si="19"/>
        <v>5.6320856703562343E-3</v>
      </c>
      <c r="AI15" s="6">
        <f t="shared" si="20"/>
        <v>0</v>
      </c>
      <c r="AJ15" s="2"/>
      <c r="AK15" s="7">
        <f t="shared" si="21"/>
        <v>0.61875743396226413</v>
      </c>
      <c r="AL15" s="8">
        <f t="shared" si="22"/>
        <v>7.9783250549477061E-2</v>
      </c>
      <c r="AM15" s="8">
        <f t="shared" si="23"/>
        <v>0</v>
      </c>
      <c r="AN15" s="8">
        <f t="shared" si="0"/>
        <v>0.41119182271025229</v>
      </c>
      <c r="AO15" s="8">
        <f t="shared" si="24"/>
        <v>8.755535560109946</v>
      </c>
      <c r="AP15" s="2">
        <v>3.6</v>
      </c>
      <c r="AQ15" s="24">
        <f t="shared" si="25"/>
        <v>0.32492038411626739</v>
      </c>
      <c r="AR15" s="24">
        <f t="shared" si="26"/>
        <v>0.42854103038594499</v>
      </c>
      <c r="AS15" s="24">
        <f t="shared" si="27"/>
        <v>0.24653858549778759</v>
      </c>
      <c r="AT15" s="9">
        <f t="shared" si="1"/>
        <v>9.3179731530829243E-2</v>
      </c>
      <c r="AU15" s="9">
        <f t="shared" si="2"/>
        <v>4.9189097173497641E-2</v>
      </c>
      <c r="AV15" s="9">
        <f t="shared" si="3"/>
        <v>0.3801400201883976</v>
      </c>
      <c r="AW15" s="9">
        <f t="shared" si="4"/>
        <v>0.34155426191355681</v>
      </c>
      <c r="AX15" s="9">
        <f t="shared" si="5"/>
        <v>0.24653858549778759</v>
      </c>
      <c r="AY15" s="9">
        <f t="shared" si="28"/>
        <v>-1.3339780532845267</v>
      </c>
      <c r="AZ15" s="9">
        <v>1.2</v>
      </c>
    </row>
    <row r="16" spans="1:52" x14ac:dyDescent="0.2">
      <c r="A16" s="2" t="s">
        <v>163</v>
      </c>
      <c r="B16" s="3">
        <v>75</v>
      </c>
      <c r="C16" s="3">
        <v>1429.7</v>
      </c>
      <c r="E16" s="2">
        <v>348387</v>
      </c>
      <c r="F16" s="2">
        <v>0</v>
      </c>
      <c r="G16" s="3">
        <v>216195.6</v>
      </c>
      <c r="H16" s="2">
        <v>18286</v>
      </c>
      <c r="I16" s="2">
        <v>9616.7000000000007</v>
      </c>
      <c r="J16" s="2">
        <v>2294.23</v>
      </c>
      <c r="K16" s="2">
        <v>6881.17</v>
      </c>
      <c r="L16" s="2">
        <v>3153.22</v>
      </c>
      <c r="M16" s="2">
        <v>13206</v>
      </c>
      <c r="N16" s="2">
        <v>11284.2</v>
      </c>
      <c r="O16" s="2">
        <v>13418.3</v>
      </c>
      <c r="P16" s="2">
        <v>5099</v>
      </c>
      <c r="Q16" s="2">
        <v>14902.2</v>
      </c>
      <c r="R16" s="2">
        <v>3978</v>
      </c>
      <c r="S16" s="2">
        <v>0</v>
      </c>
      <c r="U16" s="6">
        <f t="shared" si="6"/>
        <v>0.52255310254083387</v>
      </c>
      <c r="V16" s="6">
        <f t="shared" si="7"/>
        <v>0</v>
      </c>
      <c r="W16" s="6">
        <f t="shared" si="8"/>
        <v>0.32427639818844306</v>
      </c>
      <c r="X16" s="6">
        <f t="shared" si="9"/>
        <v>2.7427561972925764E-2</v>
      </c>
      <c r="Y16" s="6">
        <f t="shared" si="10"/>
        <v>1.4424293734279515E-2</v>
      </c>
      <c r="Z16" s="6">
        <f t="shared" si="11"/>
        <v>3.441164579741085E-3</v>
      </c>
      <c r="AA16" s="6">
        <f t="shared" si="12"/>
        <v>1.0321213858757387E-2</v>
      </c>
      <c r="AB16" s="6">
        <f t="shared" si="13"/>
        <v>4.7295820280142719E-3</v>
      </c>
      <c r="AC16" s="6">
        <f t="shared" si="14"/>
        <v>1.9807961468580205E-2</v>
      </c>
      <c r="AD16" s="6">
        <f t="shared" si="15"/>
        <v>1.6925412600617355E-2</v>
      </c>
      <c r="AE16" s="6">
        <f t="shared" si="16"/>
        <v>2.0126394773122048E-2</v>
      </c>
      <c r="AF16" s="6">
        <f t="shared" si="17"/>
        <v>7.6480990101688981E-3</v>
      </c>
      <c r="AG16" s="6">
        <f t="shared" si="18"/>
        <v>2.2352128077924881E-2</v>
      </c>
      <c r="AH16" s="6">
        <f t="shared" si="19"/>
        <v>5.9666871665918567E-3</v>
      </c>
      <c r="AI16" s="6">
        <f t="shared" si="20"/>
        <v>0</v>
      </c>
      <c r="AJ16" s="2"/>
      <c r="AK16" s="7">
        <f t="shared" si="21"/>
        <v>0.62056161682267141</v>
      </c>
      <c r="AL16" s="8">
        <f t="shared" si="22"/>
        <v>7.9762841491977751E-2</v>
      </c>
      <c r="AM16" s="8">
        <f t="shared" si="23"/>
        <v>0</v>
      </c>
      <c r="AN16" s="8">
        <f t="shared" si="0"/>
        <v>0.39444175285368416</v>
      </c>
      <c r="AO16" s="8">
        <f t="shared" si="24"/>
        <v>7.8304124518618305</v>
      </c>
      <c r="AP16" s="2">
        <v>3.6</v>
      </c>
      <c r="AQ16" s="24">
        <f t="shared" si="25"/>
        <v>0.32313285111709072</v>
      </c>
      <c r="AR16" s="24">
        <f t="shared" si="26"/>
        <v>0.41435809220783221</v>
      </c>
      <c r="AS16" s="24">
        <f t="shared" si="27"/>
        <v>0.26250905667507718</v>
      </c>
      <c r="AT16" s="9">
        <f t="shared" si="1"/>
        <v>8.66880949938547E-2</v>
      </c>
      <c r="AU16" s="9">
        <f t="shared" si="2"/>
        <v>3.988190287043096E-2</v>
      </c>
      <c r="AV16" s="9">
        <f t="shared" si="3"/>
        <v>0.37552518513371802</v>
      </c>
      <c r="AW16" s="9">
        <f t="shared" si="4"/>
        <v>0.34205167807825521</v>
      </c>
      <c r="AX16" s="9">
        <f t="shared" si="5"/>
        <v>0.26250905667507718</v>
      </c>
      <c r="AY16" s="9">
        <f t="shared" si="28"/>
        <v>-1.4226161415316882</v>
      </c>
      <c r="AZ16" s="9">
        <v>1.2</v>
      </c>
    </row>
    <row r="17" spans="1:52" x14ac:dyDescent="0.2">
      <c r="A17" s="2" t="s">
        <v>164</v>
      </c>
      <c r="B17" s="3">
        <v>80</v>
      </c>
      <c r="C17" s="3">
        <v>1530.6</v>
      </c>
      <c r="E17" s="2">
        <v>320994</v>
      </c>
      <c r="F17" s="2">
        <v>0</v>
      </c>
      <c r="G17" s="3">
        <v>186644.6</v>
      </c>
      <c r="H17" s="2">
        <v>15112.6</v>
      </c>
      <c r="I17" s="2">
        <v>8982.25</v>
      </c>
      <c r="J17" s="2">
        <v>2258.65</v>
      </c>
      <c r="K17" s="2">
        <v>7517.68</v>
      </c>
      <c r="L17" s="2">
        <v>4437.42</v>
      </c>
      <c r="M17" s="2">
        <v>11692.7</v>
      </c>
      <c r="N17" s="2">
        <v>11376.1</v>
      </c>
      <c r="O17" s="2">
        <v>16148</v>
      </c>
      <c r="P17" s="2">
        <v>7273.39</v>
      </c>
      <c r="Q17" s="2">
        <v>12647.8</v>
      </c>
      <c r="R17" s="2">
        <v>3152.83</v>
      </c>
      <c r="S17" s="2">
        <v>0</v>
      </c>
      <c r="U17" s="6">
        <f t="shared" si="6"/>
        <v>0.52774405651261325</v>
      </c>
      <c r="V17" s="6">
        <f t="shared" si="7"/>
        <v>0</v>
      </c>
      <c r="W17" s="6">
        <f t="shared" si="8"/>
        <v>0.30686111992801768</v>
      </c>
      <c r="X17" s="6">
        <f t="shared" si="9"/>
        <v>2.484652307660741E-2</v>
      </c>
      <c r="Y17" s="6">
        <f t="shared" si="10"/>
        <v>1.4767656254043441E-2</v>
      </c>
      <c r="Z17" s="6">
        <f t="shared" si="11"/>
        <v>3.7134311334237214E-3</v>
      </c>
      <c r="AA17" s="6">
        <f t="shared" si="12"/>
        <v>1.2359766658453872E-2</v>
      </c>
      <c r="AB17" s="6">
        <f t="shared" si="13"/>
        <v>7.2955321010679339E-3</v>
      </c>
      <c r="AC17" s="6">
        <f t="shared" si="14"/>
        <v>1.9223888700676751E-2</v>
      </c>
      <c r="AD17" s="6">
        <f t="shared" si="15"/>
        <v>1.870336878973794E-2</v>
      </c>
      <c r="AE17" s="6">
        <f t="shared" si="16"/>
        <v>2.6548817188376352E-2</v>
      </c>
      <c r="AF17" s="6">
        <f t="shared" si="17"/>
        <v>1.195813112767926E-2</v>
      </c>
      <c r="AG17" s="6">
        <f t="shared" si="18"/>
        <v>2.0794162127517116E-2</v>
      </c>
      <c r="AH17" s="6">
        <f t="shared" si="19"/>
        <v>5.1835464017852741E-3</v>
      </c>
      <c r="AI17" s="6">
        <f t="shared" si="20"/>
        <v>0</v>
      </c>
      <c r="AJ17" s="2"/>
      <c r="AK17" s="7">
        <f t="shared" si="21"/>
        <v>0.58145822040287365</v>
      </c>
      <c r="AL17" s="8">
        <f t="shared" si="22"/>
        <v>7.5870705849329576E-2</v>
      </c>
      <c r="AM17" s="8">
        <f t="shared" si="23"/>
        <v>0</v>
      </c>
      <c r="AN17" s="8">
        <f t="shared" si="0"/>
        <v>0.42654296393268443</v>
      </c>
      <c r="AO17" s="8">
        <f t="shared" si="24"/>
        <v>9.6033944409660936</v>
      </c>
      <c r="AP17" s="2">
        <v>3.6</v>
      </c>
      <c r="AQ17" s="24">
        <f t="shared" si="25"/>
        <v>0.31850639065419356</v>
      </c>
      <c r="AR17" s="24">
        <f t="shared" si="26"/>
        <v>0.46867881763738672</v>
      </c>
      <c r="AS17" s="24">
        <f t="shared" si="27"/>
        <v>0.2128147917084198</v>
      </c>
      <c r="AT17" s="9">
        <f t="shared" si="1"/>
        <v>8.9470628751855366E-2</v>
      </c>
      <c r="AU17" s="9">
        <f t="shared" si="2"/>
        <v>-3.7240878137280824E-2</v>
      </c>
      <c r="AV17" s="9">
        <f t="shared" si="3"/>
        <v>0.37963539410783165</v>
      </c>
      <c r="AW17" s="9">
        <f t="shared" si="4"/>
        <v>0.33263148359425654</v>
      </c>
      <c r="AX17" s="9">
        <f t="shared" si="5"/>
        <v>0.2128147917084198</v>
      </c>
      <c r="AY17" s="9">
        <f t="shared" si="28"/>
        <v>-2.2372718579928446</v>
      </c>
      <c r="AZ17" s="9">
        <v>1.2</v>
      </c>
    </row>
    <row r="18" spans="1:52" x14ac:dyDescent="0.2">
      <c r="A18" s="2" t="s">
        <v>165</v>
      </c>
      <c r="B18" s="3">
        <v>85</v>
      </c>
      <c r="C18" s="3">
        <v>1634.4</v>
      </c>
      <c r="E18" s="2">
        <v>244326</v>
      </c>
      <c r="F18" s="2">
        <v>0</v>
      </c>
      <c r="G18" s="3">
        <v>144095.9</v>
      </c>
      <c r="H18" s="2">
        <v>12135.9</v>
      </c>
      <c r="I18" s="2">
        <v>6584.28</v>
      </c>
      <c r="J18" s="2">
        <v>1638.17</v>
      </c>
      <c r="K18" s="2">
        <v>5726.12</v>
      </c>
      <c r="L18" s="2">
        <v>2107.61</v>
      </c>
      <c r="M18" s="2">
        <v>3602.8</v>
      </c>
      <c r="N18" s="2">
        <v>9091.17</v>
      </c>
      <c r="O18" s="2">
        <v>9894.2900000000009</v>
      </c>
      <c r="P18" s="2">
        <v>3554.65</v>
      </c>
      <c r="Q18" s="2">
        <v>10718.4</v>
      </c>
      <c r="R18" s="2">
        <v>3139.34</v>
      </c>
      <c r="S18" s="2">
        <v>0</v>
      </c>
      <c r="U18" s="6">
        <f t="shared" si="6"/>
        <v>0.53508140989700648</v>
      </c>
      <c r="V18" s="6">
        <f t="shared" si="7"/>
        <v>0</v>
      </c>
      <c r="W18" s="6">
        <f t="shared" si="8"/>
        <v>0.31557442651366641</v>
      </c>
      <c r="X18" s="6">
        <f t="shared" si="9"/>
        <v>2.6577992036742226E-2</v>
      </c>
      <c r="Y18" s="6">
        <f t="shared" si="10"/>
        <v>1.4419774504378011E-2</v>
      </c>
      <c r="Z18" s="6">
        <f t="shared" si="11"/>
        <v>3.5876423845639807E-3</v>
      </c>
      <c r="AA18" s="6">
        <f t="shared" si="12"/>
        <v>1.2540377867437141E-2</v>
      </c>
      <c r="AB18" s="6">
        <f t="shared" si="13"/>
        <v>4.6157303369802234E-3</v>
      </c>
      <c r="AC18" s="6">
        <f t="shared" si="14"/>
        <v>7.8902421501474886E-3</v>
      </c>
      <c r="AD18" s="6">
        <f t="shared" si="15"/>
        <v>1.9909940248738853E-2</v>
      </c>
      <c r="AE18" s="6">
        <f t="shared" si="16"/>
        <v>2.1668797602915176E-2</v>
      </c>
      <c r="AF18" s="6">
        <f t="shared" si="17"/>
        <v>7.7847921780342423E-3</v>
      </c>
      <c r="AG18" s="6">
        <f t="shared" si="18"/>
        <v>2.3473623698828917E-2</v>
      </c>
      <c r="AH18" s="6">
        <f t="shared" si="19"/>
        <v>6.8752505805606788E-3</v>
      </c>
      <c r="AI18" s="6">
        <f t="shared" si="20"/>
        <v>0</v>
      </c>
      <c r="AJ18" s="2"/>
      <c r="AK18" s="7">
        <f t="shared" si="21"/>
        <v>0.58976899715953279</v>
      </c>
      <c r="AL18" s="8">
        <f t="shared" si="22"/>
        <v>7.6915578877255114E-2</v>
      </c>
      <c r="AM18" s="8">
        <f t="shared" si="23"/>
        <v>0</v>
      </c>
      <c r="AN18" s="8">
        <f t="shared" si="0"/>
        <v>0.40388587483759741</v>
      </c>
      <c r="AO18" s="8">
        <f t="shared" si="24"/>
        <v>8.3520207531553421</v>
      </c>
      <c r="AP18" s="2">
        <v>3.6</v>
      </c>
      <c r="AQ18" s="24">
        <f t="shared" si="25"/>
        <v>0.23908598794423588</v>
      </c>
      <c r="AR18" s="24">
        <f t="shared" si="26"/>
        <v>0.47121150101663273</v>
      </c>
      <c r="AS18" s="24">
        <f t="shared" si="27"/>
        <v>0.28970251103913119</v>
      </c>
      <c r="AT18" s="9">
        <f t="shared" si="1"/>
        <v>9.4625102214397308E-2</v>
      </c>
      <c r="AU18" s="9">
        <f t="shared" si="2"/>
        <v>9.1518776961347206E-2</v>
      </c>
      <c r="AV18" s="9">
        <f t="shared" si="3"/>
        <v>0.28590860398518514</v>
      </c>
      <c r="AW18" s="9">
        <f t="shared" si="4"/>
        <v>0.25587917585485992</v>
      </c>
      <c r="AX18" s="9">
        <f t="shared" si="5"/>
        <v>0.28970251103913119</v>
      </c>
      <c r="AY18" s="9">
        <f t="shared" si="28"/>
        <v>-1.4246505136395726</v>
      </c>
      <c r="AZ18" s="9">
        <v>1.2</v>
      </c>
    </row>
    <row r="19" spans="1:52" x14ac:dyDescent="0.2">
      <c r="A19" s="2" t="s">
        <v>166</v>
      </c>
      <c r="B19" s="3">
        <v>90</v>
      </c>
      <c r="C19" s="3">
        <v>1734.7</v>
      </c>
      <c r="E19" s="2">
        <v>277779</v>
      </c>
      <c r="F19" s="2">
        <v>0</v>
      </c>
      <c r="G19" s="3">
        <v>170591.8</v>
      </c>
      <c r="H19" s="2">
        <v>15331.6</v>
      </c>
      <c r="I19" s="2">
        <v>8666.2999999999993</v>
      </c>
      <c r="J19" s="2">
        <v>2309.4</v>
      </c>
      <c r="K19" s="2">
        <v>6852</v>
      </c>
      <c r="L19" s="2">
        <v>2635.92</v>
      </c>
      <c r="M19" s="2">
        <v>8859.2199999999993</v>
      </c>
      <c r="N19" s="2">
        <v>11386.2</v>
      </c>
      <c r="O19" s="2">
        <v>12291.7</v>
      </c>
      <c r="P19" s="2">
        <v>4998</v>
      </c>
      <c r="Q19" s="2">
        <v>14176</v>
      </c>
      <c r="R19" s="2">
        <v>4457</v>
      </c>
      <c r="S19" s="2">
        <v>0</v>
      </c>
      <c r="U19" s="6">
        <f t="shared" si="6"/>
        <v>0.51408744966586795</v>
      </c>
      <c r="V19" s="6">
        <f t="shared" si="7"/>
        <v>0</v>
      </c>
      <c r="W19" s="6">
        <f t="shared" si="8"/>
        <v>0.31571538307758978</v>
      </c>
      <c r="X19" s="6">
        <f t="shared" si="9"/>
        <v>2.8374294468974333E-2</v>
      </c>
      <c r="Y19" s="6">
        <f t="shared" si="10"/>
        <v>1.603877926351276E-2</v>
      </c>
      <c r="Z19" s="6">
        <f t="shared" si="11"/>
        <v>4.2740219968332941E-3</v>
      </c>
      <c r="AA19" s="6">
        <f t="shared" si="12"/>
        <v>1.2681042141812475E-2</v>
      </c>
      <c r="AB19" s="6">
        <f t="shared" si="13"/>
        <v>4.8783147405788586E-3</v>
      </c>
      <c r="AC19" s="6">
        <f t="shared" si="14"/>
        <v>1.6395817595386442E-2</v>
      </c>
      <c r="AD19" s="6">
        <f t="shared" si="15"/>
        <v>2.1072516350715879E-2</v>
      </c>
      <c r="AE19" s="6">
        <f t="shared" si="16"/>
        <v>2.2748331245551139E-2</v>
      </c>
      <c r="AF19" s="6">
        <f t="shared" si="17"/>
        <v>9.2498319650873833E-3</v>
      </c>
      <c r="AG19" s="6">
        <f t="shared" si="18"/>
        <v>2.6235617834549568E-2</v>
      </c>
      <c r="AH19" s="6">
        <f t="shared" si="19"/>
        <v>8.2485996535403092E-3</v>
      </c>
      <c r="AI19" s="6">
        <f t="shared" si="20"/>
        <v>0</v>
      </c>
      <c r="AJ19" s="2"/>
      <c r="AK19" s="7">
        <f t="shared" si="21"/>
        <v>0.6141277778377775</v>
      </c>
      <c r="AL19" s="8">
        <f t="shared" si="22"/>
        <v>8.6512611715818838E-2</v>
      </c>
      <c r="AM19" s="8">
        <f t="shared" si="23"/>
        <v>0</v>
      </c>
      <c r="AN19" s="8">
        <f t="shared" si="0"/>
        <v>0.41721119233064585</v>
      </c>
      <c r="AO19" s="8">
        <f t="shared" si="24"/>
        <v>9.0879913636139005</v>
      </c>
      <c r="AP19" s="2">
        <v>3.6</v>
      </c>
      <c r="AQ19" s="24">
        <f t="shared" si="25"/>
        <v>0.27944329265060758</v>
      </c>
      <c r="AR19" s="24">
        <f t="shared" si="26"/>
        <v>0.43675951214846337</v>
      </c>
      <c r="AS19" s="24">
        <f t="shared" si="27"/>
        <v>0.28379719520092894</v>
      </c>
      <c r="AT19" s="9">
        <f t="shared" si="1"/>
        <v>0.10449681037495341</v>
      </c>
      <c r="AU19" s="9">
        <f t="shared" si="2"/>
        <v>8.6991402799552295E-2</v>
      </c>
      <c r="AV19" s="9">
        <f t="shared" si="3"/>
        <v>0.32664685946405186</v>
      </c>
      <c r="AW19" s="9">
        <f t="shared" si="4"/>
        <v>0.29979457194099773</v>
      </c>
      <c r="AX19" s="9">
        <f t="shared" si="5"/>
        <v>0.28379719520092894</v>
      </c>
      <c r="AY19" s="9">
        <f t="shared" si="28"/>
        <v>-1.2092207305616989</v>
      </c>
      <c r="AZ19" s="9">
        <v>1.2</v>
      </c>
    </row>
    <row r="20" spans="1:52" x14ac:dyDescent="0.2">
      <c r="A20" s="2" t="s">
        <v>167</v>
      </c>
      <c r="B20" s="3">
        <v>97</v>
      </c>
      <c r="C20" s="3">
        <v>1874.5</v>
      </c>
      <c r="E20" s="2">
        <v>216625</v>
      </c>
      <c r="F20" s="2">
        <v>0</v>
      </c>
      <c r="G20" s="3">
        <v>133438.20000000001</v>
      </c>
      <c r="H20" s="2">
        <v>12314.3</v>
      </c>
      <c r="I20" s="2">
        <v>6953.21</v>
      </c>
      <c r="J20" s="2">
        <v>1615.69</v>
      </c>
      <c r="K20" s="2">
        <v>7126</v>
      </c>
      <c r="L20" s="2">
        <v>2349.3000000000002</v>
      </c>
      <c r="M20" s="2">
        <v>30479.200000000001</v>
      </c>
      <c r="N20" s="2">
        <v>10136.200000000001</v>
      </c>
      <c r="O20" s="2">
        <v>8843.49</v>
      </c>
      <c r="P20" s="2">
        <v>3053.25</v>
      </c>
      <c r="Q20" s="2">
        <v>13437.8</v>
      </c>
      <c r="R20" s="2">
        <v>2406</v>
      </c>
      <c r="S20" s="2">
        <v>0</v>
      </c>
      <c r="U20" s="6">
        <f t="shared" si="6"/>
        <v>0.48270007391633862</v>
      </c>
      <c r="V20" s="6">
        <f t="shared" si="7"/>
        <v>0</v>
      </c>
      <c r="W20" s="6">
        <f t="shared" si="8"/>
        <v>0.29733700636243821</v>
      </c>
      <c r="X20" s="6">
        <f t="shared" si="9"/>
        <v>2.7439646948542264E-2</v>
      </c>
      <c r="Y20" s="6">
        <f t="shared" si="10"/>
        <v>1.5493664078272705E-2</v>
      </c>
      <c r="Z20" s="6">
        <f t="shared" si="11"/>
        <v>3.6002016499752528E-3</v>
      </c>
      <c r="AA20" s="6">
        <f t="shared" si="12"/>
        <v>1.587868771715097E-2</v>
      </c>
      <c r="AB20" s="6">
        <f t="shared" si="13"/>
        <v>5.2348864796383354E-3</v>
      </c>
      <c r="AC20" s="6">
        <f t="shared" si="14"/>
        <v>6.7916039667216932E-2</v>
      </c>
      <c r="AD20" s="6">
        <f t="shared" si="15"/>
        <v>2.2586241150517213E-2</v>
      </c>
      <c r="AE20" s="6">
        <f t="shared" si="16"/>
        <v>1.9705727763085521E-2</v>
      </c>
      <c r="AF20" s="6">
        <f t="shared" si="17"/>
        <v>6.8034806725219199E-3</v>
      </c>
      <c r="AG20" s="6">
        <f t="shared" si="18"/>
        <v>2.9943113921629426E-2</v>
      </c>
      <c r="AH20" s="6">
        <f t="shared" si="19"/>
        <v>5.3612296726726402E-3</v>
      </c>
      <c r="AI20" s="6">
        <f t="shared" si="20"/>
        <v>0</v>
      </c>
      <c r="AJ20" s="2"/>
      <c r="AK20" s="7">
        <f t="shared" si="21"/>
        <v>0.61598707443739176</v>
      </c>
      <c r="AL20" s="8">
        <f t="shared" si="22"/>
        <v>8.7926227389201722E-2</v>
      </c>
      <c r="AM20" s="8">
        <f t="shared" si="23"/>
        <v>0</v>
      </c>
      <c r="AN20" s="8">
        <f t="shared" si="0"/>
        <v>0.41032504596996627</v>
      </c>
      <c r="AO20" s="8">
        <f t="shared" si="24"/>
        <v>8.7076626139672069</v>
      </c>
      <c r="AP20" s="2">
        <v>3.6</v>
      </c>
      <c r="AQ20" s="24">
        <f t="shared" si="25"/>
        <v>0.5133478536382049</v>
      </c>
      <c r="AR20" s="24">
        <f t="shared" si="26"/>
        <v>0.28308607186523044</v>
      </c>
      <c r="AS20" s="24">
        <f t="shared" si="27"/>
        <v>0.20356607449656461</v>
      </c>
      <c r="AT20" s="9">
        <f t="shared" si="1"/>
        <v>0.12412817143434751</v>
      </c>
      <c r="AU20" s="9">
        <f t="shared" si="2"/>
        <v>0.18815778847283282</v>
      </c>
      <c r="AV20" s="9">
        <f t="shared" si="3"/>
        <v>0.58450662809991349</v>
      </c>
      <c r="AW20" s="9">
        <f t="shared" si="4"/>
        <v>0.52972320671435724</v>
      </c>
      <c r="AX20" s="9">
        <f t="shared" si="5"/>
        <v>0.20356607449656461</v>
      </c>
      <c r="AY20" s="9">
        <f t="shared" si="28"/>
        <v>1.1474340223216699</v>
      </c>
      <c r="AZ20" s="9">
        <v>1.2</v>
      </c>
    </row>
    <row r="21" spans="1:52" x14ac:dyDescent="0.2">
      <c r="A21" s="2" t="s">
        <v>168</v>
      </c>
      <c r="B21" s="3">
        <v>101</v>
      </c>
      <c r="C21" s="3">
        <v>1951.8</v>
      </c>
      <c r="E21" s="2">
        <v>201400</v>
      </c>
      <c r="F21" s="2">
        <v>0</v>
      </c>
      <c r="G21" s="3">
        <v>128055.5</v>
      </c>
      <c r="H21" s="2">
        <v>11845.8</v>
      </c>
      <c r="I21" s="2">
        <v>7116</v>
      </c>
      <c r="J21" s="2">
        <v>1605.23</v>
      </c>
      <c r="K21" s="2">
        <v>6373.3</v>
      </c>
      <c r="L21" s="2">
        <v>1768.33</v>
      </c>
      <c r="M21" s="2">
        <v>27973.4</v>
      </c>
      <c r="N21" s="2">
        <v>9158</v>
      </c>
      <c r="O21" s="2">
        <v>7782</v>
      </c>
      <c r="P21" s="2">
        <v>2800</v>
      </c>
      <c r="Q21" s="2">
        <v>11441.4</v>
      </c>
      <c r="R21" s="2">
        <v>2302.3000000000002</v>
      </c>
      <c r="S21" s="2">
        <v>0</v>
      </c>
      <c r="U21" s="6">
        <f t="shared" si="6"/>
        <v>0.47995661611616153</v>
      </c>
      <c r="V21" s="6">
        <f t="shared" si="7"/>
        <v>0</v>
      </c>
      <c r="W21" s="6">
        <f t="shared" si="8"/>
        <v>0.30516923761203135</v>
      </c>
      <c r="X21" s="6">
        <f t="shared" si="9"/>
        <v>2.8229742220401317E-2</v>
      </c>
      <c r="Y21" s="6">
        <f t="shared" si="10"/>
        <v>1.6958149355921576E-2</v>
      </c>
      <c r="Z21" s="6">
        <f t="shared" si="11"/>
        <v>3.8254258137445179E-3</v>
      </c>
      <c r="AA21" s="6">
        <f t="shared" si="12"/>
        <v>1.5188219967691818E-2</v>
      </c>
      <c r="AB21" s="6">
        <f t="shared" si="13"/>
        <v>4.2141096473519955E-3</v>
      </c>
      <c r="AC21" s="6">
        <f t="shared" si="14"/>
        <v>6.6663447891081598E-2</v>
      </c>
      <c r="AD21" s="6">
        <f t="shared" si="15"/>
        <v>2.1824442355470739E-2</v>
      </c>
      <c r="AE21" s="6">
        <f t="shared" si="16"/>
        <v>1.8545294868996864E-2</v>
      </c>
      <c r="AF21" s="6">
        <f t="shared" si="17"/>
        <v>6.6726838387549765E-3</v>
      </c>
      <c r="AG21" s="6">
        <f t="shared" si="18"/>
        <v>2.7266016025975424E-2</v>
      </c>
      <c r="AH21" s="6">
        <f t="shared" si="19"/>
        <v>5.4866142864162795E-3</v>
      </c>
      <c r="AI21" s="6">
        <f t="shared" si="20"/>
        <v>0</v>
      </c>
      <c r="AJ21" s="2"/>
      <c r="AK21" s="7">
        <f t="shared" si="21"/>
        <v>0.63582671300893734</v>
      </c>
      <c r="AL21" s="8">
        <f t="shared" si="22"/>
        <v>9.2658040250392135E-2</v>
      </c>
      <c r="AM21" s="8">
        <f t="shared" si="23"/>
        <v>0</v>
      </c>
      <c r="AN21" s="8">
        <f t="shared" si="0"/>
        <v>0.42403934841345592</v>
      </c>
      <c r="AO21" s="8">
        <f t="shared" si="24"/>
        <v>9.4651172522235836</v>
      </c>
      <c r="AP21" s="2">
        <v>3.6</v>
      </c>
      <c r="AQ21" s="24">
        <f t="shared" si="25"/>
        <v>0.51890357769459317</v>
      </c>
      <c r="AR21" s="24">
        <f t="shared" si="26"/>
        <v>0.283625865012192</v>
      </c>
      <c r="AS21" s="24">
        <f t="shared" si="27"/>
        <v>0.197470557293215</v>
      </c>
      <c r="AT21" s="9">
        <f t="shared" si="1"/>
        <v>0.11810825024181963</v>
      </c>
      <c r="AU21" s="9">
        <f t="shared" si="2"/>
        <v>0.21118943018338282</v>
      </c>
      <c r="AV21" s="9">
        <f t="shared" si="3"/>
        <v>0.58764617920468087</v>
      </c>
      <c r="AW21" s="9">
        <f t="shared" si="4"/>
        <v>0.53665595634122065</v>
      </c>
      <c r="AX21" s="9">
        <f t="shared" si="5"/>
        <v>0.197470557293215</v>
      </c>
      <c r="AY21" s="9">
        <f t="shared" si="28"/>
        <v>1.4151072545445134</v>
      </c>
      <c r="AZ21" s="9">
        <v>1.2</v>
      </c>
    </row>
    <row r="22" spans="1:52" x14ac:dyDescent="0.2">
      <c r="A22" s="2" t="s">
        <v>169</v>
      </c>
      <c r="B22" s="3">
        <v>107</v>
      </c>
      <c r="C22" s="3">
        <v>2073</v>
      </c>
      <c r="E22" s="2">
        <v>259016</v>
      </c>
      <c r="F22" s="2">
        <v>0</v>
      </c>
      <c r="G22" s="3">
        <v>166448.9</v>
      </c>
      <c r="H22" s="2">
        <v>15205.8</v>
      </c>
      <c r="I22" s="2">
        <v>8562.86</v>
      </c>
      <c r="J22" s="2">
        <v>1928.26</v>
      </c>
      <c r="K22" s="2">
        <v>8398.42</v>
      </c>
      <c r="L22" s="2">
        <v>2802.68</v>
      </c>
      <c r="M22" s="2">
        <v>103722.5</v>
      </c>
      <c r="N22" s="2">
        <v>11434.5</v>
      </c>
      <c r="O22" s="2">
        <v>10459.5</v>
      </c>
      <c r="P22" s="2">
        <v>4462.47</v>
      </c>
      <c r="Q22" s="2">
        <v>16434</v>
      </c>
      <c r="R22" s="2">
        <v>2833.47</v>
      </c>
      <c r="S22" s="2">
        <v>0</v>
      </c>
      <c r="U22" s="6">
        <f t="shared" si="6"/>
        <v>0.42342984583397586</v>
      </c>
      <c r="V22" s="6">
        <f t="shared" si="7"/>
        <v>0</v>
      </c>
      <c r="W22" s="6">
        <f t="shared" si="8"/>
        <v>0.2721045497816153</v>
      </c>
      <c r="X22" s="6">
        <f t="shared" si="9"/>
        <v>2.4857883488982418E-2</v>
      </c>
      <c r="Y22" s="6">
        <f t="shared" si="10"/>
        <v>1.3998249103136172E-2</v>
      </c>
      <c r="Z22" s="6">
        <f t="shared" si="11"/>
        <v>3.1522486430483922E-3</v>
      </c>
      <c r="AA22" s="6">
        <f t="shared" si="12"/>
        <v>1.3729428629308536E-2</v>
      </c>
      <c r="AB22" s="6">
        <f t="shared" si="13"/>
        <v>4.5817183506886346E-3</v>
      </c>
      <c r="AC22" s="6">
        <f t="shared" si="14"/>
        <v>0.16956173435044386</v>
      </c>
      <c r="AD22" s="6">
        <f t="shared" si="15"/>
        <v>1.8692700729640629E-2</v>
      </c>
      <c r="AE22" s="6">
        <f t="shared" si="16"/>
        <v>1.7098806531258573E-2</v>
      </c>
      <c r="AF22" s="6">
        <f t="shared" si="17"/>
        <v>7.2950820958502275E-3</v>
      </c>
      <c r="AG22" s="6">
        <f t="shared" si="18"/>
        <v>2.6865699749959691E-2</v>
      </c>
      <c r="AH22" s="6">
        <f t="shared" si="19"/>
        <v>4.6320527120919004E-3</v>
      </c>
      <c r="AI22" s="6">
        <f t="shared" si="20"/>
        <v>0</v>
      </c>
      <c r="AJ22" s="2"/>
      <c r="AK22" s="7">
        <f t="shared" si="21"/>
        <v>0.6426201470179449</v>
      </c>
      <c r="AL22" s="8">
        <f t="shared" si="22"/>
        <v>9.0255545831920803E-2</v>
      </c>
      <c r="AM22" s="8">
        <f t="shared" si="23"/>
        <v>0</v>
      </c>
      <c r="AN22" s="8">
        <f t="shared" si="0"/>
        <v>0.40826371409491885</v>
      </c>
      <c r="AO22" s="8">
        <f t="shared" si="24"/>
        <v>8.5938131931764641</v>
      </c>
      <c r="AP22" s="2">
        <v>3.6</v>
      </c>
      <c r="AQ22" s="24">
        <f t="shared" si="25"/>
        <v>0.71582286467920975</v>
      </c>
      <c r="AR22" s="24">
        <f t="shared" si="26"/>
        <v>0.16416614044662411</v>
      </c>
      <c r="AS22" s="24">
        <f t="shared" si="27"/>
        <v>0.12001099487416626</v>
      </c>
      <c r="AT22" s="9">
        <f t="shared" si="1"/>
        <v>0.12282092035665321</v>
      </c>
      <c r="AU22" s="9">
        <f t="shared" si="2"/>
        <v>0.1747717420244615</v>
      </c>
      <c r="AV22" s="9">
        <f t="shared" si="3"/>
        <v>0.76951014031536347</v>
      </c>
      <c r="AW22" s="9">
        <f t="shared" si="4"/>
        <v>0.72868324303595733</v>
      </c>
      <c r="AX22" s="9">
        <f t="shared" si="5"/>
        <v>0.12001099487416626</v>
      </c>
      <c r="AY22" s="9">
        <f t="shared" si="28"/>
        <v>2.193558740293569</v>
      </c>
      <c r="AZ22" s="9">
        <v>1.2</v>
      </c>
    </row>
    <row r="23" spans="1:52" x14ac:dyDescent="0.2">
      <c r="A23" s="2" t="s">
        <v>170</v>
      </c>
      <c r="B23" s="3">
        <v>112</v>
      </c>
      <c r="C23" s="3">
        <v>2171.8000000000002</v>
      </c>
      <c r="E23" s="2">
        <v>255801</v>
      </c>
      <c r="F23" s="2">
        <v>0</v>
      </c>
      <c r="G23" s="3">
        <v>163471.29999999999</v>
      </c>
      <c r="H23" s="2">
        <v>14891.8</v>
      </c>
      <c r="I23" s="2">
        <v>7859.78</v>
      </c>
      <c r="J23" s="2">
        <v>1913.33</v>
      </c>
      <c r="K23" s="2">
        <v>7887.53</v>
      </c>
      <c r="L23" s="2">
        <v>2696.72</v>
      </c>
      <c r="M23" s="2">
        <v>17392.2</v>
      </c>
      <c r="N23" s="2">
        <v>11357</v>
      </c>
      <c r="O23" s="2">
        <v>10163.700000000001</v>
      </c>
      <c r="P23" s="2">
        <v>3898.51</v>
      </c>
      <c r="Q23" s="2">
        <v>13854.6</v>
      </c>
      <c r="R23" s="2">
        <v>2959.2</v>
      </c>
      <c r="S23" s="2">
        <v>0</v>
      </c>
      <c r="U23" s="6">
        <f t="shared" si="6"/>
        <v>0.49752534622075834</v>
      </c>
      <c r="V23" s="6">
        <f t="shared" si="7"/>
        <v>0</v>
      </c>
      <c r="W23" s="6">
        <f t="shared" si="8"/>
        <v>0.31794682245048866</v>
      </c>
      <c r="X23" s="6">
        <f t="shared" si="9"/>
        <v>2.8964108626824324E-2</v>
      </c>
      <c r="Y23" s="6">
        <f t="shared" si="10"/>
        <v>1.5287038618766118E-2</v>
      </c>
      <c r="Z23" s="6">
        <f t="shared" si="11"/>
        <v>3.7213700129575863E-3</v>
      </c>
      <c r="AA23" s="6">
        <f t="shared" si="12"/>
        <v>1.5341011544429529E-2</v>
      </c>
      <c r="AB23" s="6">
        <f t="shared" si="13"/>
        <v>5.2450402917128677E-3</v>
      </c>
      <c r="AC23" s="6">
        <f t="shared" si="14"/>
        <v>3.3827312350384373E-2</v>
      </c>
      <c r="AD23" s="6">
        <f t="shared" si="15"/>
        <v>2.2089027630967636E-2</v>
      </c>
      <c r="AE23" s="6">
        <f t="shared" si="16"/>
        <v>1.9768094578926282E-2</v>
      </c>
      <c r="AF23" s="6">
        <f t="shared" si="17"/>
        <v>7.582486141551787E-3</v>
      </c>
      <c r="AG23" s="6">
        <f t="shared" si="18"/>
        <v>2.6946785437703992E-2</v>
      </c>
      <c r="AH23" s="6">
        <f t="shared" si="19"/>
        <v>5.7555560945284339E-3</v>
      </c>
      <c r="AI23" s="6">
        <f t="shared" si="20"/>
        <v>0</v>
      </c>
      <c r="AJ23" s="2"/>
      <c r="AK23" s="7">
        <f t="shared" si="21"/>
        <v>0.63905653222622272</v>
      </c>
      <c r="AL23" s="8">
        <f t="shared" si="22"/>
        <v>8.7942630888723686E-2</v>
      </c>
      <c r="AM23" s="8">
        <f t="shared" si="23"/>
        <v>0</v>
      </c>
      <c r="AN23" s="8">
        <f t="shared" si="0"/>
        <v>0.39623538054669577</v>
      </c>
      <c r="AO23" s="8">
        <f t="shared" si="24"/>
        <v>7.929476302974555</v>
      </c>
      <c r="AP23" s="2">
        <v>3.6</v>
      </c>
      <c r="AQ23" s="24">
        <f t="shared" si="25"/>
        <v>0.39847123165453768</v>
      </c>
      <c r="AR23" s="24">
        <f t="shared" si="26"/>
        <v>0.36204821971284207</v>
      </c>
      <c r="AS23" s="24">
        <f t="shared" si="27"/>
        <v>0.23948054863262017</v>
      </c>
      <c r="AT23" s="9">
        <f t="shared" si="1"/>
        <v>0.11456945346476652</v>
      </c>
      <c r="AU23" s="9">
        <f t="shared" si="2"/>
        <v>0.17505215683491421</v>
      </c>
      <c r="AV23" s="9">
        <f t="shared" si="3"/>
        <v>0.46920505604927848</v>
      </c>
      <c r="AW23" s="9">
        <f t="shared" si="4"/>
        <v>0.41600508310302448</v>
      </c>
      <c r="AX23" s="9">
        <f t="shared" si="5"/>
        <v>0.23948054863262017</v>
      </c>
      <c r="AY23" s="9">
        <f t="shared" si="28"/>
        <v>0.3452633152254605</v>
      </c>
      <c r="AZ23" s="9">
        <v>1.2</v>
      </c>
    </row>
    <row r="24" spans="1:52" x14ac:dyDescent="0.2">
      <c r="A24" s="2" t="s">
        <v>171</v>
      </c>
      <c r="B24" s="3">
        <v>117</v>
      </c>
      <c r="C24" s="3">
        <v>2264.6</v>
      </c>
      <c r="E24" s="2">
        <v>243403</v>
      </c>
      <c r="F24" s="2">
        <v>0</v>
      </c>
      <c r="G24" s="3">
        <v>164674.20000000001</v>
      </c>
      <c r="H24" s="2">
        <v>13762.8</v>
      </c>
      <c r="I24" s="2">
        <v>7586.58</v>
      </c>
      <c r="J24" s="2">
        <v>2114.2399999999998</v>
      </c>
      <c r="K24" s="2">
        <v>7375.1</v>
      </c>
      <c r="L24" s="2">
        <v>2659.98</v>
      </c>
      <c r="M24" s="2">
        <v>6999.12</v>
      </c>
      <c r="N24" s="2">
        <v>10207.5</v>
      </c>
      <c r="O24" s="2">
        <v>9484.15</v>
      </c>
      <c r="P24" s="2">
        <v>3731.32</v>
      </c>
      <c r="Q24" s="2">
        <v>14298.9</v>
      </c>
      <c r="R24" s="2">
        <v>2426.02</v>
      </c>
      <c r="S24" s="2">
        <v>0</v>
      </c>
      <c r="U24" s="6">
        <f t="shared" si="6"/>
        <v>0.49803885805148768</v>
      </c>
      <c r="V24" s="6">
        <f t="shared" si="7"/>
        <v>0</v>
      </c>
      <c r="W24" s="6">
        <f t="shared" si="8"/>
        <v>0.33694798551596444</v>
      </c>
      <c r="X24" s="6">
        <f t="shared" si="9"/>
        <v>2.8160742454246719E-2</v>
      </c>
      <c r="Y24" s="6">
        <f t="shared" si="10"/>
        <v>1.5523274732506399E-2</v>
      </c>
      <c r="Z24" s="6">
        <f t="shared" si="11"/>
        <v>4.3260505221660263E-3</v>
      </c>
      <c r="AA24" s="6">
        <f t="shared" si="12"/>
        <v>1.5090555095933603E-2</v>
      </c>
      <c r="AB24" s="6">
        <f t="shared" si="13"/>
        <v>5.4427159962687236E-3</v>
      </c>
      <c r="AC24" s="6">
        <f t="shared" si="14"/>
        <v>1.4321243913038574E-2</v>
      </c>
      <c r="AD24" s="6">
        <f t="shared" si="15"/>
        <v>2.0886068140329249E-2</v>
      </c>
      <c r="AE24" s="6">
        <f t="shared" si="16"/>
        <v>1.9405986103659432E-2</v>
      </c>
      <c r="AF24" s="6">
        <f t="shared" si="17"/>
        <v>7.6348374992283455E-3</v>
      </c>
      <c r="AG24" s="6">
        <f t="shared" si="18"/>
        <v>2.9257683049890168E-2</v>
      </c>
      <c r="AH24" s="6">
        <f t="shared" si="19"/>
        <v>4.9639989252805846E-3</v>
      </c>
      <c r="AI24" s="6">
        <f t="shared" si="20"/>
        <v>0</v>
      </c>
      <c r="AJ24" s="2"/>
      <c r="AK24" s="7">
        <f t="shared" si="21"/>
        <v>0.67654959059666475</v>
      </c>
      <c r="AL24" s="8">
        <f t="shared" si="22"/>
        <v>8.7922648400163325E-2</v>
      </c>
      <c r="AM24" s="8">
        <f t="shared" si="23"/>
        <v>0</v>
      </c>
      <c r="AN24" s="8">
        <f t="shared" si="0"/>
        <v>0.41344089275226925</v>
      </c>
      <c r="AO24" s="8">
        <f t="shared" si="24"/>
        <v>8.879753947600582</v>
      </c>
      <c r="AP24" s="2">
        <v>3.6</v>
      </c>
      <c r="AQ24" s="24">
        <f t="shared" si="25"/>
        <v>0.29789397344518187</v>
      </c>
      <c r="AR24" s="24">
        <f t="shared" si="26"/>
        <v>0.40962073964068124</v>
      </c>
      <c r="AS24" s="24">
        <f t="shared" si="27"/>
        <v>0.29248528691413694</v>
      </c>
      <c r="AT24" s="9">
        <f t="shared" si="1"/>
        <v>0.11581291354943704</v>
      </c>
      <c r="AU24" s="9">
        <f t="shared" si="2"/>
        <v>0.16071668852211529</v>
      </c>
      <c r="AV24" s="9">
        <f t="shared" si="3"/>
        <v>0.36129968793355088</v>
      </c>
      <c r="AW24" s="9">
        <f t="shared" si="4"/>
        <v>0.31109245057214663</v>
      </c>
      <c r="AX24" s="9">
        <f t="shared" si="5"/>
        <v>0.29248528691413694</v>
      </c>
      <c r="AY24" s="9">
        <f t="shared" si="28"/>
        <v>-0.41688047755527746</v>
      </c>
      <c r="AZ24" s="9">
        <v>1.2</v>
      </c>
    </row>
    <row r="25" spans="1:52" x14ac:dyDescent="0.2">
      <c r="A25" s="2" t="s">
        <v>172</v>
      </c>
      <c r="B25" s="3">
        <v>122</v>
      </c>
      <c r="C25" s="3">
        <v>2349.1999999999998</v>
      </c>
      <c r="E25" s="2">
        <v>316229</v>
      </c>
      <c r="F25" s="2">
        <v>0</v>
      </c>
      <c r="G25" s="3">
        <v>213585.2</v>
      </c>
      <c r="H25" s="2">
        <v>19332.900000000001</v>
      </c>
      <c r="I25" s="2">
        <v>9779.58</v>
      </c>
      <c r="J25" s="2">
        <v>2356.73</v>
      </c>
      <c r="K25" s="2">
        <v>8972.82</v>
      </c>
      <c r="L25" s="2">
        <v>3925.28</v>
      </c>
      <c r="M25" s="2">
        <v>27326</v>
      </c>
      <c r="N25" s="2">
        <v>14195.9</v>
      </c>
      <c r="O25" s="2">
        <v>14838.3</v>
      </c>
      <c r="P25" s="2">
        <v>6624.4</v>
      </c>
      <c r="Q25" s="2">
        <v>17890.900000000001</v>
      </c>
      <c r="R25" s="2">
        <v>3902.33</v>
      </c>
      <c r="S25" s="2">
        <v>0</v>
      </c>
      <c r="U25" s="6">
        <f t="shared" si="6"/>
        <v>0.47989152107624733</v>
      </c>
      <c r="V25" s="6">
        <f t="shared" si="7"/>
        <v>0</v>
      </c>
      <c r="W25" s="6">
        <f t="shared" si="8"/>
        <v>0.3241250059525676</v>
      </c>
      <c r="X25" s="6">
        <f t="shared" si="9"/>
        <v>2.9338532480623163E-2</v>
      </c>
      <c r="Y25" s="6">
        <f t="shared" si="10"/>
        <v>1.4840946028627502E-2</v>
      </c>
      <c r="Z25" s="6">
        <f t="shared" si="11"/>
        <v>3.576442212656095E-3</v>
      </c>
      <c r="AA25" s="6">
        <f t="shared" si="12"/>
        <v>1.3616651977343549E-2</v>
      </c>
      <c r="AB25" s="6">
        <f t="shared" si="13"/>
        <v>5.9567863473943636E-3</v>
      </c>
      <c r="AC25" s="6">
        <f t="shared" si="14"/>
        <v>4.1468415942021553E-2</v>
      </c>
      <c r="AD25" s="6">
        <f t="shared" si="15"/>
        <v>2.1542907336285725E-2</v>
      </c>
      <c r="AE25" s="6">
        <f t="shared" si="16"/>
        <v>2.2517777804014434E-2</v>
      </c>
      <c r="AF25" s="6">
        <f t="shared" si="17"/>
        <v>1.0052820557942163E-2</v>
      </c>
      <c r="AG25" s="6">
        <f t="shared" si="18"/>
        <v>2.7150233578903369E-2</v>
      </c>
      <c r="AH25" s="6">
        <f t="shared" si="19"/>
        <v>5.9219587053732326E-3</v>
      </c>
      <c r="AI25" s="6">
        <f t="shared" si="20"/>
        <v>0</v>
      </c>
      <c r="AJ25" s="2"/>
      <c r="AK25" s="7">
        <f t="shared" si="21"/>
        <v>0.67541307090747527</v>
      </c>
      <c r="AL25" s="8">
        <f t="shared" si="22"/>
        <v>9.0507253402311166E-2</v>
      </c>
      <c r="AM25" s="8">
        <f t="shared" si="23"/>
        <v>0</v>
      </c>
      <c r="AN25" s="8">
        <f t="shared" si="0"/>
        <v>0.38565664660790661</v>
      </c>
      <c r="AO25" s="8">
        <f t="shared" si="24"/>
        <v>7.3452022488012911</v>
      </c>
      <c r="AP25" s="2">
        <v>3.6</v>
      </c>
      <c r="AQ25" s="24">
        <f t="shared" si="25"/>
        <v>0.41181179436940091</v>
      </c>
      <c r="AR25" s="24">
        <f t="shared" si="26"/>
        <v>0.36507049382585854</v>
      </c>
      <c r="AS25" s="24">
        <f t="shared" si="27"/>
        <v>0.22311771180474041</v>
      </c>
      <c r="AT25" s="9">
        <f t="shared" si="1"/>
        <v>0.11492003299741256</v>
      </c>
      <c r="AU25" s="9">
        <f t="shared" si="2"/>
        <v>9.1586337799881859E-2</v>
      </c>
      <c r="AV25" s="9">
        <f t="shared" si="3"/>
        <v>0.47446484534930888</v>
      </c>
      <c r="AW25" s="9">
        <f t="shared" si="4"/>
        <v>0.42894908588344688</v>
      </c>
      <c r="AX25" s="9">
        <f t="shared" si="5"/>
        <v>0.22311771180474041</v>
      </c>
      <c r="AY25" s="9">
        <f t="shared" si="28"/>
        <v>-0.39941184761915682</v>
      </c>
      <c r="AZ25" s="9">
        <v>1.2</v>
      </c>
    </row>
    <row r="26" spans="1:52" x14ac:dyDescent="0.2">
      <c r="A26" s="2" t="s">
        <v>173</v>
      </c>
      <c r="B26" s="3">
        <v>127</v>
      </c>
      <c r="C26" s="3">
        <v>2434.4</v>
      </c>
      <c r="E26" s="2">
        <v>265992</v>
      </c>
      <c r="F26" s="2">
        <v>0</v>
      </c>
      <c r="G26" s="3">
        <v>175780.6</v>
      </c>
      <c r="H26" s="2">
        <v>15924.5</v>
      </c>
      <c r="I26" s="2">
        <v>8348.0400000000009</v>
      </c>
      <c r="J26" s="2">
        <v>1903.32</v>
      </c>
      <c r="K26" s="2">
        <v>7674.85</v>
      </c>
      <c r="L26" s="2">
        <v>3435.32</v>
      </c>
      <c r="M26" s="2">
        <v>2958</v>
      </c>
      <c r="N26" s="2">
        <v>12331.2</v>
      </c>
      <c r="O26" s="2">
        <v>10726.2</v>
      </c>
      <c r="P26" s="2">
        <v>4487.3</v>
      </c>
      <c r="Q26" s="2">
        <v>15210.9</v>
      </c>
      <c r="R26" s="2">
        <v>3040.66</v>
      </c>
      <c r="S26" s="2">
        <v>0</v>
      </c>
      <c r="U26" s="6">
        <f t="shared" si="6"/>
        <v>0.50395131501998747</v>
      </c>
      <c r="V26" s="6">
        <f t="shared" si="7"/>
        <v>0</v>
      </c>
      <c r="W26" s="6">
        <f t="shared" si="8"/>
        <v>0.33303582259993686</v>
      </c>
      <c r="X26" s="6">
        <f t="shared" si="9"/>
        <v>3.0170729631100901E-2</v>
      </c>
      <c r="Y26" s="6">
        <f t="shared" si="10"/>
        <v>1.5816286714786371E-2</v>
      </c>
      <c r="Z26" s="6">
        <f t="shared" si="11"/>
        <v>3.6060506214617076E-3</v>
      </c>
      <c r="AA26" s="6">
        <f t="shared" si="12"/>
        <v>1.4540853672595984E-2</v>
      </c>
      <c r="AB26" s="6">
        <f t="shared" si="13"/>
        <v>6.5085943619148821E-3</v>
      </c>
      <c r="AC26" s="6">
        <f t="shared" si="14"/>
        <v>5.6042587364624613E-3</v>
      </c>
      <c r="AD26" s="6">
        <f t="shared" si="15"/>
        <v>2.3362824655532761E-2</v>
      </c>
      <c r="AE26" s="6">
        <f t="shared" si="16"/>
        <v>2.0321974326924831E-2</v>
      </c>
      <c r="AF26" s="6">
        <f t="shared" si="17"/>
        <v>8.5016870277647063E-3</v>
      </c>
      <c r="AG26" s="6">
        <f t="shared" si="18"/>
        <v>2.8818735366618272E-2</v>
      </c>
      <c r="AH26" s="6">
        <f t="shared" si="19"/>
        <v>5.7608672649127604E-3</v>
      </c>
      <c r="AI26" s="6">
        <f t="shared" si="20"/>
        <v>0</v>
      </c>
      <c r="AJ26" s="2"/>
      <c r="AK26" s="7">
        <f t="shared" si="21"/>
        <v>0.66084919847213452</v>
      </c>
      <c r="AL26" s="8">
        <f t="shared" si="22"/>
        <v>8.9591853121695181E-2</v>
      </c>
      <c r="AM26" s="8">
        <f t="shared" si="23"/>
        <v>0</v>
      </c>
      <c r="AN26" s="8">
        <f t="shared" si="0"/>
        <v>0.39163412396001507</v>
      </c>
      <c r="AO26" s="8">
        <f t="shared" si="24"/>
        <v>7.6753443004355919</v>
      </c>
      <c r="AP26" s="2">
        <v>3.6</v>
      </c>
      <c r="AQ26" s="24">
        <f t="shared" si="25"/>
        <v>0.23500048359267767</v>
      </c>
      <c r="AR26" s="24">
        <f t="shared" si="26"/>
        <v>0.46011796988629144</v>
      </c>
      <c r="AS26" s="24">
        <f t="shared" si="27"/>
        <v>0.30488154652103094</v>
      </c>
      <c r="AT26" s="9">
        <f t="shared" si="1"/>
        <v>0.11691867057735168</v>
      </c>
      <c r="AU26" s="9">
        <f t="shared" si="2"/>
        <v>0.15005147984499051</v>
      </c>
      <c r="AV26" s="9">
        <f t="shared" si="3"/>
        <v>0.28855263109315987</v>
      </c>
      <c r="AW26" s="9">
        <f t="shared" si="4"/>
        <v>0.24757544246008312</v>
      </c>
      <c r="AX26" s="9">
        <f t="shared" si="5"/>
        <v>0.30488154652103094</v>
      </c>
      <c r="AY26" s="9">
        <f t="shared" si="28"/>
        <v>-0.89784681896160135</v>
      </c>
      <c r="AZ26" s="9">
        <v>1.2</v>
      </c>
    </row>
    <row r="27" spans="1:52" x14ac:dyDescent="0.2">
      <c r="A27" s="2" t="s">
        <v>174</v>
      </c>
      <c r="B27" s="3">
        <v>132</v>
      </c>
      <c r="C27" s="3">
        <v>2520.4</v>
      </c>
      <c r="E27" s="2">
        <v>243637</v>
      </c>
      <c r="F27" s="2">
        <v>0</v>
      </c>
      <c r="G27" s="3">
        <v>159469.4</v>
      </c>
      <c r="H27" s="2">
        <v>13668.8</v>
      </c>
      <c r="I27" s="2">
        <v>7880</v>
      </c>
      <c r="J27" s="2">
        <v>2069.2600000000002</v>
      </c>
      <c r="K27" s="2">
        <v>6547.16</v>
      </c>
      <c r="L27" s="2">
        <v>2895.62</v>
      </c>
      <c r="M27" s="2">
        <v>3471.4</v>
      </c>
      <c r="N27" s="2">
        <v>8769.74</v>
      </c>
      <c r="O27" s="2">
        <v>11641</v>
      </c>
      <c r="P27" s="2">
        <v>4761</v>
      </c>
      <c r="Q27" s="2">
        <v>12442.6</v>
      </c>
      <c r="R27" s="2">
        <v>2245.25</v>
      </c>
      <c r="S27" s="2">
        <v>0</v>
      </c>
      <c r="U27" s="6">
        <f t="shared" si="6"/>
        <v>0.50810823639536695</v>
      </c>
      <c r="V27" s="6">
        <f t="shared" si="7"/>
        <v>0</v>
      </c>
      <c r="W27" s="6">
        <f t="shared" si="8"/>
        <v>0.33257557593069736</v>
      </c>
      <c r="X27" s="6">
        <f t="shared" si="9"/>
        <v>2.8506466019697297E-2</v>
      </c>
      <c r="Y27" s="6">
        <f t="shared" si="10"/>
        <v>1.6433845855906497E-2</v>
      </c>
      <c r="Z27" s="6">
        <f t="shared" si="11"/>
        <v>4.3154695273849089E-3</v>
      </c>
      <c r="AA27" s="6">
        <f t="shared" si="12"/>
        <v>1.3654190131212789E-2</v>
      </c>
      <c r="AB27" s="6">
        <f t="shared" si="13"/>
        <v>6.0388544082842603E-3</v>
      </c>
      <c r="AC27" s="6">
        <f t="shared" si="14"/>
        <v>7.2396513330195197E-3</v>
      </c>
      <c r="AD27" s="6">
        <f t="shared" si="15"/>
        <v>1.8289410578220488E-2</v>
      </c>
      <c r="AE27" s="6">
        <f t="shared" si="16"/>
        <v>2.4277461879264915E-2</v>
      </c>
      <c r="AF27" s="6">
        <f t="shared" si="17"/>
        <v>9.9291294568490899E-3</v>
      </c>
      <c r="AG27" s="6">
        <f t="shared" si="18"/>
        <v>2.5949209447551039E-2</v>
      </c>
      <c r="AH27" s="6">
        <f t="shared" si="19"/>
        <v>4.6824990365449317E-3</v>
      </c>
      <c r="AI27" s="6">
        <f t="shared" si="20"/>
        <v>0</v>
      </c>
      <c r="AJ27" s="2"/>
      <c r="AK27" s="7">
        <f t="shared" si="21"/>
        <v>0.65453687247831804</v>
      </c>
      <c r="AL27" s="8">
        <f t="shared" si="22"/>
        <v>8.8372732774451485E-2</v>
      </c>
      <c r="AM27" s="8">
        <f t="shared" si="23"/>
        <v>0</v>
      </c>
      <c r="AN27" s="8">
        <f t="shared" si="0"/>
        <v>0.42125644527958694</v>
      </c>
      <c r="AO27" s="8">
        <f t="shared" si="24"/>
        <v>9.3114147292368674</v>
      </c>
      <c r="AP27" s="2">
        <v>3.6</v>
      </c>
      <c r="AQ27" s="24">
        <f t="shared" si="25"/>
        <v>0.24470830869198851</v>
      </c>
      <c r="AR27" s="24">
        <f t="shared" si="26"/>
        <v>0.47697445151256013</v>
      </c>
      <c r="AS27" s="24">
        <f t="shared" si="27"/>
        <v>0.27831723979545142</v>
      </c>
      <c r="AT27" s="9">
        <f t="shared" si="1"/>
        <v>0.10228392775883256</v>
      </c>
      <c r="AU27" s="9">
        <f t="shared" si="2"/>
        <v>2.270743922474118E-2</v>
      </c>
      <c r="AV27" s="9">
        <f t="shared" si="3"/>
        <v>0.29803565531274495</v>
      </c>
      <c r="AW27" s="9">
        <f t="shared" si="4"/>
        <v>0.25558199606875487</v>
      </c>
      <c r="AX27" s="9">
        <f t="shared" si="5"/>
        <v>0.27831723979545142</v>
      </c>
      <c r="AY27" s="9">
        <f t="shared" si="28"/>
        <v>-2.1035133813015179</v>
      </c>
      <c r="AZ27" s="9">
        <v>1.2</v>
      </c>
    </row>
    <row r="28" spans="1:52" x14ac:dyDescent="0.2">
      <c r="A28" s="2" t="s">
        <v>175</v>
      </c>
      <c r="B28" s="3">
        <v>137</v>
      </c>
      <c r="C28" s="3">
        <v>2605.3000000000002</v>
      </c>
      <c r="E28" s="2">
        <v>209340</v>
      </c>
      <c r="F28" s="2">
        <v>0</v>
      </c>
      <c r="G28" s="3">
        <v>133330</v>
      </c>
      <c r="H28" s="2">
        <v>10805.3</v>
      </c>
      <c r="I28" s="2">
        <v>5943</v>
      </c>
      <c r="J28" s="2">
        <v>1620.41</v>
      </c>
      <c r="K28" s="2">
        <v>5309.2</v>
      </c>
      <c r="L28" s="2">
        <v>3268.84</v>
      </c>
      <c r="M28" s="2">
        <v>5166.1499999999996</v>
      </c>
      <c r="N28" s="2">
        <v>8779.34</v>
      </c>
      <c r="O28" s="2">
        <v>13622.7</v>
      </c>
      <c r="P28" s="2">
        <v>5428.17</v>
      </c>
      <c r="Q28" s="2">
        <v>11887.1</v>
      </c>
      <c r="R28" s="2">
        <v>2387.56</v>
      </c>
      <c r="S28" s="2">
        <v>0</v>
      </c>
      <c r="U28" s="6">
        <f t="shared" si="6"/>
        <v>0.50214953535336382</v>
      </c>
      <c r="V28" s="6">
        <f t="shared" si="7"/>
        <v>0</v>
      </c>
      <c r="W28" s="6">
        <f t="shared" si="8"/>
        <v>0.31982228694307824</v>
      </c>
      <c r="X28" s="6">
        <f t="shared" si="9"/>
        <v>2.5918966152449131E-2</v>
      </c>
      <c r="Y28" s="6">
        <f t="shared" si="10"/>
        <v>1.4255635275652245E-2</v>
      </c>
      <c r="Z28" s="6">
        <f t="shared" si="11"/>
        <v>3.8869214129260738E-3</v>
      </c>
      <c r="AA28" s="6">
        <f t="shared" si="12"/>
        <v>1.2735322026837102E-2</v>
      </c>
      <c r="AB28" s="6">
        <f t="shared" si="13"/>
        <v>7.841055159761582E-3</v>
      </c>
      <c r="AC28" s="6">
        <f t="shared" si="14"/>
        <v>1.2392184112285183E-2</v>
      </c>
      <c r="AD28" s="6">
        <f t="shared" si="15"/>
        <v>2.105924095590523E-2</v>
      </c>
      <c r="AE28" s="6">
        <f t="shared" si="16"/>
        <v>3.2677139941044563E-2</v>
      </c>
      <c r="AF28" s="6">
        <f t="shared" si="17"/>
        <v>1.3020698592333376E-2</v>
      </c>
      <c r="AG28" s="6">
        <f t="shared" si="18"/>
        <v>2.8513909151136767E-2</v>
      </c>
      <c r="AH28" s="6">
        <f t="shared" si="19"/>
        <v>5.7271049232266993E-3</v>
      </c>
      <c r="AI28" s="6">
        <f t="shared" si="20"/>
        <v>0</v>
      </c>
      <c r="AJ28" s="2"/>
      <c r="AK28" s="7">
        <f t="shared" si="21"/>
        <v>0.63690646794688066</v>
      </c>
      <c r="AL28" s="8">
        <f t="shared" si="22"/>
        <v>8.06675774501555E-2</v>
      </c>
      <c r="AM28" s="8">
        <f t="shared" si="23"/>
        <v>0</v>
      </c>
      <c r="AN28" s="8">
        <f t="shared" si="0"/>
        <v>0.41175509875217148</v>
      </c>
      <c r="AO28" s="8">
        <f t="shared" si="24"/>
        <v>8.7866458591811831</v>
      </c>
      <c r="AP28" s="2">
        <v>3.6</v>
      </c>
      <c r="AQ28" s="24">
        <f t="shared" si="25"/>
        <v>0.24609527895366545</v>
      </c>
      <c r="AR28" s="24">
        <f t="shared" si="26"/>
        <v>0.49831116226486172</v>
      </c>
      <c r="AS28" s="24">
        <f t="shared" si="27"/>
        <v>0.25559355878147277</v>
      </c>
      <c r="AT28" s="9">
        <f t="shared" si="1"/>
        <v>0.1103863729584655</v>
      </c>
      <c r="AU28" s="9">
        <f t="shared" si="2"/>
        <v>-7.8803256597956825E-2</v>
      </c>
      <c r="AV28" s="9">
        <f t="shared" si="3"/>
        <v>0.29075298142498301</v>
      </c>
      <c r="AW28" s="9">
        <f t="shared" si="4"/>
        <v>0.2570857532991031</v>
      </c>
      <c r="AX28" s="9">
        <f t="shared" si="5"/>
        <v>0.25559355878147277</v>
      </c>
      <c r="AY28" s="9">
        <f t="shared" si="28"/>
        <v>-3.0934763853932044</v>
      </c>
      <c r="AZ28" s="9">
        <v>1.2</v>
      </c>
    </row>
    <row r="29" spans="1:52" x14ac:dyDescent="0.2">
      <c r="A29" s="2" t="s">
        <v>176</v>
      </c>
      <c r="B29" s="3">
        <v>147</v>
      </c>
      <c r="C29" s="3">
        <v>2770.2</v>
      </c>
      <c r="E29" s="2">
        <v>139419</v>
      </c>
      <c r="F29" s="2">
        <v>0</v>
      </c>
      <c r="G29" s="3">
        <v>79886.399999999994</v>
      </c>
      <c r="H29" s="2">
        <v>6735.1</v>
      </c>
      <c r="I29" s="2">
        <v>3562.6</v>
      </c>
      <c r="J29" s="2">
        <v>1097.26</v>
      </c>
      <c r="K29" s="2">
        <v>7057.97</v>
      </c>
      <c r="L29" s="2">
        <v>3402.56</v>
      </c>
      <c r="M29" s="2">
        <v>43583.6</v>
      </c>
      <c r="N29" s="2">
        <v>11479.9</v>
      </c>
      <c r="O29" s="2">
        <v>13174.4</v>
      </c>
      <c r="P29" s="2">
        <v>5083.46</v>
      </c>
      <c r="Q29" s="2">
        <v>14777.5</v>
      </c>
      <c r="R29" s="2">
        <v>2561.65</v>
      </c>
      <c r="S29" s="2">
        <v>0</v>
      </c>
      <c r="U29" s="6">
        <f t="shared" si="6"/>
        <v>0.420162774311723</v>
      </c>
      <c r="V29" s="6">
        <f t="shared" si="7"/>
        <v>0</v>
      </c>
      <c r="W29" s="6">
        <f t="shared" si="8"/>
        <v>0.24075119928973832</v>
      </c>
      <c r="X29" s="6">
        <f t="shared" si="9"/>
        <v>2.0297364787201785E-2</v>
      </c>
      <c r="Y29" s="6">
        <f t="shared" si="10"/>
        <v>1.0736498610397036E-2</v>
      </c>
      <c r="Z29" s="6">
        <f t="shared" si="11"/>
        <v>3.3067788876787324E-3</v>
      </c>
      <c r="AA29" s="6">
        <f t="shared" si="12"/>
        <v>2.1270388226919658E-2</v>
      </c>
      <c r="AB29" s="6">
        <f t="shared" si="13"/>
        <v>1.0254190959353433E-2</v>
      </c>
      <c r="AC29" s="6">
        <f t="shared" si="14"/>
        <v>0.13134656173471629</v>
      </c>
      <c r="AD29" s="6">
        <f t="shared" si="15"/>
        <v>3.4596623364255584E-2</v>
      </c>
      <c r="AE29" s="6">
        <f t="shared" si="16"/>
        <v>3.9703286165388964E-2</v>
      </c>
      <c r="AF29" s="6">
        <f t="shared" si="17"/>
        <v>1.5319867856624071E-2</v>
      </c>
      <c r="AG29" s="6">
        <f t="shared" si="18"/>
        <v>4.4534499583209514E-2</v>
      </c>
      <c r="AH29" s="6">
        <f t="shared" si="19"/>
        <v>7.7199662227933445E-3</v>
      </c>
      <c r="AI29" s="6">
        <f t="shared" si="20"/>
        <v>0</v>
      </c>
      <c r="AJ29" s="2"/>
      <c r="AK29" s="7">
        <f t="shared" si="21"/>
        <v>0.57299507240763448</v>
      </c>
      <c r="AL29" s="8">
        <f t="shared" si="22"/>
        <v>7.5556400746986566E-2</v>
      </c>
      <c r="AM29" s="8">
        <f t="shared" si="23"/>
        <v>0</v>
      </c>
      <c r="AN29" s="8">
        <f t="shared" si="0"/>
        <v>0.40894044384534911</v>
      </c>
      <c r="AO29" s="8">
        <f t="shared" si="24"/>
        <v>8.6311896540224762</v>
      </c>
      <c r="AP29" s="2">
        <v>3.6</v>
      </c>
      <c r="AQ29" s="24">
        <f t="shared" si="25"/>
        <v>0.53444990280954374</v>
      </c>
      <c r="AR29" s="24">
        <f t="shared" si="26"/>
        <v>0.29408083619393149</v>
      </c>
      <c r="AS29" s="24">
        <f t="shared" si="27"/>
        <v>0.17146926099652454</v>
      </c>
      <c r="AT29" s="9">
        <f t="shared" si="1"/>
        <v>0.19287053294604892</v>
      </c>
      <c r="AU29" s="9">
        <f t="shared" si="2"/>
        <v>4.8554942741760018E-2</v>
      </c>
      <c r="AV29" s="9">
        <f t="shared" si="3"/>
        <v>0.59611544210373402</v>
      </c>
      <c r="AW29" s="9">
        <f t="shared" si="4"/>
        <v>0.54834075170311014</v>
      </c>
      <c r="AX29" s="9">
        <f t="shared" si="5"/>
        <v>0.17146926099652454</v>
      </c>
      <c r="AY29" s="9">
        <f t="shared" si="28"/>
        <v>-0.11604211333866932</v>
      </c>
      <c r="AZ29" s="9">
        <v>1.2</v>
      </c>
    </row>
    <row r="30" spans="1:52" x14ac:dyDescent="0.2">
      <c r="A30" s="2" t="s">
        <v>177</v>
      </c>
      <c r="B30" s="3">
        <v>152</v>
      </c>
      <c r="C30" s="3">
        <v>2851.7</v>
      </c>
      <c r="E30" s="2">
        <v>116939</v>
      </c>
      <c r="F30" s="2">
        <v>0</v>
      </c>
      <c r="G30" s="3">
        <v>66201.3</v>
      </c>
      <c r="H30" s="2">
        <v>5329.47</v>
      </c>
      <c r="I30" s="2">
        <v>2766.6</v>
      </c>
      <c r="J30" s="2">
        <v>1082.98</v>
      </c>
      <c r="K30" s="2">
        <v>5733</v>
      </c>
      <c r="L30" s="2">
        <v>2340</v>
      </c>
      <c r="M30" s="2">
        <v>98455.8</v>
      </c>
      <c r="N30" s="2">
        <v>10030</v>
      </c>
      <c r="O30" s="2">
        <v>10611.4</v>
      </c>
      <c r="P30" s="2">
        <v>3582.8</v>
      </c>
      <c r="Q30" s="2">
        <v>11951.4</v>
      </c>
      <c r="R30" s="2">
        <v>1896</v>
      </c>
      <c r="S30" s="2">
        <v>2502.75</v>
      </c>
      <c r="U30" s="6">
        <f t="shared" si="6"/>
        <v>0.3445234184534024</v>
      </c>
      <c r="V30" s="6">
        <f t="shared" si="7"/>
        <v>0</v>
      </c>
      <c r="W30" s="6">
        <f t="shared" si="8"/>
        <v>0.19504098873822445</v>
      </c>
      <c r="X30" s="6">
        <f t="shared" si="9"/>
        <v>1.5701581362461237E-2</v>
      </c>
      <c r="Y30" s="6">
        <f t="shared" si="10"/>
        <v>8.1509033726402912E-3</v>
      </c>
      <c r="Z30" s="6">
        <f t="shared" si="11"/>
        <v>3.1906547149938495E-3</v>
      </c>
      <c r="AA30" s="6">
        <f t="shared" si="12"/>
        <v>1.6890453638164823E-2</v>
      </c>
      <c r="AB30" s="6">
        <f t="shared" si="13"/>
        <v>6.8940627094550289E-3</v>
      </c>
      <c r="AC30" s="6">
        <f t="shared" si="14"/>
        <v>0.29006857235451389</v>
      </c>
      <c r="AD30" s="6">
        <f t="shared" si="15"/>
        <v>2.9550191870014505E-2</v>
      </c>
      <c r="AE30" s="6">
        <f t="shared" si="16"/>
        <v>3.126310129705602E-2</v>
      </c>
      <c r="AF30" s="6">
        <f t="shared" si="17"/>
        <v>1.0555576015143368E-2</v>
      </c>
      <c r="AG30" s="6">
        <f t="shared" si="18"/>
        <v>3.5210983361444799E-2</v>
      </c>
      <c r="AH30" s="6">
        <f t="shared" si="19"/>
        <v>5.5859585030456132E-3</v>
      </c>
      <c r="AI30" s="6">
        <f t="shared" si="20"/>
        <v>7.3735536094395619E-3</v>
      </c>
      <c r="AJ30" s="2"/>
      <c r="AK30" s="7">
        <f t="shared" si="21"/>
        <v>0.56611823258279959</v>
      </c>
      <c r="AL30" s="8">
        <f t="shared" si="22"/>
        <v>7.2781413921322133E-2</v>
      </c>
      <c r="AM30" s="8">
        <f t="shared" si="23"/>
        <v>0</v>
      </c>
      <c r="AN30" s="8">
        <f t="shared" si="0"/>
        <v>0.41938762725990159</v>
      </c>
      <c r="AO30" s="8">
        <f t="shared" si="24"/>
        <v>9.2081980411916238</v>
      </c>
      <c r="AP30" s="2">
        <v>3.6</v>
      </c>
      <c r="AQ30" s="24">
        <f t="shared" si="25"/>
        <v>0.72417755840034703</v>
      </c>
      <c r="AR30" s="24">
        <f t="shared" si="26"/>
        <v>0.16467492368450304</v>
      </c>
      <c r="AS30" s="24">
        <f t="shared" si="27"/>
        <v>0.11114751791515001</v>
      </c>
      <c r="AT30" s="9">
        <f t="shared" si="1"/>
        <v>0.19159176348430113</v>
      </c>
      <c r="AU30" s="9">
        <f t="shared" si="2"/>
        <v>8.5322158921194297E-2</v>
      </c>
      <c r="AV30" s="9">
        <f t="shared" si="3"/>
        <v>0.766228044780215</v>
      </c>
      <c r="AW30" s="9">
        <f t="shared" si="4"/>
        <v>0.74649975754076259</v>
      </c>
      <c r="AX30" s="9">
        <f t="shared" si="5"/>
        <v>0.11114751791515001</v>
      </c>
      <c r="AY30" s="9">
        <f t="shared" si="28"/>
        <v>1.4188486084258667</v>
      </c>
      <c r="AZ30" s="9">
        <v>1.2</v>
      </c>
    </row>
    <row r="31" spans="1:52" x14ac:dyDescent="0.2">
      <c r="A31" s="2" t="s">
        <v>1</v>
      </c>
      <c r="B31" s="3">
        <v>157</v>
      </c>
      <c r="C31" s="3">
        <v>2937.3</v>
      </c>
      <c r="E31" s="2">
        <v>159118</v>
      </c>
      <c r="F31" s="2">
        <v>0</v>
      </c>
      <c r="G31" s="3">
        <v>91456.5</v>
      </c>
      <c r="H31" s="2">
        <v>7644.4</v>
      </c>
      <c r="I31" s="2">
        <v>3616.52</v>
      </c>
      <c r="J31" s="2">
        <v>1492.7</v>
      </c>
      <c r="K31" s="2">
        <v>8101.25</v>
      </c>
      <c r="L31" s="2">
        <v>3579.77</v>
      </c>
      <c r="M31" s="2">
        <v>7790.98</v>
      </c>
      <c r="N31" s="2">
        <v>13553.9</v>
      </c>
      <c r="O31" s="2">
        <v>14229.4</v>
      </c>
      <c r="P31" s="2">
        <v>4975.8500000000004</v>
      </c>
      <c r="Q31" s="2">
        <v>17974.400000000001</v>
      </c>
      <c r="R31" s="2">
        <v>2837.47</v>
      </c>
      <c r="S31" s="2">
        <v>0</v>
      </c>
      <c r="U31" s="6">
        <f t="shared" si="6"/>
        <v>0.47304296082000374</v>
      </c>
      <c r="V31" s="6">
        <f t="shared" si="7"/>
        <v>0</v>
      </c>
      <c r="W31" s="6">
        <f t="shared" si="8"/>
        <v>0.27189163731466376</v>
      </c>
      <c r="X31" s="6">
        <f t="shared" si="9"/>
        <v>2.2726087618575124E-2</v>
      </c>
      <c r="Y31" s="6">
        <f t="shared" si="10"/>
        <v>1.0751576368888245E-2</v>
      </c>
      <c r="Z31" s="6">
        <f t="shared" si="11"/>
        <v>4.4376577610076772E-3</v>
      </c>
      <c r="AA31" s="6">
        <f t="shared" si="12"/>
        <v>2.4084260023020998E-2</v>
      </c>
      <c r="AB31" s="6">
        <f t="shared" si="13"/>
        <v>1.0642322049388661E-2</v>
      </c>
      <c r="AC31" s="6">
        <f t="shared" si="14"/>
        <v>2.3161856275779186E-2</v>
      </c>
      <c r="AD31" s="6">
        <f t="shared" si="15"/>
        <v>4.0294479484773868E-2</v>
      </c>
      <c r="AE31" s="6">
        <f t="shared" si="16"/>
        <v>4.230267792890912E-2</v>
      </c>
      <c r="AF31" s="6">
        <f t="shared" si="17"/>
        <v>1.4792737569578652E-2</v>
      </c>
      <c r="AG31" s="6">
        <f t="shared" si="18"/>
        <v>5.3436213344581228E-2</v>
      </c>
      <c r="AH31" s="6">
        <f t="shared" si="19"/>
        <v>8.4355334408296734E-3</v>
      </c>
      <c r="AI31" s="6">
        <f t="shared" si="20"/>
        <v>0</v>
      </c>
      <c r="AJ31" s="2"/>
      <c r="AK31" s="7">
        <f t="shared" si="21"/>
        <v>0.57477155318694295</v>
      </c>
      <c r="AL31" s="8">
        <f t="shared" si="22"/>
        <v>7.4204339262060826E-2</v>
      </c>
      <c r="AM31" s="8">
        <f t="shared" si="23"/>
        <v>0</v>
      </c>
      <c r="AN31" s="8">
        <f t="shared" si="0"/>
        <v>0.40060939560689435</v>
      </c>
      <c r="AO31" s="8">
        <f t="shared" si="24"/>
        <v>8.171057528764381</v>
      </c>
      <c r="AP31" s="2">
        <v>3.6</v>
      </c>
      <c r="AQ31" s="24">
        <f t="shared" si="25"/>
        <v>0.26658262486956313</v>
      </c>
      <c r="AR31" s="24">
        <f t="shared" si="26"/>
        <v>0.44849117684345463</v>
      </c>
      <c r="AS31" s="24">
        <f t="shared" si="27"/>
        <v>0.28492619828698212</v>
      </c>
      <c r="AT31" s="9">
        <f t="shared" si="1"/>
        <v>0.19939642023260162</v>
      </c>
      <c r="AU31" s="9">
        <f t="shared" si="2"/>
        <v>8.49175167774079E-2</v>
      </c>
      <c r="AV31" s="9">
        <f t="shared" si="3"/>
        <v>0.31732994361331118</v>
      </c>
      <c r="AW31" s="9">
        <f t="shared" si="4"/>
        <v>0.27735698958273242</v>
      </c>
      <c r="AX31" s="9">
        <f t="shared" si="5"/>
        <v>0.28492619828698212</v>
      </c>
      <c r="AY31" s="9">
        <f t="shared" si="28"/>
        <v>-1.3624582565805303</v>
      </c>
      <c r="AZ31" s="9">
        <v>1.2</v>
      </c>
    </row>
    <row r="32" spans="1:52" x14ac:dyDescent="0.2">
      <c r="A32" s="2" t="s">
        <v>178</v>
      </c>
      <c r="B32" s="3">
        <v>162</v>
      </c>
      <c r="C32" s="3">
        <v>3018.7</v>
      </c>
      <c r="E32" s="2">
        <v>148589</v>
      </c>
      <c r="F32" s="2">
        <v>0</v>
      </c>
      <c r="G32" s="3">
        <v>84933.3</v>
      </c>
      <c r="H32" s="2">
        <v>7217.8</v>
      </c>
      <c r="I32" s="2">
        <v>3861.6</v>
      </c>
      <c r="J32" s="2">
        <v>1439.49</v>
      </c>
      <c r="K32" s="2">
        <v>6176.84</v>
      </c>
      <c r="L32" s="2">
        <v>3618.64</v>
      </c>
      <c r="M32" s="2">
        <v>15382.2</v>
      </c>
      <c r="N32" s="2">
        <v>10683.5</v>
      </c>
      <c r="O32" s="2">
        <v>14306.3</v>
      </c>
      <c r="P32" s="2">
        <v>5872.3</v>
      </c>
      <c r="Q32" s="2">
        <v>14168.9</v>
      </c>
      <c r="R32" s="2">
        <v>1900.89</v>
      </c>
      <c r="S32" s="2">
        <v>0</v>
      </c>
      <c r="U32" s="6">
        <f t="shared" si="6"/>
        <v>0.46703958840142329</v>
      </c>
      <c r="V32" s="6">
        <f t="shared" si="7"/>
        <v>0</v>
      </c>
      <c r="W32" s="6">
        <f t="shared" si="8"/>
        <v>0.26695928684878828</v>
      </c>
      <c r="X32" s="6">
        <f t="shared" si="9"/>
        <v>2.2686728769719111E-2</v>
      </c>
      <c r="Y32" s="6">
        <f t="shared" si="10"/>
        <v>1.2137641915423995E-2</v>
      </c>
      <c r="Z32" s="6">
        <f t="shared" si="11"/>
        <v>4.5245530766608883E-3</v>
      </c>
      <c r="AA32" s="6">
        <f t="shared" si="12"/>
        <v>1.9414820822681676E-2</v>
      </c>
      <c r="AB32" s="6">
        <f t="shared" si="13"/>
        <v>1.1373978801747951E-2</v>
      </c>
      <c r="AC32" s="6">
        <f t="shared" si="14"/>
        <v>4.8348776536004501E-2</v>
      </c>
      <c r="AD32" s="6">
        <f t="shared" si="15"/>
        <v>3.3579992076712313E-2</v>
      </c>
      <c r="AE32" s="6">
        <f t="shared" si="16"/>
        <v>4.4967046440498835E-2</v>
      </c>
      <c r="AF32" s="6">
        <f t="shared" si="17"/>
        <v>1.845760167286729E-2</v>
      </c>
      <c r="AG32" s="6">
        <f t="shared" si="18"/>
        <v>4.4535175713551652E-2</v>
      </c>
      <c r="AH32" s="6">
        <f t="shared" si="19"/>
        <v>5.9748089239202197E-3</v>
      </c>
      <c r="AI32" s="6">
        <f t="shared" si="20"/>
        <v>0</v>
      </c>
      <c r="AJ32" s="2"/>
      <c r="AK32" s="7">
        <f t="shared" si="21"/>
        <v>0.57159883975260617</v>
      </c>
      <c r="AL32" s="8">
        <f t="shared" si="22"/>
        <v>7.7705008736691908E-2</v>
      </c>
      <c r="AM32" s="8">
        <f t="shared" si="23"/>
        <v>0</v>
      </c>
      <c r="AN32" s="8">
        <f t="shared" si="0"/>
        <v>0.42344728646070057</v>
      </c>
      <c r="AO32" s="8">
        <f t="shared" si="24"/>
        <v>9.4324170785109533</v>
      </c>
      <c r="AP32" s="2">
        <v>3.6</v>
      </c>
      <c r="AQ32" s="24">
        <f t="shared" si="25"/>
        <v>0.34915864842905042</v>
      </c>
      <c r="AR32" s="24">
        <f t="shared" si="26"/>
        <v>0.42798896179799717</v>
      </c>
      <c r="AS32" s="24">
        <f t="shared" si="27"/>
        <v>0.22285238977295252</v>
      </c>
      <c r="AT32" s="9">
        <f t="shared" si="1"/>
        <v>0.17275105245436101</v>
      </c>
      <c r="AU32" s="9">
        <f t="shared" si="2"/>
        <v>-2.6591382417145558E-2</v>
      </c>
      <c r="AV32" s="9">
        <f t="shared" si="3"/>
        <v>0.40404473530785734</v>
      </c>
      <c r="AW32" s="9">
        <f t="shared" si="4"/>
        <v>0.35861206904901222</v>
      </c>
      <c r="AX32" s="9">
        <f t="shared" si="5"/>
        <v>0.22285238977295252</v>
      </c>
      <c r="AY32" s="9">
        <f t="shared" si="28"/>
        <v>-1.9786757542145601</v>
      </c>
      <c r="AZ32" s="9">
        <v>1.2</v>
      </c>
    </row>
    <row r="33" spans="1:52" x14ac:dyDescent="0.2">
      <c r="A33" s="2" t="s">
        <v>179</v>
      </c>
      <c r="B33" s="3">
        <v>167</v>
      </c>
      <c r="C33" s="3">
        <v>3096.8</v>
      </c>
      <c r="E33" s="2">
        <v>126635</v>
      </c>
      <c r="F33" s="2">
        <v>0</v>
      </c>
      <c r="G33" s="3">
        <v>72640.5</v>
      </c>
      <c r="H33" s="2">
        <v>6046</v>
      </c>
      <c r="I33" s="2">
        <v>3271</v>
      </c>
      <c r="J33" s="2">
        <v>1190.54</v>
      </c>
      <c r="K33" s="2">
        <v>5519</v>
      </c>
      <c r="L33" s="2">
        <v>2545</v>
      </c>
      <c r="M33" s="2">
        <v>26793.200000000001</v>
      </c>
      <c r="N33" s="2">
        <v>9406.98</v>
      </c>
      <c r="O33" s="2">
        <v>11060.6</v>
      </c>
      <c r="P33" s="2">
        <v>3936</v>
      </c>
      <c r="Q33" s="2">
        <v>12839.7</v>
      </c>
      <c r="R33" s="2">
        <v>2530.69</v>
      </c>
      <c r="S33" s="2">
        <v>0</v>
      </c>
      <c r="U33" s="6">
        <f t="shared" si="6"/>
        <v>0.44524849865975397</v>
      </c>
      <c r="V33" s="6">
        <f t="shared" si="7"/>
        <v>0</v>
      </c>
      <c r="W33" s="6">
        <f t="shared" si="8"/>
        <v>0.25540390545184083</v>
      </c>
      <c r="X33" s="6">
        <f t="shared" si="9"/>
        <v>2.1257728297049572E-2</v>
      </c>
      <c r="Y33" s="6">
        <f t="shared" si="10"/>
        <v>1.1500831832558575E-2</v>
      </c>
      <c r="Z33" s="6">
        <f t="shared" si="11"/>
        <v>4.1859371231838232E-3</v>
      </c>
      <c r="AA33" s="6">
        <f t="shared" si="12"/>
        <v>1.9404796968477769E-2</v>
      </c>
      <c r="AB33" s="6">
        <f t="shared" si="13"/>
        <v>8.9482167575241755E-3</v>
      </c>
      <c r="AC33" s="6">
        <f t="shared" si="14"/>
        <v>9.4204857063927991E-2</v>
      </c>
      <c r="AD33" s="6">
        <f t="shared" si="15"/>
        <v>3.3074929694968475E-2</v>
      </c>
      <c r="AE33" s="6">
        <f t="shared" si="16"/>
        <v>3.8889055508161845E-2</v>
      </c>
      <c r="AF33" s="6">
        <f t="shared" si="17"/>
        <v>1.3838970985310473E-2</v>
      </c>
      <c r="AG33" s="6">
        <f t="shared" si="18"/>
        <v>4.5144368841486503E-2</v>
      </c>
      <c r="AH33" s="6">
        <f t="shared" si="19"/>
        <v>8.897902815755936E-3</v>
      </c>
      <c r="AI33" s="6">
        <f t="shared" si="20"/>
        <v>0</v>
      </c>
      <c r="AJ33" s="2"/>
      <c r="AK33" s="7">
        <f t="shared" si="21"/>
        <v>0.57362103683815702</v>
      </c>
      <c r="AL33" s="8">
        <f t="shared" si="22"/>
        <v>7.6617656344996968E-2</v>
      </c>
      <c r="AM33" s="8">
        <f t="shared" si="23"/>
        <v>0</v>
      </c>
      <c r="AN33" s="8">
        <f t="shared" si="0"/>
        <v>0.42460366555825624</v>
      </c>
      <c r="AO33" s="8">
        <f t="shared" si="24"/>
        <v>9.4962850524480498</v>
      </c>
      <c r="AP33" s="2">
        <v>3.6</v>
      </c>
      <c r="AQ33" s="24">
        <f t="shared" si="25"/>
        <v>0.46705954093979768</v>
      </c>
      <c r="AR33" s="24">
        <f t="shared" si="26"/>
        <v>0.32698911192200258</v>
      </c>
      <c r="AS33" s="24">
        <f t="shared" si="27"/>
        <v>0.20595134713819974</v>
      </c>
      <c r="AT33" s="9">
        <f t="shared" si="1"/>
        <v>0.17982874168688892</v>
      </c>
      <c r="AU33" s="9">
        <f t="shared" si="2"/>
        <v>4.0225156651245833E-2</v>
      </c>
      <c r="AV33" s="9">
        <f t="shared" si="3"/>
        <v>0.52363950578040197</v>
      </c>
      <c r="AW33" s="9">
        <f t="shared" si="4"/>
        <v>0.48345309212920634</v>
      </c>
      <c r="AX33" s="9">
        <f t="shared" si="5"/>
        <v>0.20595134713819974</v>
      </c>
      <c r="AY33" s="9">
        <f t="shared" si="28"/>
        <v>-0.58214215314683937</v>
      </c>
      <c r="AZ33" s="9">
        <v>1.2</v>
      </c>
    </row>
    <row r="34" spans="1:52" x14ac:dyDescent="0.2">
      <c r="A34" s="2" t="s">
        <v>180</v>
      </c>
      <c r="B34" s="3">
        <v>172</v>
      </c>
      <c r="C34" s="3">
        <v>3165.7</v>
      </c>
      <c r="E34" s="2">
        <v>123288.9</v>
      </c>
      <c r="F34" s="2">
        <v>0</v>
      </c>
      <c r="G34" s="3">
        <v>73772.3</v>
      </c>
      <c r="H34" s="2">
        <v>5581.8</v>
      </c>
      <c r="I34" s="2">
        <v>3433.7</v>
      </c>
      <c r="J34" s="2">
        <v>1290.7</v>
      </c>
      <c r="K34" s="2">
        <v>5286.6</v>
      </c>
      <c r="L34" s="2">
        <v>5630.6</v>
      </c>
      <c r="M34" s="2">
        <v>45590.7</v>
      </c>
      <c r="N34" s="2">
        <v>10868.5</v>
      </c>
      <c r="O34" s="2">
        <v>9788.6</v>
      </c>
      <c r="P34" s="2">
        <v>3708.1</v>
      </c>
      <c r="Q34" s="2">
        <v>13024.6</v>
      </c>
      <c r="R34" s="2">
        <v>2161.4</v>
      </c>
      <c r="S34" s="2">
        <v>0</v>
      </c>
      <c r="U34" s="6">
        <f t="shared" si="6"/>
        <v>0.4063221241387947</v>
      </c>
      <c r="V34" s="6">
        <f t="shared" si="7"/>
        <v>0</v>
      </c>
      <c r="W34" s="6">
        <f t="shared" si="8"/>
        <v>0.2431307087548385</v>
      </c>
      <c r="X34" s="6">
        <f t="shared" si="9"/>
        <v>1.8395888295847596E-2</v>
      </c>
      <c r="Y34" s="6">
        <f t="shared" si="10"/>
        <v>1.1316414354052793E-2</v>
      </c>
      <c r="Z34" s="6">
        <f t="shared" si="11"/>
        <v>4.253748436606559E-3</v>
      </c>
      <c r="AA34" s="6">
        <f t="shared" si="12"/>
        <v>1.7423000298260043E-2</v>
      </c>
      <c r="AB34" s="6">
        <f t="shared" si="13"/>
        <v>1.8556718019026027E-2</v>
      </c>
      <c r="AC34" s="6">
        <f t="shared" si="14"/>
        <v>0.15025286189571443</v>
      </c>
      <c r="AD34" s="6">
        <f t="shared" si="15"/>
        <v>3.5819218163212506E-2</v>
      </c>
      <c r="AE34" s="6">
        <f t="shared" si="16"/>
        <v>3.2260201399679993E-2</v>
      </c>
      <c r="AF34" s="6">
        <f t="shared" si="17"/>
        <v>1.2220751977826591E-2</v>
      </c>
      <c r="AG34" s="6">
        <f t="shared" si="18"/>
        <v>4.2925057633397219E-2</v>
      </c>
      <c r="AH34" s="6">
        <f t="shared" si="19"/>
        <v>7.1233066327430206E-3</v>
      </c>
      <c r="AI34" s="6">
        <f t="shared" si="20"/>
        <v>0</v>
      </c>
      <c r="AJ34" s="2"/>
      <c r="AK34" s="7">
        <f t="shared" si="21"/>
        <v>0.59836935847428285</v>
      </c>
      <c r="AL34" s="8">
        <f t="shared" si="22"/>
        <v>7.7145044990422545E-2</v>
      </c>
      <c r="AM34" s="8">
        <f t="shared" si="23"/>
        <v>0</v>
      </c>
      <c r="AN34" s="8">
        <f t="shared" ref="AN34:AN65" si="29">(F34+J34+I34)/(H34+F34+J34+I34)</f>
        <v>0.45840367933865045</v>
      </c>
      <c r="AO34" s="8">
        <f t="shared" si="24"/>
        <v>11.363093613553003</v>
      </c>
      <c r="AP34" s="2">
        <v>3.6</v>
      </c>
      <c r="AQ34" s="24">
        <f t="shared" si="25"/>
        <v>0.58826180965676345</v>
      </c>
      <c r="AR34" s="24">
        <f t="shared" si="26"/>
        <v>0.25364801460767383</v>
      </c>
      <c r="AS34" s="24">
        <f t="shared" si="27"/>
        <v>0.15809017573556283</v>
      </c>
      <c r="AT34" s="9">
        <f t="shared" ref="AT34:AT65" si="30">(Q34+N34+K34)/(E34+K34+N34+Q34)</f>
        <v>0.1913817008879205</v>
      </c>
      <c r="AU34" s="9">
        <f t="shared" ref="AU34:AU65" si="31">-LOG10((L34+O34)/(K34+N34))</f>
        <v>2.024780900315816E-2</v>
      </c>
      <c r="AV34" s="9">
        <f t="shared" ref="AV34:AV65" si="32">(L34+K34+M34)/SUM(M34:S34)</f>
        <v>0.66369085021593355</v>
      </c>
      <c r="AW34" s="9">
        <f t="shared" si="4"/>
        <v>0.60180281306144867</v>
      </c>
      <c r="AX34" s="9">
        <f t="shared" si="5"/>
        <v>0.15809017573556283</v>
      </c>
      <c r="AY34" s="9">
        <f t="shared" si="28"/>
        <v>-7.8088906085147514E-2</v>
      </c>
      <c r="AZ34" s="9">
        <v>1.2</v>
      </c>
    </row>
    <row r="35" spans="1:52" x14ac:dyDescent="0.2">
      <c r="A35" s="2" t="s">
        <v>181</v>
      </c>
      <c r="B35" s="3">
        <v>177</v>
      </c>
      <c r="C35" s="3">
        <v>3237.9</v>
      </c>
      <c r="E35" s="2">
        <v>126976.2</v>
      </c>
      <c r="F35" s="2">
        <v>0</v>
      </c>
      <c r="G35" s="3">
        <v>77944.399999999994</v>
      </c>
      <c r="H35" s="2">
        <v>6892.7</v>
      </c>
      <c r="I35" s="2">
        <v>3925.9</v>
      </c>
      <c r="J35" s="2">
        <v>1392.4</v>
      </c>
      <c r="K35" s="2">
        <v>6177.6</v>
      </c>
      <c r="L35" s="2">
        <v>2759.7</v>
      </c>
      <c r="M35" s="2">
        <v>11911.6</v>
      </c>
      <c r="N35" s="2">
        <v>11249.9</v>
      </c>
      <c r="O35" s="2">
        <v>13147</v>
      </c>
      <c r="P35" s="2">
        <v>4541.2</v>
      </c>
      <c r="Q35" s="2">
        <v>14759.9</v>
      </c>
      <c r="R35" s="2">
        <v>2299.3000000000002</v>
      </c>
      <c r="S35" s="2">
        <v>0</v>
      </c>
      <c r="U35" s="6">
        <f t="shared" si="6"/>
        <v>0.44713424781796313</v>
      </c>
      <c r="V35" s="6">
        <f t="shared" si="7"/>
        <v>0</v>
      </c>
      <c r="W35" s="6">
        <f t="shared" si="8"/>
        <v>0.27447356800425943</v>
      </c>
      <c r="X35" s="6">
        <f t="shared" si="9"/>
        <v>2.4271967738323203E-2</v>
      </c>
      <c r="Y35" s="6">
        <f t="shared" si="10"/>
        <v>1.3824672210292493E-2</v>
      </c>
      <c r="Z35" s="6">
        <f t="shared" si="11"/>
        <v>4.9032001797323591E-3</v>
      </c>
      <c r="AA35" s="6">
        <f t="shared" si="12"/>
        <v>2.1753813150182863E-2</v>
      </c>
      <c r="AB35" s="6">
        <f t="shared" si="13"/>
        <v>9.7180131686350115E-3</v>
      </c>
      <c r="AC35" s="6">
        <f t="shared" si="14"/>
        <v>4.1945532362036748E-2</v>
      </c>
      <c r="AD35" s="6">
        <f t="shared" si="15"/>
        <v>3.9615420642036096E-2</v>
      </c>
      <c r="AE35" s="6">
        <f t="shared" si="16"/>
        <v>4.6295872423830306E-2</v>
      </c>
      <c r="AF35" s="6">
        <f t="shared" si="17"/>
        <v>1.5991390876329063E-2</v>
      </c>
      <c r="AG35" s="6">
        <f t="shared" si="18"/>
        <v>5.1975541750094542E-2</v>
      </c>
      <c r="AH35" s="6">
        <f t="shared" si="19"/>
        <v>8.0967596762845546E-3</v>
      </c>
      <c r="AI35" s="6">
        <f t="shared" si="20"/>
        <v>0</v>
      </c>
      <c r="AJ35" s="2"/>
      <c r="AK35" s="7">
        <f t="shared" si="21"/>
        <v>0.61385046961556577</v>
      </c>
      <c r="AL35" s="8">
        <f t="shared" si="22"/>
        <v>8.7730768346514623E-2</v>
      </c>
      <c r="AM35" s="8">
        <f t="shared" si="23"/>
        <v>0</v>
      </c>
      <c r="AN35" s="8">
        <f t="shared" si="29"/>
        <v>0.43553353533699124</v>
      </c>
      <c r="AO35" s="8">
        <f t="shared" si="24"/>
        <v>10.099952690197364</v>
      </c>
      <c r="AP35" s="2">
        <v>3.6</v>
      </c>
      <c r="AQ35" s="24">
        <f t="shared" si="25"/>
        <v>0.31189357061433559</v>
      </c>
      <c r="AR35" s="24">
        <f t="shared" si="26"/>
        <v>0.432905684990321</v>
      </c>
      <c r="AS35" s="24">
        <f t="shared" si="27"/>
        <v>0.25520074439534335</v>
      </c>
      <c r="AT35" s="9">
        <f t="shared" si="30"/>
        <v>0.20222839895554012</v>
      </c>
      <c r="AU35" s="9">
        <f t="shared" si="31"/>
        <v>3.9655001041833157E-2</v>
      </c>
      <c r="AV35" s="9">
        <f t="shared" si="32"/>
        <v>0.36002928738069623</v>
      </c>
      <c r="AW35" s="9">
        <f t="shared" si="4"/>
        <v>0.32300389329309387</v>
      </c>
      <c r="AX35" s="9">
        <f t="shared" si="5"/>
        <v>0.25520074439534335</v>
      </c>
      <c r="AY35" s="9">
        <f t="shared" si="28"/>
        <v>-1.537611741453246</v>
      </c>
      <c r="AZ35" s="9">
        <v>1.2</v>
      </c>
    </row>
    <row r="36" spans="1:52" x14ac:dyDescent="0.2">
      <c r="A36" s="2" t="s">
        <v>182</v>
      </c>
      <c r="B36" s="3">
        <v>182</v>
      </c>
      <c r="C36" s="3">
        <v>3309.5</v>
      </c>
      <c r="E36" s="2">
        <v>102537.5</v>
      </c>
      <c r="F36" s="2">
        <v>0</v>
      </c>
      <c r="G36" s="3">
        <v>62166.8</v>
      </c>
      <c r="H36" s="2">
        <v>5414</v>
      </c>
      <c r="I36" s="2">
        <v>3033.9</v>
      </c>
      <c r="J36" s="2">
        <v>1040.2</v>
      </c>
      <c r="K36" s="2">
        <v>4730.3999999999996</v>
      </c>
      <c r="L36" s="2">
        <v>2510.1999999999998</v>
      </c>
      <c r="M36" s="2">
        <v>13283.8</v>
      </c>
      <c r="N36" s="2">
        <v>8770.7000000000007</v>
      </c>
      <c r="O36" s="2">
        <v>9371.2000000000007</v>
      </c>
      <c r="P36" s="2">
        <v>3067.1</v>
      </c>
      <c r="Q36" s="2">
        <v>11024.5</v>
      </c>
      <c r="R36" s="2">
        <v>1641.5</v>
      </c>
      <c r="S36" s="2">
        <v>0</v>
      </c>
      <c r="U36" s="6">
        <f t="shared" si="6"/>
        <v>0.44856158444878597</v>
      </c>
      <c r="V36" s="6">
        <f t="shared" si="7"/>
        <v>0</v>
      </c>
      <c r="W36" s="6">
        <f t="shared" si="8"/>
        <v>0.27195551196499612</v>
      </c>
      <c r="X36" s="6">
        <f t="shared" si="9"/>
        <v>2.3684139151098158E-2</v>
      </c>
      <c r="Y36" s="6">
        <f t="shared" si="10"/>
        <v>1.3272129621447488E-2</v>
      </c>
      <c r="Z36" s="6">
        <f t="shared" si="11"/>
        <v>4.550469439411212E-3</v>
      </c>
      <c r="AA36" s="6">
        <f t="shared" si="12"/>
        <v>2.0693655677937701E-2</v>
      </c>
      <c r="AB36" s="6">
        <f t="shared" si="13"/>
        <v>1.0981146305335535E-2</v>
      </c>
      <c r="AC36" s="6">
        <f t="shared" si="14"/>
        <v>5.811144581739152E-2</v>
      </c>
      <c r="AD36" s="6">
        <f t="shared" si="15"/>
        <v>3.8368392916981277E-2</v>
      </c>
      <c r="AE36" s="6">
        <f t="shared" si="16"/>
        <v>4.0995346289761925E-2</v>
      </c>
      <c r="AF36" s="6">
        <f t="shared" si="17"/>
        <v>1.3417366677194894E-2</v>
      </c>
      <c r="AG36" s="6">
        <f t="shared" si="18"/>
        <v>4.822788918937599E-2</v>
      </c>
      <c r="AH36" s="6">
        <f t="shared" si="19"/>
        <v>7.1809225002821622E-3</v>
      </c>
      <c r="AI36" s="6">
        <f t="shared" si="20"/>
        <v>0</v>
      </c>
      <c r="AJ36" s="2"/>
      <c r="AK36" s="7">
        <f t="shared" si="21"/>
        <v>0.60628355479702556</v>
      </c>
      <c r="AL36" s="8">
        <f t="shared" si="22"/>
        <v>8.4695819526965255E-2</v>
      </c>
      <c r="AM36" s="8">
        <f t="shared" si="23"/>
        <v>0</v>
      </c>
      <c r="AN36" s="8">
        <f t="shared" si="29"/>
        <v>0.4293904996785447</v>
      </c>
      <c r="AO36" s="8">
        <f t="shared" si="24"/>
        <v>9.7606666877457027</v>
      </c>
      <c r="AP36" s="2">
        <v>3.6</v>
      </c>
      <c r="AQ36" s="24">
        <f t="shared" si="25"/>
        <v>0.37729092600286029</v>
      </c>
      <c r="AR36" s="24">
        <f t="shared" si="26"/>
        <v>0.38987562362820183</v>
      </c>
      <c r="AS36" s="24">
        <f t="shared" si="27"/>
        <v>0.23283345036893788</v>
      </c>
      <c r="AT36" s="9">
        <f t="shared" si="30"/>
        <v>0.19301905903444824</v>
      </c>
      <c r="AU36" s="9">
        <f t="shared" si="31"/>
        <v>5.5501536896993386E-2</v>
      </c>
      <c r="AV36" s="9">
        <f t="shared" si="32"/>
        <v>0.43521887749476229</v>
      </c>
      <c r="AW36" s="9">
        <f t="shared" si="4"/>
        <v>0.38902988936254096</v>
      </c>
      <c r="AX36" s="9">
        <f t="shared" si="5"/>
        <v>0.23283345036893788</v>
      </c>
      <c r="AY36" s="9">
        <f t="shared" si="28"/>
        <v>-0.99080793190734262</v>
      </c>
      <c r="AZ36" s="9">
        <v>1.2</v>
      </c>
    </row>
    <row r="37" spans="1:52" x14ac:dyDescent="0.2">
      <c r="A37" s="2" t="s">
        <v>2</v>
      </c>
      <c r="B37" s="3">
        <v>187</v>
      </c>
      <c r="C37" s="3">
        <v>3381.3</v>
      </c>
      <c r="E37" s="2">
        <v>127818.4</v>
      </c>
      <c r="F37" s="2">
        <v>0</v>
      </c>
      <c r="G37" s="3">
        <v>75662.7</v>
      </c>
      <c r="H37" s="2">
        <v>5342.6</v>
      </c>
      <c r="I37" s="2">
        <v>3681.7</v>
      </c>
      <c r="J37" s="2">
        <v>1055.7</v>
      </c>
      <c r="K37" s="2">
        <v>6564.8</v>
      </c>
      <c r="L37" s="2">
        <v>2810.2</v>
      </c>
      <c r="M37" s="2">
        <v>107320.6</v>
      </c>
      <c r="N37" s="2">
        <v>10512.1</v>
      </c>
      <c r="O37" s="2">
        <v>12303.4</v>
      </c>
      <c r="P37" s="2">
        <v>4304</v>
      </c>
      <c r="Q37" s="2">
        <v>14435.4</v>
      </c>
      <c r="R37" s="2">
        <v>2225.8000000000002</v>
      </c>
      <c r="S37" s="2">
        <v>2419.6</v>
      </c>
      <c r="U37" s="6">
        <f t="shared" si="6"/>
        <v>0.33952987990660288</v>
      </c>
      <c r="V37" s="6">
        <f t="shared" si="7"/>
        <v>0</v>
      </c>
      <c r="W37" s="6">
        <f t="shared" si="8"/>
        <v>0.2009863012243098</v>
      </c>
      <c r="X37" s="6">
        <f t="shared" si="9"/>
        <v>1.4191793485046102E-2</v>
      </c>
      <c r="Y37" s="6">
        <f t="shared" si="10"/>
        <v>9.7798686171328992E-3</v>
      </c>
      <c r="Z37" s="6">
        <f t="shared" si="11"/>
        <v>2.8043043428598751E-3</v>
      </c>
      <c r="AA37" s="6">
        <f t="shared" si="12"/>
        <v>1.7438379416507065E-2</v>
      </c>
      <c r="AB37" s="6">
        <f t="shared" si="13"/>
        <v>7.46486318490558E-3</v>
      </c>
      <c r="AC37" s="6">
        <f t="shared" si="14"/>
        <v>0.28508063337911105</v>
      </c>
      <c r="AD37" s="6">
        <f t="shared" si="15"/>
        <v>2.7923773498699719E-2</v>
      </c>
      <c r="AE37" s="6">
        <f t="shared" si="16"/>
        <v>3.2682085869036835E-2</v>
      </c>
      <c r="AF37" s="6">
        <f t="shared" si="17"/>
        <v>1.1432912656691203E-2</v>
      </c>
      <c r="AG37" s="6">
        <f t="shared" si="18"/>
        <v>3.8345415279832755E-2</v>
      </c>
      <c r="AH37" s="6">
        <f t="shared" si="19"/>
        <v>5.912494654103922E-3</v>
      </c>
      <c r="AI37" s="6">
        <f t="shared" si="20"/>
        <v>6.4272944851603234E-3</v>
      </c>
      <c r="AJ37" s="2"/>
      <c r="AK37" s="7">
        <f t="shared" si="21"/>
        <v>0.59195467945147173</v>
      </c>
      <c r="AL37" s="8">
        <f t="shared" si="22"/>
        <v>7.3097294819954403E-2</v>
      </c>
      <c r="AM37" s="8">
        <f t="shared" si="23"/>
        <v>0</v>
      </c>
      <c r="AN37" s="8">
        <f t="shared" si="29"/>
        <v>0.46998015873015869</v>
      </c>
      <c r="AO37" s="8">
        <f t="shared" si="24"/>
        <v>12.002474146825394</v>
      </c>
      <c r="AP37" s="2">
        <v>3.6</v>
      </c>
      <c r="AQ37" s="24">
        <f t="shared" si="25"/>
        <v>0.71638144360907796</v>
      </c>
      <c r="AR37" s="24">
        <f t="shared" si="26"/>
        <v>0.16648362543194761</v>
      </c>
      <c r="AS37" s="24">
        <f t="shared" si="27"/>
        <v>0.1171349309589744</v>
      </c>
      <c r="AT37" s="9">
        <f t="shared" si="30"/>
        <v>0.19777921015849426</v>
      </c>
      <c r="AU37" s="9">
        <f t="shared" si="31"/>
        <v>5.3041111362364481E-2</v>
      </c>
      <c r="AV37" s="9">
        <f t="shared" si="32"/>
        <v>0.76012842551079374</v>
      </c>
      <c r="AW37" s="9">
        <f t="shared" si="4"/>
        <v>0.73741062429502591</v>
      </c>
      <c r="AX37" s="9">
        <f t="shared" si="5"/>
        <v>0.1171349309589744</v>
      </c>
      <c r="AY37" s="9">
        <f t="shared" si="28"/>
        <v>1.04739543163222</v>
      </c>
      <c r="AZ37" s="9">
        <v>1.2</v>
      </c>
    </row>
    <row r="38" spans="1:52" x14ac:dyDescent="0.2">
      <c r="A38" s="2" t="s">
        <v>3</v>
      </c>
      <c r="B38" s="3">
        <v>192</v>
      </c>
      <c r="C38" s="3">
        <v>3452.5</v>
      </c>
      <c r="E38" s="2">
        <v>141663</v>
      </c>
      <c r="F38" s="2">
        <v>0</v>
      </c>
      <c r="G38" s="3">
        <v>85097.7</v>
      </c>
      <c r="H38" s="2">
        <v>6919.9</v>
      </c>
      <c r="I38" s="2">
        <v>3939.2</v>
      </c>
      <c r="J38" s="2">
        <v>1440.9</v>
      </c>
      <c r="K38" s="2">
        <v>6928.6</v>
      </c>
      <c r="L38" s="2">
        <v>3358.6</v>
      </c>
      <c r="M38" s="2">
        <v>17086</v>
      </c>
      <c r="N38" s="2">
        <v>12786.6</v>
      </c>
      <c r="O38" s="2">
        <v>12520.1</v>
      </c>
      <c r="P38" s="2">
        <v>3994.2</v>
      </c>
      <c r="Q38" s="2">
        <v>16565.3</v>
      </c>
      <c r="R38" s="2">
        <v>2731.9</v>
      </c>
      <c r="S38" s="2">
        <v>0</v>
      </c>
      <c r="U38" s="6">
        <f t="shared" si="6"/>
        <v>0.44967812793620965</v>
      </c>
      <c r="V38" s="6">
        <f t="shared" si="7"/>
        <v>0</v>
      </c>
      <c r="W38" s="6">
        <f t="shared" si="8"/>
        <v>0.27012398740445415</v>
      </c>
      <c r="X38" s="6">
        <f t="shared" si="9"/>
        <v>2.1965705071230857E-2</v>
      </c>
      <c r="Y38" s="6">
        <f t="shared" si="10"/>
        <v>1.2504126564920389E-2</v>
      </c>
      <c r="Z38" s="6">
        <f t="shared" si="11"/>
        <v>4.5738210721450526E-3</v>
      </c>
      <c r="AA38" s="6">
        <f t="shared" si="12"/>
        <v>2.1993321313390386E-2</v>
      </c>
      <c r="AB38" s="6">
        <f t="shared" si="13"/>
        <v>1.0661139185860483E-2</v>
      </c>
      <c r="AC38" s="6">
        <f t="shared" si="14"/>
        <v>5.4235760176743947E-2</v>
      </c>
      <c r="AD38" s="6">
        <f t="shared" si="15"/>
        <v>4.0588257700805E-2</v>
      </c>
      <c r="AE38" s="6">
        <f t="shared" si="16"/>
        <v>3.9742311892125244E-2</v>
      </c>
      <c r="AF38" s="6">
        <f t="shared" si="17"/>
        <v>1.2678712003859925E-2</v>
      </c>
      <c r="AG38" s="6">
        <f t="shared" si="18"/>
        <v>5.2582912212092735E-2</v>
      </c>
      <c r="AH38" s="6">
        <f t="shared" si="19"/>
        <v>8.671817466162168E-3</v>
      </c>
      <c r="AI38" s="6">
        <f t="shared" si="20"/>
        <v>0</v>
      </c>
      <c r="AJ38" s="2"/>
      <c r="AK38" s="7">
        <f t="shared" si="21"/>
        <v>0.60070519472268691</v>
      </c>
      <c r="AL38" s="8">
        <f t="shared" si="22"/>
        <v>7.9889324058377661E-2</v>
      </c>
      <c r="AM38" s="8">
        <f t="shared" si="23"/>
        <v>0</v>
      </c>
      <c r="AN38" s="8">
        <f t="shared" si="29"/>
        <v>0.43740650406504067</v>
      </c>
      <c r="AO38" s="8">
        <f t="shared" si="24"/>
        <v>10.203398626016261</v>
      </c>
      <c r="AP38" s="2">
        <v>3.6</v>
      </c>
      <c r="AQ38" s="24">
        <f t="shared" si="25"/>
        <v>0.36030974854978132</v>
      </c>
      <c r="AR38" s="24">
        <f t="shared" si="26"/>
        <v>0.38568380427872107</v>
      </c>
      <c r="AS38" s="24">
        <f t="shared" si="27"/>
        <v>0.25400644717149767</v>
      </c>
      <c r="AT38" s="9">
        <f t="shared" si="30"/>
        <v>0.20388775088721983</v>
      </c>
      <c r="AU38" s="9">
        <f t="shared" si="31"/>
        <v>9.3986243552290613E-2</v>
      </c>
      <c r="AV38" s="9">
        <f t="shared" si="32"/>
        <v>0.41674012432232466</v>
      </c>
      <c r="AW38" s="9">
        <f t="shared" si="4"/>
        <v>0.37374964841328573</v>
      </c>
      <c r="AX38" s="9">
        <f t="shared" si="5"/>
        <v>0.25400644717149767</v>
      </c>
      <c r="AY38" s="9">
        <f t="shared" si="28"/>
        <v>-0.70257744483880868</v>
      </c>
      <c r="AZ38" s="9">
        <v>1.2</v>
      </c>
    </row>
    <row r="39" spans="1:52" x14ac:dyDescent="0.2">
      <c r="A39" s="2" t="s">
        <v>4</v>
      </c>
      <c r="B39" s="3">
        <v>197</v>
      </c>
      <c r="C39" s="3">
        <v>3523.9</v>
      </c>
      <c r="E39" s="2">
        <v>134094.29999999999</v>
      </c>
      <c r="F39" s="2">
        <v>0</v>
      </c>
      <c r="G39" s="3">
        <v>79460.3</v>
      </c>
      <c r="H39" s="2">
        <v>7833.4</v>
      </c>
      <c r="I39" s="2">
        <v>4499.5</v>
      </c>
      <c r="J39" s="2">
        <v>1358</v>
      </c>
      <c r="K39" s="2">
        <v>5880.1</v>
      </c>
      <c r="L39" s="2">
        <v>2948.9</v>
      </c>
      <c r="M39" s="2">
        <v>19100.7</v>
      </c>
      <c r="N39" s="2">
        <v>11265.7</v>
      </c>
      <c r="O39" s="2">
        <v>10300.4</v>
      </c>
      <c r="P39" s="2">
        <v>3516.8</v>
      </c>
      <c r="Q39" s="2">
        <v>13195.9</v>
      </c>
      <c r="R39" s="2">
        <v>1713.7</v>
      </c>
      <c r="S39" s="2">
        <v>0</v>
      </c>
      <c r="U39" s="6">
        <f t="shared" si="6"/>
        <v>0.45429869189616606</v>
      </c>
      <c r="V39" s="6">
        <f t="shared" si="7"/>
        <v>0</v>
      </c>
      <c r="W39" s="6">
        <f t="shared" si="8"/>
        <v>0.26920391357184409</v>
      </c>
      <c r="X39" s="6">
        <f t="shared" si="9"/>
        <v>2.6538811665368534E-2</v>
      </c>
      <c r="Y39" s="6">
        <f t="shared" si="10"/>
        <v>1.5243876616581014E-2</v>
      </c>
      <c r="Z39" s="6">
        <f t="shared" si="11"/>
        <v>4.6007744072268071E-3</v>
      </c>
      <c r="AA39" s="6">
        <f t="shared" si="12"/>
        <v>1.9921217667109241E-2</v>
      </c>
      <c r="AB39" s="6">
        <f t="shared" si="13"/>
        <v>9.9905917890067246E-3</v>
      </c>
      <c r="AC39" s="6">
        <f t="shared" si="14"/>
        <v>6.4711348836610505E-2</v>
      </c>
      <c r="AD39" s="6">
        <f t="shared" si="15"/>
        <v>3.8167116523928603E-2</v>
      </c>
      <c r="AE39" s="6">
        <f t="shared" si="16"/>
        <v>3.4896772241678205E-2</v>
      </c>
      <c r="AF39" s="6">
        <f t="shared" si="17"/>
        <v>1.1914582794797669E-2</v>
      </c>
      <c r="AG39" s="6">
        <f t="shared" si="18"/>
        <v>4.4706449926601041E-2</v>
      </c>
      <c r="AH39" s="6">
        <f t="shared" si="19"/>
        <v>5.8058520630814275E-3</v>
      </c>
      <c r="AI39" s="6">
        <f t="shared" si="20"/>
        <v>0</v>
      </c>
      <c r="AJ39" s="2"/>
      <c r="AK39" s="7">
        <f t="shared" si="21"/>
        <v>0.5925703031374191</v>
      </c>
      <c r="AL39" s="8">
        <f t="shared" si="22"/>
        <v>9.2640535046811204E-2</v>
      </c>
      <c r="AM39" s="8">
        <f t="shared" si="23"/>
        <v>0</v>
      </c>
      <c r="AN39" s="8">
        <f t="shared" si="29"/>
        <v>0.42783892950792135</v>
      </c>
      <c r="AO39" s="8">
        <f t="shared" si="24"/>
        <v>9.6749719156520033</v>
      </c>
      <c r="AP39" s="2">
        <v>3.6</v>
      </c>
      <c r="AQ39" s="24">
        <f t="shared" si="25"/>
        <v>0.41120134506832817</v>
      </c>
      <c r="AR39" s="24">
        <f t="shared" si="26"/>
        <v>0.36928868617329824</v>
      </c>
      <c r="AS39" s="24">
        <f t="shared" si="27"/>
        <v>0.21950996875837353</v>
      </c>
      <c r="AT39" s="9">
        <f t="shared" si="30"/>
        <v>0.1845198131795957</v>
      </c>
      <c r="AU39" s="9">
        <f t="shared" si="31"/>
        <v>0.11196481971363205</v>
      </c>
      <c r="AV39" s="9">
        <f t="shared" si="32"/>
        <v>0.47263813772142987</v>
      </c>
      <c r="AW39" s="9">
        <f t="shared" si="4"/>
        <v>0.42184462720043503</v>
      </c>
      <c r="AX39" s="9">
        <f t="shared" si="5"/>
        <v>0.21950996875837353</v>
      </c>
      <c r="AY39" s="9">
        <f t="shared" si="28"/>
        <v>-0.24094598099128506</v>
      </c>
      <c r="AZ39" s="9">
        <v>1.2</v>
      </c>
    </row>
    <row r="40" spans="1:52" x14ac:dyDescent="0.2">
      <c r="A40" s="2" t="s">
        <v>5</v>
      </c>
      <c r="B40" s="3">
        <v>202</v>
      </c>
      <c r="C40" s="3">
        <v>3597.5</v>
      </c>
      <c r="E40" s="2">
        <v>125390.39999999999</v>
      </c>
      <c r="F40" s="2">
        <v>0</v>
      </c>
      <c r="G40" s="3">
        <v>74900.2</v>
      </c>
      <c r="H40" s="2">
        <v>6899.3</v>
      </c>
      <c r="I40" s="2">
        <v>3655.8</v>
      </c>
      <c r="J40" s="2">
        <v>2012.3</v>
      </c>
      <c r="K40" s="2">
        <v>5539.7</v>
      </c>
      <c r="L40" s="2">
        <v>2393.4</v>
      </c>
      <c r="M40" s="2">
        <v>30353.3</v>
      </c>
      <c r="N40" s="2">
        <v>9974.1</v>
      </c>
      <c r="O40" s="2">
        <v>10477.299999999999</v>
      </c>
      <c r="P40" s="2">
        <v>3328</v>
      </c>
      <c r="Q40" s="2">
        <v>13762</v>
      </c>
      <c r="R40" s="2">
        <v>1764.4</v>
      </c>
      <c r="S40" s="2">
        <v>0</v>
      </c>
      <c r="U40" s="6">
        <f t="shared" si="6"/>
        <v>0.43171049632604835</v>
      </c>
      <c r="V40" s="6">
        <f t="shared" si="7"/>
        <v>0</v>
      </c>
      <c r="W40" s="6">
        <f t="shared" si="8"/>
        <v>0.25787622112155545</v>
      </c>
      <c r="X40" s="6">
        <f t="shared" si="9"/>
        <v>2.3753813906824652E-2</v>
      </c>
      <c r="Y40" s="6">
        <f t="shared" si="10"/>
        <v>1.2586667180811034E-2</v>
      </c>
      <c r="Z40" s="6">
        <f t="shared" si="11"/>
        <v>6.9282100683697246E-3</v>
      </c>
      <c r="AA40" s="6">
        <f t="shared" si="12"/>
        <v>1.907280490769158E-2</v>
      </c>
      <c r="AB40" s="6">
        <f t="shared" si="13"/>
        <v>8.2403110757024809E-3</v>
      </c>
      <c r="AC40" s="6">
        <f t="shared" si="14"/>
        <v>0.10450431777977776</v>
      </c>
      <c r="AD40" s="6">
        <f t="shared" si="15"/>
        <v>3.4340138171707238E-2</v>
      </c>
      <c r="AE40" s="6">
        <f t="shared" si="16"/>
        <v>3.6072621055175724E-2</v>
      </c>
      <c r="AF40" s="6">
        <f t="shared" si="17"/>
        <v>1.1458074396230405E-2</v>
      </c>
      <c r="AG40" s="6">
        <f t="shared" si="18"/>
        <v>4.7381616538738833E-2</v>
      </c>
      <c r="AH40" s="6">
        <f t="shared" si="19"/>
        <v>6.0747074713668652E-3</v>
      </c>
      <c r="AI40" s="6">
        <f t="shared" si="20"/>
        <v>0</v>
      </c>
      <c r="AJ40" s="2"/>
      <c r="AK40" s="7">
        <f t="shared" si="21"/>
        <v>0.59733600020416233</v>
      </c>
      <c r="AL40" s="8">
        <f t="shared" si="22"/>
        <v>9.1095972826473026E-2</v>
      </c>
      <c r="AM40" s="8">
        <f t="shared" si="23"/>
        <v>0</v>
      </c>
      <c r="AN40" s="8">
        <f t="shared" si="29"/>
        <v>0.4510161210751627</v>
      </c>
      <c r="AO40" s="8">
        <f t="shared" si="24"/>
        <v>10.955071383102313</v>
      </c>
      <c r="AP40" s="2">
        <v>3.6</v>
      </c>
      <c r="AQ40" s="24">
        <f t="shared" si="25"/>
        <v>0.49343104074894134</v>
      </c>
      <c r="AR40" s="24">
        <f t="shared" si="26"/>
        <v>0.30646637161982782</v>
      </c>
      <c r="AS40" s="24">
        <f t="shared" si="27"/>
        <v>0.20010258763123101</v>
      </c>
      <c r="AT40" s="9">
        <f t="shared" si="30"/>
        <v>0.18928376076996786</v>
      </c>
      <c r="AU40" s="9">
        <f t="shared" si="31"/>
        <v>8.1116020766720337E-2</v>
      </c>
      <c r="AV40" s="9">
        <f t="shared" si="32"/>
        <v>0.54962524637843446</v>
      </c>
      <c r="AW40" s="9">
        <f t="shared" si="4"/>
        <v>0.50491244635872334</v>
      </c>
      <c r="AX40" s="9">
        <f t="shared" si="5"/>
        <v>0.20010258763123101</v>
      </c>
      <c r="AY40" s="9">
        <f t="shared" si="28"/>
        <v>-5.2736673211829732E-2</v>
      </c>
      <c r="AZ40" s="9">
        <v>1.2</v>
      </c>
    </row>
    <row r="41" spans="1:52" x14ac:dyDescent="0.2">
      <c r="A41" s="2" t="s">
        <v>6</v>
      </c>
      <c r="B41" s="3">
        <v>207</v>
      </c>
      <c r="C41" s="3">
        <v>3671</v>
      </c>
      <c r="E41" s="2">
        <v>152770.1</v>
      </c>
      <c r="F41" s="2">
        <v>0</v>
      </c>
      <c r="G41" s="3">
        <v>95241.7</v>
      </c>
      <c r="H41" s="2">
        <v>8214.1</v>
      </c>
      <c r="I41" s="2">
        <v>4062.4</v>
      </c>
      <c r="J41" s="2">
        <v>1469.9</v>
      </c>
      <c r="K41" s="2">
        <v>6981.4</v>
      </c>
      <c r="L41" s="2">
        <v>3248</v>
      </c>
      <c r="M41" s="2">
        <v>7238.1</v>
      </c>
      <c r="N41" s="2">
        <v>13039</v>
      </c>
      <c r="O41" s="2">
        <v>13680.7</v>
      </c>
      <c r="P41" s="2">
        <v>4440.6000000000004</v>
      </c>
      <c r="Q41" s="2">
        <v>14879.3</v>
      </c>
      <c r="R41" s="2">
        <v>2393.3000000000002</v>
      </c>
      <c r="S41" s="2">
        <v>0</v>
      </c>
      <c r="U41" s="6">
        <f t="shared" si="6"/>
        <v>0.46624779572396402</v>
      </c>
      <c r="V41" s="6">
        <f t="shared" si="7"/>
        <v>0</v>
      </c>
      <c r="W41" s="6">
        <f t="shared" si="8"/>
        <v>0.29067358525001336</v>
      </c>
      <c r="X41" s="6">
        <f t="shared" si="9"/>
        <v>2.5069081049604688E-2</v>
      </c>
      <c r="Y41" s="6">
        <f t="shared" si="10"/>
        <v>1.2398270639012682E-2</v>
      </c>
      <c r="Z41" s="6">
        <f t="shared" si="11"/>
        <v>4.4860717832524476E-3</v>
      </c>
      <c r="AA41" s="6">
        <f t="shared" si="12"/>
        <v>2.1306933497243781E-2</v>
      </c>
      <c r="AB41" s="6">
        <f t="shared" si="13"/>
        <v>9.912756753523334E-3</v>
      </c>
      <c r="AC41" s="6">
        <f t="shared" si="14"/>
        <v>2.2090370892142011E-2</v>
      </c>
      <c r="AD41" s="6">
        <f t="shared" si="15"/>
        <v>3.9794468999135087E-2</v>
      </c>
      <c r="AE41" s="6">
        <f t="shared" si="16"/>
        <v>4.1752909888524224E-2</v>
      </c>
      <c r="AF41" s="6">
        <f t="shared" si="17"/>
        <v>1.355252082502947E-2</v>
      </c>
      <c r="AG41" s="6">
        <f t="shared" si="18"/>
        <v>4.5410985702801644E-2</v>
      </c>
      <c r="AH41" s="6">
        <f t="shared" si="19"/>
        <v>7.3042489957535093E-3</v>
      </c>
      <c r="AI41" s="6">
        <f t="shared" si="20"/>
        <v>0</v>
      </c>
      <c r="AJ41" s="2"/>
      <c r="AK41" s="7">
        <f t="shared" si="21"/>
        <v>0.62343154845090765</v>
      </c>
      <c r="AL41" s="8">
        <f t="shared" si="22"/>
        <v>8.2552780054829411E-2</v>
      </c>
      <c r="AM41" s="8">
        <f t="shared" si="23"/>
        <v>0</v>
      </c>
      <c r="AN41" s="8">
        <f t="shared" si="29"/>
        <v>0.40245446080428332</v>
      </c>
      <c r="AO41" s="8">
        <f t="shared" si="24"/>
        <v>8.2729623246813713</v>
      </c>
      <c r="AP41" s="2">
        <v>3.6</v>
      </c>
      <c r="AQ41" s="24">
        <f t="shared" si="25"/>
        <v>0.26505908917093068</v>
      </c>
      <c r="AR41" s="24">
        <f t="shared" si="26"/>
        <v>0.47283931508761712</v>
      </c>
      <c r="AS41" s="24">
        <f t="shared" si="27"/>
        <v>0.26210159574145225</v>
      </c>
      <c r="AT41" s="9">
        <f t="shared" si="30"/>
        <v>0.185963324946262</v>
      </c>
      <c r="AU41" s="9">
        <f t="shared" si="31"/>
        <v>7.2849141510597931E-2</v>
      </c>
      <c r="AV41" s="9">
        <f t="shared" si="32"/>
        <v>0.31376300048499217</v>
      </c>
      <c r="AW41" s="9">
        <f t="shared" si="4"/>
        <v>0.27504798676053549</v>
      </c>
      <c r="AX41" s="9">
        <f t="shared" si="5"/>
        <v>0.26210159574145225</v>
      </c>
      <c r="AY41" s="9">
        <f t="shared" si="28"/>
        <v>-1.4948803659133461</v>
      </c>
      <c r="AZ41" s="9">
        <v>1.2</v>
      </c>
    </row>
    <row r="42" spans="1:52" x14ac:dyDescent="0.2">
      <c r="A42" s="2" t="s">
        <v>7</v>
      </c>
      <c r="B42" s="3">
        <v>212</v>
      </c>
      <c r="C42" s="3">
        <v>3743.2</v>
      </c>
      <c r="E42" s="2">
        <v>125063.2</v>
      </c>
      <c r="F42" s="2">
        <v>0</v>
      </c>
      <c r="G42" s="3">
        <v>75880.100000000006</v>
      </c>
      <c r="H42" s="2">
        <v>7168.3</v>
      </c>
      <c r="I42" s="2">
        <v>3355</v>
      </c>
      <c r="J42" s="2">
        <v>1321.5</v>
      </c>
      <c r="K42" s="2">
        <v>4473.1000000000004</v>
      </c>
      <c r="L42" s="2">
        <v>2754.3</v>
      </c>
      <c r="M42" s="2">
        <v>4413.3999999999996</v>
      </c>
      <c r="N42" s="2">
        <v>8084.9</v>
      </c>
      <c r="O42" s="2">
        <v>9835.2999999999993</v>
      </c>
      <c r="P42" s="2">
        <v>3602.3</v>
      </c>
      <c r="Q42" s="2">
        <v>11371.5</v>
      </c>
      <c r="R42" s="2">
        <v>1413.7</v>
      </c>
      <c r="S42" s="2">
        <v>0</v>
      </c>
      <c r="U42" s="6">
        <f t="shared" si="6"/>
        <v>0.48336107067960243</v>
      </c>
      <c r="V42" s="6">
        <f t="shared" si="7"/>
        <v>0</v>
      </c>
      <c r="W42" s="6">
        <f t="shared" si="8"/>
        <v>0.29327161290671677</v>
      </c>
      <c r="X42" s="6">
        <f t="shared" si="9"/>
        <v>2.7705009650741338E-2</v>
      </c>
      <c r="Y42" s="6">
        <f t="shared" si="10"/>
        <v>1.2966855095104445E-2</v>
      </c>
      <c r="Z42" s="6">
        <f t="shared" si="11"/>
        <v>5.1075108817229577E-3</v>
      </c>
      <c r="AA42" s="6">
        <f t="shared" si="12"/>
        <v>1.7288238308766527E-2</v>
      </c>
      <c r="AB42" s="6">
        <f t="shared" si="13"/>
        <v>1.064518896824029E-2</v>
      </c>
      <c r="AC42" s="6">
        <f t="shared" si="14"/>
        <v>1.7057501721828301E-2</v>
      </c>
      <c r="AD42" s="6">
        <f t="shared" si="15"/>
        <v>3.1247608571806234E-2</v>
      </c>
      <c r="AE42" s="6">
        <f t="shared" si="16"/>
        <v>3.8012789841097093E-2</v>
      </c>
      <c r="AF42" s="6">
        <f t="shared" si="17"/>
        <v>1.3922653385721235E-2</v>
      </c>
      <c r="AG42" s="6">
        <f t="shared" si="18"/>
        <v>4.3950102150217642E-2</v>
      </c>
      <c r="AH42" s="6">
        <f t="shared" si="19"/>
        <v>5.4638578384349195E-3</v>
      </c>
      <c r="AI42" s="6">
        <f t="shared" si="20"/>
        <v>0</v>
      </c>
      <c r="AJ42" s="2"/>
      <c r="AK42" s="7">
        <f t="shared" si="21"/>
        <v>0.60673403527176661</v>
      </c>
      <c r="AL42" s="8">
        <f t="shared" si="22"/>
        <v>8.651649282730009E-2</v>
      </c>
      <c r="AM42" s="8">
        <f t="shared" si="23"/>
        <v>0</v>
      </c>
      <c r="AN42" s="8">
        <f t="shared" si="29"/>
        <v>0.39481460218830206</v>
      </c>
      <c r="AO42" s="8">
        <f t="shared" si="24"/>
        <v>7.8510052934621104</v>
      </c>
      <c r="AP42" s="2">
        <v>3.6</v>
      </c>
      <c r="AQ42" s="24">
        <f t="shared" si="25"/>
        <v>0.25334450526132518</v>
      </c>
      <c r="AR42" s="24">
        <f t="shared" si="26"/>
        <v>0.4684048445542292</v>
      </c>
      <c r="AS42" s="24">
        <f t="shared" si="27"/>
        <v>0.27825065018444567</v>
      </c>
      <c r="AT42" s="9">
        <f t="shared" si="30"/>
        <v>0.1606085398814841</v>
      </c>
      <c r="AU42" s="9">
        <f t="shared" si="31"/>
        <v>-1.0914530890721759E-3</v>
      </c>
      <c r="AV42" s="9">
        <f t="shared" si="32"/>
        <v>0.30063195518722358</v>
      </c>
      <c r="AW42" s="9">
        <f t="shared" si="4"/>
        <v>0.26138660104008554</v>
      </c>
      <c r="AX42" s="9">
        <f t="shared" si="5"/>
        <v>0.27825065018444567</v>
      </c>
      <c r="AY42" s="9">
        <f t="shared" si="28"/>
        <v>-2.3033312202391638</v>
      </c>
      <c r="AZ42" s="9">
        <v>1.2</v>
      </c>
    </row>
    <row r="43" spans="1:52" x14ac:dyDescent="0.2">
      <c r="A43" s="2" t="s">
        <v>8</v>
      </c>
      <c r="B43" s="3">
        <v>217</v>
      </c>
      <c r="C43" s="3">
        <v>3814.9</v>
      </c>
      <c r="E43" s="2">
        <v>129676.5</v>
      </c>
      <c r="F43" s="2">
        <v>0</v>
      </c>
      <c r="G43" s="3">
        <v>82918</v>
      </c>
      <c r="H43" s="2">
        <v>7835.7</v>
      </c>
      <c r="I43" s="2">
        <v>3586.3</v>
      </c>
      <c r="J43" s="2">
        <v>1453.5</v>
      </c>
      <c r="K43" s="2">
        <v>4947.1000000000004</v>
      </c>
      <c r="L43" s="2">
        <v>2586.6</v>
      </c>
      <c r="M43" s="2">
        <v>3088.8</v>
      </c>
      <c r="N43" s="2">
        <v>9117.6</v>
      </c>
      <c r="O43" s="2">
        <v>10594.2</v>
      </c>
      <c r="P43" s="2">
        <v>3458.5</v>
      </c>
      <c r="Q43" s="2">
        <v>11993.5</v>
      </c>
      <c r="R43" s="2">
        <v>1913</v>
      </c>
      <c r="S43" s="2">
        <v>0</v>
      </c>
      <c r="U43" s="6">
        <f t="shared" si="6"/>
        <v>0.47471110406623285</v>
      </c>
      <c r="V43" s="6">
        <f t="shared" si="7"/>
        <v>0</v>
      </c>
      <c r="W43" s="6">
        <f t="shared" si="8"/>
        <v>0.30354069802133687</v>
      </c>
      <c r="X43" s="6">
        <f t="shared" si="9"/>
        <v>2.8684409265609272E-2</v>
      </c>
      <c r="Y43" s="6">
        <f t="shared" si="10"/>
        <v>1.3128488450202858E-2</v>
      </c>
      <c r="Z43" s="6">
        <f t="shared" si="11"/>
        <v>5.3208761013774234E-3</v>
      </c>
      <c r="AA43" s="6">
        <f t="shared" si="12"/>
        <v>1.8110014558737016E-2</v>
      </c>
      <c r="AB43" s="6">
        <f t="shared" si="13"/>
        <v>9.468853198364529E-3</v>
      </c>
      <c r="AC43" s="6">
        <f t="shared" si="14"/>
        <v>1.1307273547942611E-2</v>
      </c>
      <c r="AD43" s="6">
        <f t="shared" si="15"/>
        <v>3.3377103503212109E-2</v>
      </c>
      <c r="AE43" s="6">
        <f t="shared" si="16"/>
        <v>3.8782542547789955E-2</v>
      </c>
      <c r="AF43" s="6">
        <f t="shared" si="17"/>
        <v>1.2660646712496608E-2</v>
      </c>
      <c r="AG43" s="6">
        <f t="shared" si="18"/>
        <v>4.3905006894991487E-2</v>
      </c>
      <c r="AH43" s="6">
        <f t="shared" si="19"/>
        <v>7.0029831317062335E-3</v>
      </c>
      <c r="AI43" s="6">
        <f t="shared" si="20"/>
        <v>0</v>
      </c>
      <c r="AJ43" s="2"/>
      <c r="AK43" s="7">
        <f t="shared" si="21"/>
        <v>0.63942194615061321</v>
      </c>
      <c r="AL43" s="8">
        <f t="shared" si="22"/>
        <v>9.0321426567147436E-2</v>
      </c>
      <c r="AM43" s="8">
        <f t="shared" si="23"/>
        <v>0</v>
      </c>
      <c r="AN43" s="8">
        <f t="shared" si="29"/>
        <v>0.39142557570579783</v>
      </c>
      <c r="AO43" s="8">
        <f t="shared" si="24"/>
        <v>7.6638259718069204</v>
      </c>
      <c r="AP43" s="2">
        <v>3.6</v>
      </c>
      <c r="AQ43" s="24">
        <f t="shared" si="25"/>
        <v>0.22269718842834166</v>
      </c>
      <c r="AR43" s="24">
        <f t="shared" si="26"/>
        <v>0.48575765262802589</v>
      </c>
      <c r="AS43" s="24">
        <f t="shared" si="27"/>
        <v>0.2915451589436322</v>
      </c>
      <c r="AT43" s="9">
        <f t="shared" si="30"/>
        <v>0.16732430216258801</v>
      </c>
      <c r="AU43" s="9">
        <f t="shared" si="31"/>
        <v>2.8188702823965794E-2</v>
      </c>
      <c r="AV43" s="9">
        <f t="shared" si="32"/>
        <v>0.26446760411894754</v>
      </c>
      <c r="AW43" s="9">
        <f t="shared" si="4"/>
        <v>0.23200171230258831</v>
      </c>
      <c r="AX43" s="9">
        <f t="shared" si="5"/>
        <v>0.2915451589436322</v>
      </c>
      <c r="AY43" s="9">
        <f t="shared" si="28"/>
        <v>-2.1891730273808538</v>
      </c>
      <c r="AZ43" s="9">
        <v>1.2</v>
      </c>
    </row>
    <row r="44" spans="1:52" x14ac:dyDescent="0.2">
      <c r="A44" s="2" t="s">
        <v>9</v>
      </c>
      <c r="B44" s="3">
        <v>222</v>
      </c>
      <c r="C44" s="3">
        <v>3874.6</v>
      </c>
      <c r="E44" s="2">
        <v>145128.29999999999</v>
      </c>
      <c r="F44" s="2">
        <v>0</v>
      </c>
      <c r="G44" s="3">
        <v>93616.7</v>
      </c>
      <c r="H44" s="2">
        <v>8524.7000000000007</v>
      </c>
      <c r="I44" s="2">
        <v>4031.4</v>
      </c>
      <c r="J44" s="2">
        <v>1415.3</v>
      </c>
      <c r="K44" s="2">
        <v>4898.6000000000004</v>
      </c>
      <c r="L44" s="2">
        <v>2535.8000000000002</v>
      </c>
      <c r="M44" s="2">
        <v>1298.7</v>
      </c>
      <c r="N44" s="2">
        <v>8295.1</v>
      </c>
      <c r="O44" s="2">
        <v>10143.9</v>
      </c>
      <c r="P44" s="2">
        <v>3089.9</v>
      </c>
      <c r="Q44" s="2">
        <v>11613.7</v>
      </c>
      <c r="R44" s="2">
        <v>1840.8</v>
      </c>
      <c r="S44" s="2">
        <v>0</v>
      </c>
      <c r="U44" s="6">
        <f t="shared" si="6"/>
        <v>0.48958229670188425</v>
      </c>
      <c r="V44" s="6">
        <f t="shared" si="7"/>
        <v>0</v>
      </c>
      <c r="W44" s="6">
        <f t="shared" si="8"/>
        <v>0.31581076189586238</v>
      </c>
      <c r="X44" s="6">
        <f t="shared" si="9"/>
        <v>2.8757604166069286E-2</v>
      </c>
      <c r="Y44" s="6">
        <f t="shared" si="10"/>
        <v>1.3599705025994077E-2</v>
      </c>
      <c r="Z44" s="6">
        <f t="shared" si="11"/>
        <v>4.7744363058216544E-3</v>
      </c>
      <c r="AA44" s="6">
        <f t="shared" si="12"/>
        <v>1.6525156283260057E-2</v>
      </c>
      <c r="AB44" s="6">
        <f t="shared" si="13"/>
        <v>8.5543811095192199E-3</v>
      </c>
      <c r="AC44" s="6">
        <f t="shared" si="14"/>
        <v>4.3810926519964547E-3</v>
      </c>
      <c r="AD44" s="6">
        <f t="shared" si="15"/>
        <v>2.798306125939462E-2</v>
      </c>
      <c r="AE44" s="6">
        <f t="shared" si="16"/>
        <v>3.4219885849377712E-2</v>
      </c>
      <c r="AF44" s="6">
        <f t="shared" si="17"/>
        <v>1.0423606826367789E-2</v>
      </c>
      <c r="AG44" s="6">
        <f t="shared" si="18"/>
        <v>3.9178174892193142E-2</v>
      </c>
      <c r="AH44" s="6">
        <f t="shared" si="19"/>
        <v>6.2098370322592389E-3</v>
      </c>
      <c r="AI44" s="6">
        <f t="shared" si="20"/>
        <v>0</v>
      </c>
      <c r="AJ44" s="2"/>
      <c r="AK44" s="7">
        <f t="shared" si="21"/>
        <v>0.64506164545440137</v>
      </c>
      <c r="AL44" s="8">
        <f t="shared" si="22"/>
        <v>8.7815376144643895E-2</v>
      </c>
      <c r="AM44" s="8">
        <f t="shared" si="23"/>
        <v>0</v>
      </c>
      <c r="AN44" s="8">
        <f t="shared" si="29"/>
        <v>0.38984640050388653</v>
      </c>
      <c r="AO44" s="8">
        <f t="shared" si="24"/>
        <v>7.5766065462301579</v>
      </c>
      <c r="AP44" s="2">
        <v>3.6</v>
      </c>
      <c r="AQ44" s="24">
        <f t="shared" si="25"/>
        <v>0.19976667848524016</v>
      </c>
      <c r="AR44" s="24">
        <f t="shared" si="26"/>
        <v>0.49246623128567013</v>
      </c>
      <c r="AS44" s="24">
        <f t="shared" si="27"/>
        <v>0.30776709022908977</v>
      </c>
      <c r="AT44" s="9">
        <f t="shared" si="30"/>
        <v>0.145981097556311</v>
      </c>
      <c r="AU44" s="9">
        <f t="shared" si="31"/>
        <v>1.7257626496357484E-2</v>
      </c>
      <c r="AV44" s="9">
        <f t="shared" si="32"/>
        <v>0.24069995948415332</v>
      </c>
      <c r="AW44" s="9">
        <f t="shared" si="4"/>
        <v>0.20854815561292112</v>
      </c>
      <c r="AX44" s="9">
        <f t="shared" si="5"/>
        <v>0.30776709022908977</v>
      </c>
      <c r="AY44" s="9">
        <f t="shared" si="28"/>
        <v>-2.4355798740473493</v>
      </c>
      <c r="AZ44" s="9">
        <v>1.2</v>
      </c>
    </row>
    <row r="45" spans="1:52" x14ac:dyDescent="0.2">
      <c r="A45" s="2" t="s">
        <v>10</v>
      </c>
      <c r="B45" s="3">
        <v>227</v>
      </c>
      <c r="C45" s="3">
        <v>3933.8</v>
      </c>
      <c r="E45" s="2">
        <v>137153.5</v>
      </c>
      <c r="F45" s="2">
        <v>0</v>
      </c>
      <c r="G45" s="3">
        <v>86699.6</v>
      </c>
      <c r="H45" s="2">
        <v>8634.7000000000007</v>
      </c>
      <c r="I45" s="2">
        <v>3420</v>
      </c>
      <c r="J45" s="2">
        <v>1487.6</v>
      </c>
      <c r="K45" s="2">
        <v>5737.2</v>
      </c>
      <c r="L45" s="2">
        <v>2848.4</v>
      </c>
      <c r="M45" s="2">
        <v>3706.2</v>
      </c>
      <c r="N45" s="2">
        <v>10480.4</v>
      </c>
      <c r="O45" s="2">
        <v>13188.3</v>
      </c>
      <c r="P45" s="2">
        <v>4133.6000000000004</v>
      </c>
      <c r="Q45" s="2">
        <v>14335</v>
      </c>
      <c r="R45" s="2">
        <v>1779.3</v>
      </c>
      <c r="S45" s="2">
        <v>0</v>
      </c>
      <c r="U45" s="6">
        <f t="shared" si="6"/>
        <v>0.46713802750509364</v>
      </c>
      <c r="V45" s="6">
        <f t="shared" si="7"/>
        <v>0</v>
      </c>
      <c r="W45" s="6">
        <f t="shared" si="8"/>
        <v>0.29529454319051734</v>
      </c>
      <c r="X45" s="6">
        <f t="shared" si="9"/>
        <v>2.9409360505552044E-2</v>
      </c>
      <c r="Y45" s="6">
        <f t="shared" si="10"/>
        <v>1.164835060036689E-2</v>
      </c>
      <c r="Z45" s="6">
        <f t="shared" si="11"/>
        <v>5.0666919161128018E-3</v>
      </c>
      <c r="AA45" s="6">
        <f t="shared" si="12"/>
        <v>1.9540619024685648E-2</v>
      </c>
      <c r="AB45" s="6">
        <f t="shared" si="13"/>
        <v>9.7015093128903652E-3</v>
      </c>
      <c r="AC45" s="6">
        <f t="shared" si="14"/>
        <v>1.2623133624292328E-2</v>
      </c>
      <c r="AD45" s="6">
        <f t="shared" si="15"/>
        <v>3.5695723284235426E-2</v>
      </c>
      <c r="AE45" s="6">
        <f t="shared" si="16"/>
        <v>4.4918696556379721E-2</v>
      </c>
      <c r="AF45" s="6">
        <f t="shared" si="17"/>
        <v>1.4078836854291397E-2</v>
      </c>
      <c r="AG45" s="6">
        <f t="shared" si="18"/>
        <v>4.8824299957970572E-2</v>
      </c>
      <c r="AH45" s="6">
        <f t="shared" si="19"/>
        <v>6.0602076676119316E-3</v>
      </c>
      <c r="AI45" s="6">
        <f t="shared" si="20"/>
        <v>0</v>
      </c>
      <c r="AJ45" s="2"/>
      <c r="AK45" s="7">
        <f t="shared" si="21"/>
        <v>0.6321355269825415</v>
      </c>
      <c r="AL45" s="8">
        <f t="shared" si="22"/>
        <v>8.9865145544865882E-2</v>
      </c>
      <c r="AM45" s="8">
        <f t="shared" si="23"/>
        <v>0</v>
      </c>
      <c r="AN45" s="8">
        <f t="shared" si="29"/>
        <v>0.36239043589345976</v>
      </c>
      <c r="AO45" s="8">
        <f t="shared" si="24"/>
        <v>6.0601861648316753</v>
      </c>
      <c r="AP45" s="2">
        <v>3.6</v>
      </c>
      <c r="AQ45" s="24">
        <f t="shared" si="25"/>
        <v>0.21868261683307119</v>
      </c>
      <c r="AR45" s="24">
        <f t="shared" si="26"/>
        <v>0.49462891667437608</v>
      </c>
      <c r="AS45" s="24">
        <f t="shared" si="27"/>
        <v>0.2866884664925527</v>
      </c>
      <c r="AT45" s="9">
        <f t="shared" si="30"/>
        <v>0.18217941983028643</v>
      </c>
      <c r="AU45" s="9">
        <f t="shared" si="31"/>
        <v>4.8715796378892484E-3</v>
      </c>
      <c r="AV45" s="9">
        <f t="shared" si="32"/>
        <v>0.25810746113206279</v>
      </c>
      <c r="AW45" s="9">
        <f t="shared" si="4"/>
        <v>0.22583140268716551</v>
      </c>
      <c r="AX45" s="9">
        <f t="shared" si="5"/>
        <v>0.2866884664925527</v>
      </c>
      <c r="AY45" s="9">
        <f t="shared" si="28"/>
        <v>-2.45514175245515</v>
      </c>
      <c r="AZ45" s="9">
        <v>1.2</v>
      </c>
    </row>
    <row r="46" spans="1:52" x14ac:dyDescent="0.2">
      <c r="A46" s="2" t="s">
        <v>11</v>
      </c>
      <c r="B46" s="3">
        <v>232</v>
      </c>
      <c r="C46" s="3">
        <v>3992</v>
      </c>
      <c r="E46" s="2">
        <v>132711.29999999999</v>
      </c>
      <c r="F46" s="2">
        <v>0</v>
      </c>
      <c r="G46" s="3">
        <v>79665.8</v>
      </c>
      <c r="H46" s="2">
        <v>7638.3</v>
      </c>
      <c r="I46" s="2">
        <v>3255.3</v>
      </c>
      <c r="J46" s="2">
        <v>1613.3</v>
      </c>
      <c r="K46" s="2">
        <v>5560.1</v>
      </c>
      <c r="L46" s="2">
        <v>2709.7</v>
      </c>
      <c r="M46" s="2">
        <v>20244.099999999999</v>
      </c>
      <c r="N46" s="2">
        <v>10293.5</v>
      </c>
      <c r="O46" s="2">
        <v>12628.4</v>
      </c>
      <c r="P46" s="2">
        <v>3887.9</v>
      </c>
      <c r="Q46" s="2">
        <v>14512.9</v>
      </c>
      <c r="R46" s="2">
        <v>1941.4</v>
      </c>
      <c r="S46" s="2">
        <v>0</v>
      </c>
      <c r="U46" s="6">
        <f t="shared" si="6"/>
        <v>0.44734849761681633</v>
      </c>
      <c r="V46" s="6">
        <f t="shared" si="7"/>
        <v>0</v>
      </c>
      <c r="W46" s="6">
        <f t="shared" si="8"/>
        <v>0.2685406287289912</v>
      </c>
      <c r="X46" s="6">
        <f t="shared" si="9"/>
        <v>2.5747483668282417E-2</v>
      </c>
      <c r="Y46" s="6">
        <f t="shared" si="10"/>
        <v>1.0973093958781372E-2</v>
      </c>
      <c r="Z46" s="6">
        <f t="shared" si="11"/>
        <v>5.4381754319730857E-3</v>
      </c>
      <c r="AA46" s="6">
        <f t="shared" si="12"/>
        <v>1.8742204933560751E-2</v>
      </c>
      <c r="AB46" s="6">
        <f t="shared" si="13"/>
        <v>9.1339639050501895E-3</v>
      </c>
      <c r="AC46" s="6">
        <f t="shared" si="14"/>
        <v>6.8239612757953483E-2</v>
      </c>
      <c r="AD46" s="6">
        <f t="shared" si="15"/>
        <v>3.4697736818331965E-2</v>
      </c>
      <c r="AE46" s="6">
        <f t="shared" si="16"/>
        <v>4.256831006330436E-2</v>
      </c>
      <c r="AF46" s="6">
        <f t="shared" si="17"/>
        <v>1.310548705260532E-2</v>
      </c>
      <c r="AG46" s="6">
        <f t="shared" si="18"/>
        <v>4.8920657178876961E-2</v>
      </c>
      <c r="AH46" s="6">
        <f t="shared" si="19"/>
        <v>6.5441478854723545E-3</v>
      </c>
      <c r="AI46" s="6">
        <f t="shared" si="20"/>
        <v>0</v>
      </c>
      <c r="AJ46" s="2"/>
      <c r="AK46" s="7">
        <f t="shared" si="21"/>
        <v>0.60029402168466439</v>
      </c>
      <c r="AL46" s="8">
        <f t="shared" si="22"/>
        <v>8.6124879663843787E-2</v>
      </c>
      <c r="AM46" s="8">
        <f t="shared" si="23"/>
        <v>0</v>
      </c>
      <c r="AN46" s="8">
        <f t="shared" si="29"/>
        <v>0.38927312123707714</v>
      </c>
      <c r="AO46" s="8">
        <f t="shared" si="24"/>
        <v>7.5449437590450064</v>
      </c>
      <c r="AP46" s="2">
        <v>3.6</v>
      </c>
      <c r="AQ46" s="24">
        <f t="shared" si="25"/>
        <v>0.39725124690016445</v>
      </c>
      <c r="AR46" s="24">
        <f t="shared" si="26"/>
        <v>0.37350998913316064</v>
      </c>
      <c r="AS46" s="24">
        <f t="shared" si="27"/>
        <v>0.22923876396667506</v>
      </c>
      <c r="AT46" s="9">
        <f t="shared" si="30"/>
        <v>0.1862086685005562</v>
      </c>
      <c r="AU46" s="9">
        <f t="shared" si="31"/>
        <v>1.4356331453362924E-2</v>
      </c>
      <c r="AV46" s="9">
        <f t="shared" si="32"/>
        <v>0.44897981677956539</v>
      </c>
      <c r="AW46" s="9">
        <f t="shared" si="4"/>
        <v>0.40829450460073952</v>
      </c>
      <c r="AX46" s="9">
        <f t="shared" si="5"/>
        <v>0.22923876396667506</v>
      </c>
      <c r="AY46" s="9">
        <f t="shared" si="28"/>
        <v>-1.2816302312625307</v>
      </c>
      <c r="AZ46" s="9">
        <v>1.2</v>
      </c>
    </row>
    <row r="47" spans="1:52" x14ac:dyDescent="0.2">
      <c r="A47" s="2" t="s">
        <v>12</v>
      </c>
      <c r="B47" s="3">
        <v>237</v>
      </c>
      <c r="C47" s="3">
        <v>4051.1</v>
      </c>
      <c r="E47" s="2">
        <v>122849.1</v>
      </c>
      <c r="F47" s="2">
        <v>0</v>
      </c>
      <c r="G47" s="3">
        <v>71043.8</v>
      </c>
      <c r="H47" s="2">
        <v>5992.4</v>
      </c>
      <c r="I47" s="2">
        <v>3447.5</v>
      </c>
      <c r="J47" s="2">
        <v>1299.3</v>
      </c>
      <c r="K47" s="2">
        <v>5133.8</v>
      </c>
      <c r="L47" s="2">
        <v>3213.4</v>
      </c>
      <c r="M47" s="2">
        <v>45270.3</v>
      </c>
      <c r="N47" s="2">
        <v>10108.5</v>
      </c>
      <c r="O47" s="2">
        <v>13339.4</v>
      </c>
      <c r="P47" s="2">
        <v>4697.3</v>
      </c>
      <c r="Q47" s="2">
        <v>14188.4</v>
      </c>
      <c r="R47" s="2">
        <v>2771.6</v>
      </c>
      <c r="S47" s="2">
        <v>0</v>
      </c>
      <c r="U47" s="6">
        <f t="shared" si="6"/>
        <v>0.40496837366674276</v>
      </c>
      <c r="V47" s="6">
        <f t="shared" si="7"/>
        <v>0</v>
      </c>
      <c r="W47" s="6">
        <f t="shared" si="8"/>
        <v>0.23419375595836955</v>
      </c>
      <c r="X47" s="6">
        <f t="shared" si="9"/>
        <v>1.9753766876278205E-2</v>
      </c>
      <c r="Y47" s="6">
        <f t="shared" si="10"/>
        <v>1.1364580352775034E-2</v>
      </c>
      <c r="Z47" s="6">
        <f t="shared" si="11"/>
        <v>4.2831034814679045E-3</v>
      </c>
      <c r="AA47" s="6">
        <f t="shared" si="12"/>
        <v>1.6923417727360834E-2</v>
      </c>
      <c r="AB47" s="6">
        <f t="shared" si="13"/>
        <v>1.0592876723888991E-2</v>
      </c>
      <c r="AC47" s="6">
        <f t="shared" si="14"/>
        <v>0.14923218620572348</v>
      </c>
      <c r="AD47" s="6">
        <f t="shared" si="15"/>
        <v>3.3322367076439867E-2</v>
      </c>
      <c r="AE47" s="6">
        <f t="shared" si="16"/>
        <v>4.3972932025469848E-2</v>
      </c>
      <c r="AF47" s="6">
        <f t="shared" si="17"/>
        <v>1.5484508568844139E-2</v>
      </c>
      <c r="AG47" s="6">
        <f t="shared" si="18"/>
        <v>4.6771635062309878E-2</v>
      </c>
      <c r="AH47" s="6">
        <f t="shared" si="19"/>
        <v>9.1364962743295964E-3</v>
      </c>
      <c r="AI47" s="6">
        <f t="shared" si="20"/>
        <v>0</v>
      </c>
      <c r="AJ47" s="2"/>
      <c r="AK47" s="7">
        <f t="shared" si="21"/>
        <v>0.57830134693701452</v>
      </c>
      <c r="AL47" s="8">
        <f t="shared" si="22"/>
        <v>8.0390273699118844E-2</v>
      </c>
      <c r="AM47" s="8">
        <f t="shared" si="23"/>
        <v>0</v>
      </c>
      <c r="AN47" s="8">
        <f t="shared" si="29"/>
        <v>0.44200685339690104</v>
      </c>
      <c r="AO47" s="8">
        <f t="shared" si="24"/>
        <v>10.457480519964241</v>
      </c>
      <c r="AP47" s="2">
        <v>3.6</v>
      </c>
      <c r="AQ47" s="24">
        <f t="shared" si="25"/>
        <v>0.54311217177001836</v>
      </c>
      <c r="AR47" s="24">
        <f t="shared" si="26"/>
        <v>0.2850934992661262</v>
      </c>
      <c r="AS47" s="24">
        <f t="shared" si="27"/>
        <v>0.1717943289638553</v>
      </c>
      <c r="AT47" s="9">
        <f t="shared" si="30"/>
        <v>0.19326726197433933</v>
      </c>
      <c r="AU47" s="9">
        <f t="shared" si="31"/>
        <v>-3.5820962511837189E-2</v>
      </c>
      <c r="AV47" s="9">
        <f t="shared" si="32"/>
        <v>0.5932747260042821</v>
      </c>
      <c r="AW47" s="9">
        <f t="shared" si="4"/>
        <v>0.55880026388441628</v>
      </c>
      <c r="AX47" s="9">
        <f t="shared" si="5"/>
        <v>0.1717943289638553</v>
      </c>
      <c r="AY47" s="9">
        <f t="shared" si="28"/>
        <v>-0.88438070892073384</v>
      </c>
      <c r="AZ47" s="9">
        <v>1.2</v>
      </c>
    </row>
    <row r="48" spans="1:52" x14ac:dyDescent="0.2">
      <c r="A48" s="2" t="s">
        <v>13</v>
      </c>
      <c r="B48" s="3">
        <v>242</v>
      </c>
      <c r="C48" s="3">
        <v>4110.8</v>
      </c>
      <c r="E48" s="2">
        <v>137738.29999999999</v>
      </c>
      <c r="F48" s="2">
        <v>0</v>
      </c>
      <c r="G48" s="3">
        <v>78182.899999999994</v>
      </c>
      <c r="H48" s="2">
        <v>6800.9</v>
      </c>
      <c r="I48" s="2">
        <v>3584.8</v>
      </c>
      <c r="J48" s="2">
        <v>1352.2</v>
      </c>
      <c r="K48" s="2">
        <v>5803.8</v>
      </c>
      <c r="L48" s="2">
        <v>4050.3</v>
      </c>
      <c r="M48" s="2">
        <v>8789.4</v>
      </c>
      <c r="N48" s="2">
        <v>11493.7</v>
      </c>
      <c r="O48" s="2">
        <v>16481</v>
      </c>
      <c r="P48" s="2">
        <v>6668.3</v>
      </c>
      <c r="Q48" s="2">
        <v>16227.3</v>
      </c>
      <c r="R48" s="2">
        <v>2832.8</v>
      </c>
      <c r="S48" s="2">
        <v>0</v>
      </c>
      <c r="U48" s="6">
        <f t="shared" si="6"/>
        <v>0.45911894340674209</v>
      </c>
      <c r="V48" s="6">
        <f t="shared" si="7"/>
        <v>0</v>
      </c>
      <c r="W48" s="6">
        <f t="shared" si="8"/>
        <v>0.26060471517707839</v>
      </c>
      <c r="X48" s="6">
        <f t="shared" si="9"/>
        <v>2.26692359511836E-2</v>
      </c>
      <c r="Y48" s="6">
        <f t="shared" si="10"/>
        <v>1.1949106300313633E-2</v>
      </c>
      <c r="Z48" s="6">
        <f t="shared" si="11"/>
        <v>4.5072476956271182E-3</v>
      </c>
      <c r="AA48" s="6">
        <f t="shared" si="12"/>
        <v>1.9345632432983782E-2</v>
      </c>
      <c r="AB48" s="6">
        <f t="shared" si="13"/>
        <v>1.3500743485873774E-2</v>
      </c>
      <c r="AC48" s="6">
        <f t="shared" si="14"/>
        <v>2.9297443348576386E-2</v>
      </c>
      <c r="AD48" s="6">
        <f t="shared" si="15"/>
        <v>3.8311605412830504E-2</v>
      </c>
      <c r="AE48" s="6">
        <f t="shared" si="16"/>
        <v>5.4935622889831781E-2</v>
      </c>
      <c r="AF48" s="6">
        <f t="shared" si="17"/>
        <v>2.2227244349024042E-2</v>
      </c>
      <c r="AG48" s="6">
        <f t="shared" si="18"/>
        <v>5.4089972290526499E-2</v>
      </c>
      <c r="AH48" s="6">
        <f t="shared" si="19"/>
        <v>9.4424872594087422E-3</v>
      </c>
      <c r="AI48" s="6">
        <f t="shared" si="20"/>
        <v>0</v>
      </c>
      <c r="AJ48" s="2"/>
      <c r="AK48" s="7">
        <f t="shared" si="21"/>
        <v>0.56761917346155721</v>
      </c>
      <c r="AL48" s="8">
        <f t="shared" si="22"/>
        <v>7.8526882540498097E-2</v>
      </c>
      <c r="AM48" s="8">
        <f t="shared" si="23"/>
        <v>0</v>
      </c>
      <c r="AN48" s="8">
        <f t="shared" si="29"/>
        <v>0.42060334472094668</v>
      </c>
      <c r="AO48" s="8">
        <f t="shared" si="24"/>
        <v>9.275343332282608</v>
      </c>
      <c r="AP48" s="2">
        <v>3.6</v>
      </c>
      <c r="AQ48" s="24">
        <f t="shared" si="25"/>
        <v>0.25769697539345315</v>
      </c>
      <c r="AR48" s="24">
        <f t="shared" si="26"/>
        <v>0.47884765835574855</v>
      </c>
      <c r="AS48" s="24">
        <f t="shared" si="27"/>
        <v>0.26345536625079824</v>
      </c>
      <c r="AT48" s="9">
        <f t="shared" si="30"/>
        <v>0.19575028129235081</v>
      </c>
      <c r="AU48" s="9">
        <f t="shared" si="31"/>
        <v>-7.4433109605629294E-2</v>
      </c>
      <c r="AV48" s="9">
        <f t="shared" si="32"/>
        <v>0.2983317998159779</v>
      </c>
      <c r="AW48" s="9">
        <f t="shared" si="4"/>
        <v>0.26819854474938787</v>
      </c>
      <c r="AX48" s="9">
        <f t="shared" si="5"/>
        <v>0.26345536625079824</v>
      </c>
      <c r="AY48" s="9">
        <f t="shared" si="28"/>
        <v>-2.9846864136030158</v>
      </c>
      <c r="AZ48" s="9">
        <v>1.2</v>
      </c>
    </row>
    <row r="49" spans="1:52" x14ac:dyDescent="0.2">
      <c r="A49" s="2" t="s">
        <v>14</v>
      </c>
      <c r="B49" s="3">
        <v>247</v>
      </c>
      <c r="C49" s="3">
        <v>4169.8</v>
      </c>
      <c r="E49" s="2">
        <v>158667.20000000001</v>
      </c>
      <c r="F49" s="2">
        <v>0</v>
      </c>
      <c r="G49" s="3">
        <v>82635.3</v>
      </c>
      <c r="H49" s="2">
        <v>7674.7</v>
      </c>
      <c r="I49" s="2">
        <v>4289.8999999999996</v>
      </c>
      <c r="J49" s="2">
        <v>1591.5</v>
      </c>
      <c r="K49" s="2">
        <v>6702.5</v>
      </c>
      <c r="L49" s="2">
        <v>3467.4</v>
      </c>
      <c r="M49" s="2">
        <v>18606.900000000001</v>
      </c>
      <c r="N49" s="2">
        <v>13031.1</v>
      </c>
      <c r="O49" s="2">
        <v>16635.599999999999</v>
      </c>
      <c r="P49" s="2">
        <v>7090</v>
      </c>
      <c r="Q49" s="2">
        <v>17657.8</v>
      </c>
      <c r="R49" s="2">
        <v>3263.8</v>
      </c>
      <c r="S49" s="2">
        <v>1282.2</v>
      </c>
      <c r="U49" s="6">
        <f t="shared" si="6"/>
        <v>0.46313222078839833</v>
      </c>
      <c r="V49" s="6">
        <f t="shared" si="7"/>
        <v>0</v>
      </c>
      <c r="W49" s="6">
        <f t="shared" si="8"/>
        <v>0.24120341194976358</v>
      </c>
      <c r="X49" s="6">
        <f t="shared" si="9"/>
        <v>2.2401610760665849E-2</v>
      </c>
      <c r="Y49" s="6">
        <f t="shared" si="10"/>
        <v>1.252174938462486E-2</v>
      </c>
      <c r="Z49" s="6">
        <f t="shared" si="11"/>
        <v>4.6454146123756888E-3</v>
      </c>
      <c r="AA49" s="6">
        <f t="shared" si="12"/>
        <v>1.956386518344207E-2</v>
      </c>
      <c r="AB49" s="6">
        <f t="shared" si="13"/>
        <v>1.0120961751147637E-2</v>
      </c>
      <c r="AC49" s="6">
        <f t="shared" si="14"/>
        <v>5.4311508106197427E-2</v>
      </c>
      <c r="AD49" s="6">
        <f t="shared" si="15"/>
        <v>3.8036357119276679E-2</v>
      </c>
      <c r="AE49" s="6">
        <f t="shared" si="16"/>
        <v>4.8557498790849508E-2</v>
      </c>
      <c r="AF49" s="6">
        <f t="shared" si="17"/>
        <v>2.069493534511067E-2</v>
      </c>
      <c r="AG49" s="6">
        <f t="shared" si="18"/>
        <v>5.154118890506279E-2</v>
      </c>
      <c r="AH49" s="6">
        <f t="shared" si="19"/>
        <v>9.5266755965264047E-3</v>
      </c>
      <c r="AI49" s="6">
        <f t="shared" si="20"/>
        <v>3.7426017065586605E-3</v>
      </c>
      <c r="AJ49" s="2"/>
      <c r="AK49" s="7">
        <f t="shared" si="21"/>
        <v>0.52080896366734897</v>
      </c>
      <c r="AL49" s="8">
        <f t="shared" si="22"/>
        <v>7.871234612273717E-2</v>
      </c>
      <c r="AM49" s="8">
        <f t="shared" si="23"/>
        <v>0</v>
      </c>
      <c r="AN49" s="8">
        <f t="shared" si="29"/>
        <v>0.43385634511400767</v>
      </c>
      <c r="AO49" s="8">
        <f t="shared" si="24"/>
        <v>10.007319796991757</v>
      </c>
      <c r="AP49" s="2">
        <v>3.6</v>
      </c>
      <c r="AQ49" s="24">
        <f t="shared" si="25"/>
        <v>0.32798821025949054</v>
      </c>
      <c r="AR49" s="24">
        <f t="shared" si="26"/>
        <v>0.41894040505007563</v>
      </c>
      <c r="AS49" s="24">
        <f t="shared" si="27"/>
        <v>0.25307138469043383</v>
      </c>
      <c r="AT49" s="9">
        <f t="shared" si="30"/>
        <v>0.19071542895848487</v>
      </c>
      <c r="AU49" s="9">
        <f t="shared" si="31"/>
        <v>-8.0545518476237976E-3</v>
      </c>
      <c r="AV49" s="9">
        <f t="shared" si="32"/>
        <v>0.3709909059733858</v>
      </c>
      <c r="AW49" s="9">
        <f t="shared" si="4"/>
        <v>0.34591117099985219</v>
      </c>
      <c r="AX49" s="9">
        <f t="shared" si="5"/>
        <v>0.25307138469043383</v>
      </c>
      <c r="AY49" s="9">
        <f t="shared" si="28"/>
        <v>-1.871462657861493</v>
      </c>
      <c r="AZ49" s="9">
        <v>1.2</v>
      </c>
    </row>
    <row r="50" spans="1:52" x14ac:dyDescent="0.2">
      <c r="A50" s="2" t="s">
        <v>15</v>
      </c>
      <c r="B50" s="3">
        <v>252</v>
      </c>
      <c r="C50" s="3">
        <v>4231.3999999999996</v>
      </c>
      <c r="E50" s="2">
        <v>164489.20000000001</v>
      </c>
      <c r="F50" s="2">
        <v>0</v>
      </c>
      <c r="G50" s="3">
        <v>85865.7</v>
      </c>
      <c r="H50" s="2">
        <v>8369.6</v>
      </c>
      <c r="I50" s="2">
        <v>4249.1000000000004</v>
      </c>
      <c r="J50" s="2">
        <v>1408.5</v>
      </c>
      <c r="K50" s="2">
        <v>5779.5</v>
      </c>
      <c r="L50" s="2">
        <v>3444.3</v>
      </c>
      <c r="M50" s="2">
        <v>4365.8999999999996</v>
      </c>
      <c r="N50" s="2">
        <v>12069.2</v>
      </c>
      <c r="O50" s="2">
        <v>20907.099999999999</v>
      </c>
      <c r="P50" s="2">
        <v>7955.1</v>
      </c>
      <c r="Q50" s="2">
        <v>21470</v>
      </c>
      <c r="R50" s="2">
        <v>5053.1000000000004</v>
      </c>
      <c r="S50" s="2">
        <v>1905.4</v>
      </c>
      <c r="U50" s="6">
        <f t="shared" si="6"/>
        <v>0.47357957825329505</v>
      </c>
      <c r="V50" s="6">
        <f t="shared" si="7"/>
        <v>0</v>
      </c>
      <c r="W50" s="6">
        <f t="shared" si="8"/>
        <v>0.24721527001422558</v>
      </c>
      <c r="X50" s="6">
        <f t="shared" si="9"/>
        <v>2.4096850359469062E-2</v>
      </c>
      <c r="Y50" s="6">
        <f t="shared" si="10"/>
        <v>1.2233550810363696E-2</v>
      </c>
      <c r="Z50" s="6">
        <f t="shared" si="11"/>
        <v>4.0552014112158492E-3</v>
      </c>
      <c r="AA50" s="6">
        <f t="shared" si="12"/>
        <v>1.6639713564871851E-2</v>
      </c>
      <c r="AB50" s="6">
        <f t="shared" si="13"/>
        <v>9.91645738065371E-3</v>
      </c>
      <c r="AC50" s="6">
        <f t="shared" si="14"/>
        <v>1.256982878326395E-2</v>
      </c>
      <c r="AD50" s="6">
        <f t="shared" si="15"/>
        <v>3.4748339987395335E-2</v>
      </c>
      <c r="AE50" s="6">
        <f t="shared" si="16"/>
        <v>6.0193469239922526E-2</v>
      </c>
      <c r="AF50" s="6">
        <f t="shared" si="17"/>
        <v>2.2903466628585875E-2</v>
      </c>
      <c r="AG50" s="6">
        <f t="shared" si="18"/>
        <v>6.1814110258291997E-2</v>
      </c>
      <c r="AH50" s="6">
        <f t="shared" si="19"/>
        <v>1.4548340966286695E-2</v>
      </c>
      <c r="AI50" s="6">
        <f t="shared" si="20"/>
        <v>5.4858223421588069E-3</v>
      </c>
      <c r="AJ50" s="2"/>
      <c r="AK50" s="7">
        <f t="shared" si="21"/>
        <v>0.5220142112673658</v>
      </c>
      <c r="AL50" s="8">
        <f t="shared" si="22"/>
        <v>7.8576534144762053E-2</v>
      </c>
      <c r="AM50" s="8">
        <f t="shared" si="23"/>
        <v>0</v>
      </c>
      <c r="AN50" s="8">
        <f t="shared" si="29"/>
        <v>0.40333067183757271</v>
      </c>
      <c r="AO50" s="8">
        <f t="shared" si="24"/>
        <v>8.3213563362609779</v>
      </c>
      <c r="AP50" s="2">
        <v>3.6</v>
      </c>
      <c r="AQ50" s="24">
        <f t="shared" si="25"/>
        <v>0.16383080810516265</v>
      </c>
      <c r="AR50" s="24">
        <f t="shared" si="26"/>
        <v>0.49344903411228025</v>
      </c>
      <c r="AS50" s="24">
        <f t="shared" si="27"/>
        <v>0.34272015778255704</v>
      </c>
      <c r="AT50" s="9">
        <f t="shared" si="30"/>
        <v>0.19292039219284429</v>
      </c>
      <c r="AU50" s="9">
        <f t="shared" si="31"/>
        <v>-0.13491734452974669</v>
      </c>
      <c r="AV50" s="9">
        <f t="shared" si="32"/>
        <v>0.1843276030914551</v>
      </c>
      <c r="AW50" s="9">
        <f t="shared" si="4"/>
        <v>0.17883278436553754</v>
      </c>
      <c r="AX50" s="9">
        <f t="shared" si="5"/>
        <v>0.34272015778255704</v>
      </c>
      <c r="AY50" s="9">
        <f t="shared" si="28"/>
        <v>-4.1088965867287239</v>
      </c>
      <c r="AZ50" s="9">
        <v>1.2</v>
      </c>
    </row>
    <row r="51" spans="1:52" x14ac:dyDescent="0.2">
      <c r="A51" s="2" t="s">
        <v>16</v>
      </c>
      <c r="B51" s="3">
        <v>257</v>
      </c>
      <c r="C51" s="3">
        <v>4291.6000000000004</v>
      </c>
      <c r="E51" s="2">
        <v>177076</v>
      </c>
      <c r="F51" s="2">
        <v>0</v>
      </c>
      <c r="G51" s="3">
        <v>93732.1</v>
      </c>
      <c r="H51" s="2">
        <v>9828.4</v>
      </c>
      <c r="I51" s="2">
        <v>4631.8</v>
      </c>
      <c r="J51" s="2">
        <v>1876</v>
      </c>
      <c r="K51" s="2">
        <v>6346.3</v>
      </c>
      <c r="L51" s="2">
        <v>3984.7</v>
      </c>
      <c r="M51" s="2">
        <v>5306.9</v>
      </c>
      <c r="N51" s="2">
        <v>12404.1</v>
      </c>
      <c r="O51" s="2">
        <v>20845.099999999999</v>
      </c>
      <c r="P51" s="2">
        <v>9262.1</v>
      </c>
      <c r="Q51" s="2">
        <v>23623.200000000001</v>
      </c>
      <c r="R51" s="2">
        <v>5366.4</v>
      </c>
      <c r="S51" s="2">
        <v>2345.6</v>
      </c>
      <c r="U51" s="6">
        <f t="shared" si="6"/>
        <v>0.4701606648670163</v>
      </c>
      <c r="V51" s="6">
        <f t="shared" si="7"/>
        <v>0</v>
      </c>
      <c r="W51" s="6">
        <f t="shared" si="8"/>
        <v>0.24887136853882888</v>
      </c>
      <c r="X51" s="6">
        <f t="shared" si="9"/>
        <v>2.6095727702110862E-2</v>
      </c>
      <c r="Y51" s="6">
        <f t="shared" si="10"/>
        <v>1.2298053759578069E-2</v>
      </c>
      <c r="Z51" s="6">
        <f t="shared" si="11"/>
        <v>4.9810330439501831E-3</v>
      </c>
      <c r="AA51" s="6">
        <f t="shared" si="12"/>
        <v>1.6850282519627422E-2</v>
      </c>
      <c r="AB51" s="6">
        <f t="shared" si="13"/>
        <v>1.0579915975601435E-2</v>
      </c>
      <c r="AC51" s="6">
        <f t="shared" si="14"/>
        <v>1.4090535320330076E-2</v>
      </c>
      <c r="AD51" s="6">
        <f t="shared" si="15"/>
        <v>3.2934558624979994E-2</v>
      </c>
      <c r="AE51" s="6">
        <f t="shared" si="16"/>
        <v>5.5346552187870976E-2</v>
      </c>
      <c r="AF51" s="6">
        <f t="shared" si="17"/>
        <v>2.4592124816828886E-2</v>
      </c>
      <c r="AG51" s="6">
        <f t="shared" si="18"/>
        <v>6.2722782411430686E-2</v>
      </c>
      <c r="AH51" s="6">
        <f t="shared" si="19"/>
        <v>1.4248515845977749E-2</v>
      </c>
      <c r="AI51" s="6">
        <f t="shared" si="20"/>
        <v>6.2278843858686291E-3</v>
      </c>
      <c r="AJ51" s="2"/>
      <c r="AK51" s="7">
        <f t="shared" si="21"/>
        <v>0.52933260295014573</v>
      </c>
      <c r="AL51" s="8">
        <f t="shared" si="22"/>
        <v>8.4463131074461684E-2</v>
      </c>
      <c r="AM51" s="8">
        <f t="shared" si="23"/>
        <v>0</v>
      </c>
      <c r="AN51" s="8">
        <f t="shared" si="29"/>
        <v>0.39836681725248219</v>
      </c>
      <c r="AO51" s="8">
        <f t="shared" si="24"/>
        <v>8.0471976836718451</v>
      </c>
      <c r="AP51" s="2">
        <v>3.6</v>
      </c>
      <c r="AQ51" s="24">
        <f t="shared" si="25"/>
        <v>0.17475559985874631</v>
      </c>
      <c r="AR51" s="24">
        <f t="shared" si="26"/>
        <v>0.47506939757097333</v>
      </c>
      <c r="AS51" s="24">
        <f t="shared" si="27"/>
        <v>0.35017500257028045</v>
      </c>
      <c r="AT51" s="9">
        <f t="shared" si="30"/>
        <v>0.19309034967482286</v>
      </c>
      <c r="AU51" s="9">
        <f t="shared" si="31"/>
        <v>-0.12196268448338642</v>
      </c>
      <c r="AV51" s="9">
        <f t="shared" si="32"/>
        <v>0.19756447606798952</v>
      </c>
      <c r="AW51" s="9">
        <f t="shared" si="4"/>
        <v>0.19123689655678444</v>
      </c>
      <c r="AX51" s="9">
        <f t="shared" si="5"/>
        <v>0.35017500257028045</v>
      </c>
      <c r="AY51" s="9">
        <f t="shared" si="28"/>
        <v>-3.9079903877003588</v>
      </c>
      <c r="AZ51" s="9">
        <v>1.2</v>
      </c>
    </row>
    <row r="52" spans="1:52" x14ac:dyDescent="0.2">
      <c r="A52" s="2" t="s">
        <v>17</v>
      </c>
      <c r="B52" s="3">
        <v>262</v>
      </c>
      <c r="C52" s="3">
        <v>4351.5</v>
      </c>
      <c r="E52" s="2">
        <v>192091.7</v>
      </c>
      <c r="F52" s="2">
        <v>0</v>
      </c>
      <c r="G52" s="3">
        <v>98625.8</v>
      </c>
      <c r="H52" s="2">
        <v>9717.6</v>
      </c>
      <c r="I52" s="2">
        <v>5627</v>
      </c>
      <c r="J52" s="2">
        <v>1549.2</v>
      </c>
      <c r="K52" s="2">
        <v>6032.8</v>
      </c>
      <c r="L52" s="2">
        <v>3848.4</v>
      </c>
      <c r="M52" s="2">
        <v>34760.800000000003</v>
      </c>
      <c r="N52" s="2">
        <v>12944.8</v>
      </c>
      <c r="O52" s="2">
        <v>21962.2</v>
      </c>
      <c r="P52" s="2">
        <v>10405.5</v>
      </c>
      <c r="Q52" s="2">
        <v>24095.200000000001</v>
      </c>
      <c r="R52" s="2">
        <v>5412.7</v>
      </c>
      <c r="S52" s="2">
        <v>3100.9</v>
      </c>
      <c r="U52" s="6">
        <f t="shared" si="6"/>
        <v>0.44654356626355901</v>
      </c>
      <c r="V52" s="6">
        <f t="shared" si="7"/>
        <v>0</v>
      </c>
      <c r="W52" s="6">
        <f t="shared" si="8"/>
        <v>0.2292692316096766</v>
      </c>
      <c r="X52" s="6">
        <f t="shared" si="9"/>
        <v>2.2589897218478264E-2</v>
      </c>
      <c r="Y52" s="6">
        <f t="shared" si="10"/>
        <v>1.3080735124760969E-2</v>
      </c>
      <c r="Z52" s="6">
        <f t="shared" si="11"/>
        <v>3.6013283908440897E-3</v>
      </c>
      <c r="AA52" s="6">
        <f t="shared" si="12"/>
        <v>1.402407301593353E-2</v>
      </c>
      <c r="AB52" s="6">
        <f t="shared" si="13"/>
        <v>8.9461348949937992E-3</v>
      </c>
      <c r="AC52" s="6">
        <f t="shared" si="14"/>
        <v>8.0806258667992015E-2</v>
      </c>
      <c r="AD52" s="6">
        <f t="shared" si="15"/>
        <v>3.0091967308158125E-2</v>
      </c>
      <c r="AE52" s="6">
        <f t="shared" si="16"/>
        <v>5.1054153360054262E-2</v>
      </c>
      <c r="AF52" s="6">
        <f t="shared" si="17"/>
        <v>2.4189015344002179E-2</v>
      </c>
      <c r="AG52" s="6">
        <f t="shared" si="18"/>
        <v>5.6012605114295448E-2</v>
      </c>
      <c r="AH52" s="6">
        <f t="shared" si="19"/>
        <v>1.2582565311852442E-2</v>
      </c>
      <c r="AI52" s="6">
        <f t="shared" si="20"/>
        <v>7.2084683753991978E-3</v>
      </c>
      <c r="AJ52" s="2"/>
      <c r="AK52" s="7">
        <f t="shared" si="21"/>
        <v>0.51343082496536807</v>
      </c>
      <c r="AL52" s="8">
        <f t="shared" si="22"/>
        <v>8.083718726897321E-2</v>
      </c>
      <c r="AM52" s="8">
        <f t="shared" si="23"/>
        <v>0</v>
      </c>
      <c r="AN52" s="8">
        <f t="shared" si="29"/>
        <v>0.42478305650593701</v>
      </c>
      <c r="AO52" s="8">
        <f t="shared" si="24"/>
        <v>9.5061929938794076</v>
      </c>
      <c r="AP52" s="2">
        <v>3.6</v>
      </c>
      <c r="AQ52" s="24">
        <f t="shared" si="25"/>
        <v>0.36423627627519828</v>
      </c>
      <c r="AR52" s="24">
        <f t="shared" si="26"/>
        <v>0.36970691879216711</v>
      </c>
      <c r="AS52" s="24">
        <f t="shared" si="27"/>
        <v>0.26605680493263489</v>
      </c>
      <c r="AT52" s="9">
        <f t="shared" si="30"/>
        <v>0.18316029842939729</v>
      </c>
      <c r="AU52" s="9">
        <f t="shared" si="31"/>
        <v>-0.13355681182280865</v>
      </c>
      <c r="AV52" s="9">
        <f t="shared" si="32"/>
        <v>0.39617650008297683</v>
      </c>
      <c r="AW52" s="9">
        <f t="shared" si="4"/>
        <v>0.39142584329463392</v>
      </c>
      <c r="AX52" s="9">
        <f t="shared" si="5"/>
        <v>0.26605680493263489</v>
      </c>
      <c r="AY52" s="9">
        <f t="shared" si="28"/>
        <v>-2.8369580360322044</v>
      </c>
      <c r="AZ52" s="9">
        <v>1.2</v>
      </c>
    </row>
    <row r="53" spans="1:52" x14ac:dyDescent="0.2">
      <c r="A53" s="2" t="s">
        <v>18</v>
      </c>
      <c r="B53" s="3">
        <v>272</v>
      </c>
      <c r="C53" s="3">
        <v>4461.7</v>
      </c>
      <c r="E53" s="2">
        <v>200921.4</v>
      </c>
      <c r="F53" s="2">
        <v>0</v>
      </c>
      <c r="G53" s="3">
        <v>115397.9</v>
      </c>
      <c r="H53" s="2">
        <v>10541.3</v>
      </c>
      <c r="I53" s="2">
        <v>4739.2</v>
      </c>
      <c r="J53" s="2">
        <v>1411.1</v>
      </c>
      <c r="K53" s="2">
        <v>6966.5</v>
      </c>
      <c r="L53" s="2">
        <v>3633.2</v>
      </c>
      <c r="M53" s="2">
        <v>17711.8</v>
      </c>
      <c r="N53" s="2">
        <v>13787.9</v>
      </c>
      <c r="O53" s="2">
        <v>18481.2</v>
      </c>
      <c r="P53" s="2">
        <v>8431.5</v>
      </c>
      <c r="Q53" s="2">
        <v>22053.4</v>
      </c>
      <c r="R53" s="2">
        <v>4609.8</v>
      </c>
      <c r="S53" s="2">
        <v>1754.2</v>
      </c>
      <c r="U53" s="6">
        <f t="shared" si="6"/>
        <v>0.46678099918130356</v>
      </c>
      <c r="V53" s="6">
        <f t="shared" si="7"/>
        <v>0</v>
      </c>
      <c r="W53" s="6">
        <f t="shared" si="8"/>
        <v>0.26809263256887594</v>
      </c>
      <c r="X53" s="6">
        <f t="shared" si="9"/>
        <v>2.4489569287641212E-2</v>
      </c>
      <c r="Y53" s="6">
        <f t="shared" si="10"/>
        <v>1.101011893864981E-2</v>
      </c>
      <c r="Z53" s="6">
        <f t="shared" si="11"/>
        <v>3.2782703482293943E-3</v>
      </c>
      <c r="AA53" s="6">
        <f t="shared" si="12"/>
        <v>1.6184586762766691E-2</v>
      </c>
      <c r="AB53" s="6">
        <f t="shared" si="13"/>
        <v>8.4406575219240568E-3</v>
      </c>
      <c r="AC53" s="6">
        <f t="shared" si="14"/>
        <v>4.1148089259279562E-2</v>
      </c>
      <c r="AD53" s="6">
        <f t="shared" si="15"/>
        <v>3.2032076914713395E-2</v>
      </c>
      <c r="AE53" s="6">
        <f t="shared" si="16"/>
        <v>4.2935560881367081E-2</v>
      </c>
      <c r="AF53" s="6">
        <f t="shared" si="17"/>
        <v>1.9588077699026391E-2</v>
      </c>
      <c r="AG53" s="6">
        <f t="shared" si="18"/>
        <v>5.1234503081030495E-2</v>
      </c>
      <c r="AH53" s="6">
        <f t="shared" si="19"/>
        <v>1.0709496599296906E-2</v>
      </c>
      <c r="AI53" s="6">
        <f t="shared" si="20"/>
        <v>4.0753609558954037E-3</v>
      </c>
      <c r="AJ53" s="2"/>
      <c r="AK53" s="7">
        <f t="shared" si="21"/>
        <v>0.5743434994978136</v>
      </c>
      <c r="AL53" s="8">
        <f t="shared" si="22"/>
        <v>7.6703138139725124E-2</v>
      </c>
      <c r="AM53" s="8">
        <f t="shared" si="23"/>
        <v>0</v>
      </c>
      <c r="AN53" s="8">
        <f t="shared" si="29"/>
        <v>0.36846677370653502</v>
      </c>
      <c r="AO53" s="8">
        <f t="shared" si="24"/>
        <v>6.3957883785856371</v>
      </c>
      <c r="AP53" s="2">
        <v>3.6</v>
      </c>
      <c r="AQ53" s="24">
        <f t="shared" si="25"/>
        <v>0.29058447390164166</v>
      </c>
      <c r="AR53" s="24">
        <f t="shared" si="26"/>
        <v>0.41774411240948583</v>
      </c>
      <c r="AS53" s="24">
        <f t="shared" si="27"/>
        <v>0.29167141368887251</v>
      </c>
      <c r="AT53" s="9">
        <f t="shared" si="30"/>
        <v>0.17563673125747759</v>
      </c>
      <c r="AU53" s="9">
        <f t="shared" si="31"/>
        <v>-2.7564978097138246E-2</v>
      </c>
      <c r="AV53" s="9">
        <f t="shared" si="32"/>
        <v>0.32605741346864792</v>
      </c>
      <c r="AW53" s="9">
        <f t="shared" si="4"/>
        <v>0.3108916109833032</v>
      </c>
      <c r="AX53" s="9">
        <f t="shared" si="5"/>
        <v>0.29167141368887251</v>
      </c>
      <c r="AY53" s="9">
        <f t="shared" si="28"/>
        <v>-2.2707610474546849</v>
      </c>
      <c r="AZ53" s="9">
        <v>1.2</v>
      </c>
    </row>
    <row r="54" spans="1:52" x14ac:dyDescent="0.2">
      <c r="A54" s="2" t="s">
        <v>19</v>
      </c>
      <c r="B54" s="3">
        <v>277</v>
      </c>
      <c r="C54" s="3">
        <v>4515.6000000000004</v>
      </c>
      <c r="E54" s="2">
        <v>228480</v>
      </c>
      <c r="F54" s="2">
        <v>0</v>
      </c>
      <c r="G54" s="3">
        <v>134392.5</v>
      </c>
      <c r="H54" s="2">
        <v>10994</v>
      </c>
      <c r="I54" s="2">
        <v>5077.2</v>
      </c>
      <c r="J54" s="2">
        <v>2689.7</v>
      </c>
      <c r="K54" s="2">
        <v>5878.1</v>
      </c>
      <c r="L54" s="2">
        <v>3674.3</v>
      </c>
      <c r="M54" s="2">
        <v>26094.799999999999</v>
      </c>
      <c r="N54" s="2">
        <v>13864.3</v>
      </c>
      <c r="O54" s="2">
        <v>20763.2</v>
      </c>
      <c r="P54" s="2">
        <v>9659.1</v>
      </c>
      <c r="Q54" s="2">
        <v>24144.9</v>
      </c>
      <c r="R54" s="2">
        <v>4938</v>
      </c>
      <c r="S54" s="2">
        <v>2021.4</v>
      </c>
      <c r="U54" s="6">
        <f t="shared" si="6"/>
        <v>0.463757290608448</v>
      </c>
      <c r="V54" s="6">
        <f t="shared" si="7"/>
        <v>0</v>
      </c>
      <c r="W54" s="6">
        <f t="shared" si="8"/>
        <v>0.27278318311491534</v>
      </c>
      <c r="X54" s="6">
        <f t="shared" si="9"/>
        <v>2.2315072010457272E-2</v>
      </c>
      <c r="Y54" s="6">
        <f t="shared" si="10"/>
        <v>1.0305446935737098E-2</v>
      </c>
      <c r="Z54" s="6">
        <f t="shared" si="11"/>
        <v>5.4594186998842024E-3</v>
      </c>
      <c r="AA54" s="6">
        <f t="shared" si="12"/>
        <v>1.1931073747923312E-2</v>
      </c>
      <c r="AB54" s="6">
        <f t="shared" si="13"/>
        <v>7.4579105955997049E-3</v>
      </c>
      <c r="AC54" s="6">
        <f t="shared" si="14"/>
        <v>5.2965921511595453E-2</v>
      </c>
      <c r="AD54" s="6">
        <f t="shared" si="15"/>
        <v>2.8141063568726827E-2</v>
      </c>
      <c r="AE54" s="6">
        <f t="shared" si="16"/>
        <v>4.214410616404643E-2</v>
      </c>
      <c r="AF54" s="6">
        <f t="shared" si="17"/>
        <v>1.9605558673477155E-2</v>
      </c>
      <c r="AG54" s="6">
        <f t="shared" si="18"/>
        <v>4.9008111896060559E-2</v>
      </c>
      <c r="AH54" s="6">
        <f t="shared" si="19"/>
        <v>1.0022905729273968E-2</v>
      </c>
      <c r="AI54" s="6">
        <f t="shared" si="20"/>
        <v>4.1029367438546781E-3</v>
      </c>
      <c r="AJ54" s="2"/>
      <c r="AK54" s="7">
        <f t="shared" si="21"/>
        <v>0.58820246848739499</v>
      </c>
      <c r="AL54" s="8">
        <f t="shared" si="22"/>
        <v>7.5881053660620063E-2</v>
      </c>
      <c r="AM54" s="8">
        <f t="shared" si="23"/>
        <v>0</v>
      </c>
      <c r="AN54" s="8">
        <f t="shared" si="29"/>
        <v>0.41399399815573873</v>
      </c>
      <c r="AO54" s="8">
        <f t="shared" si="24"/>
        <v>8.9103025121396069</v>
      </c>
      <c r="AP54" s="2">
        <v>3.6</v>
      </c>
      <c r="AQ54" s="24">
        <f t="shared" si="25"/>
        <v>0.32103575259302891</v>
      </c>
      <c r="AR54" s="24">
        <f t="shared" si="26"/>
        <v>0.39884147873567727</v>
      </c>
      <c r="AS54" s="24">
        <f t="shared" si="27"/>
        <v>0.28012276867129388</v>
      </c>
      <c r="AT54" s="9">
        <f t="shared" si="30"/>
        <v>0.16113277915520696</v>
      </c>
      <c r="AU54" s="9">
        <f t="shared" si="31"/>
        <v>-9.2656827855179688E-2</v>
      </c>
      <c r="AV54" s="9">
        <f t="shared" si="32"/>
        <v>0.35125342782283603</v>
      </c>
      <c r="AW54" s="9">
        <f t="shared" si="4"/>
        <v>0.3425023563899241</v>
      </c>
      <c r="AX54" s="9">
        <f t="shared" si="5"/>
        <v>0.28012276867129388</v>
      </c>
      <c r="AY54" s="9">
        <f t="shared" si="28"/>
        <v>-2.7241292362666174</v>
      </c>
      <c r="AZ54" s="9">
        <v>1.2</v>
      </c>
    </row>
    <row r="55" spans="1:52" x14ac:dyDescent="0.2">
      <c r="A55" s="2" t="s">
        <v>20</v>
      </c>
      <c r="B55" s="3">
        <v>282</v>
      </c>
      <c r="C55" s="3">
        <v>4569.8</v>
      </c>
      <c r="E55" s="2">
        <v>193319.7</v>
      </c>
      <c r="F55" s="2">
        <v>0</v>
      </c>
      <c r="G55" s="3">
        <v>123093.1</v>
      </c>
      <c r="H55" s="2">
        <v>9858.1</v>
      </c>
      <c r="I55" s="2">
        <v>4804.3999999999996</v>
      </c>
      <c r="J55" s="2">
        <v>1894.8</v>
      </c>
      <c r="K55" s="2">
        <v>5265.9</v>
      </c>
      <c r="L55" s="2">
        <v>3211.1</v>
      </c>
      <c r="M55" s="2">
        <v>47400.9</v>
      </c>
      <c r="N55" s="2">
        <v>12159.7</v>
      </c>
      <c r="O55" s="2">
        <v>16820.3</v>
      </c>
      <c r="P55" s="2">
        <v>7583.7</v>
      </c>
      <c r="Q55" s="2">
        <v>19780.2</v>
      </c>
      <c r="R55" s="2">
        <v>3953.4</v>
      </c>
      <c r="S55" s="2">
        <v>1596.3</v>
      </c>
      <c r="U55" s="6">
        <f t="shared" si="6"/>
        <v>0.42889251846290638</v>
      </c>
      <c r="V55" s="6">
        <f t="shared" si="7"/>
        <v>0</v>
      </c>
      <c r="W55" s="6">
        <f t="shared" si="8"/>
        <v>0.27309016962268401</v>
      </c>
      <c r="X55" s="6">
        <f t="shared" si="9"/>
        <v>2.1870845735117411E-2</v>
      </c>
      <c r="Y55" s="6">
        <f t="shared" si="10"/>
        <v>1.0658878612491056E-2</v>
      </c>
      <c r="Z55" s="6">
        <f t="shared" si="11"/>
        <v>4.203738904951306E-3</v>
      </c>
      <c r="AA55" s="6">
        <f t="shared" si="12"/>
        <v>1.1682746833218852E-2</v>
      </c>
      <c r="AB55" s="6">
        <f t="shared" si="13"/>
        <v>7.1240373642015723E-3</v>
      </c>
      <c r="AC55" s="6">
        <f t="shared" si="14"/>
        <v>0.1051620263139679</v>
      </c>
      <c r="AD55" s="6">
        <f t="shared" si="15"/>
        <v>2.697709729920646E-2</v>
      </c>
      <c r="AE55" s="6">
        <f t="shared" si="16"/>
        <v>3.7316946117243219E-2</v>
      </c>
      <c r="AF55" s="6">
        <f t="shared" si="17"/>
        <v>1.6824939166919579E-2</v>
      </c>
      <c r="AG55" s="6">
        <f t="shared" si="18"/>
        <v>4.3883679695861211E-2</v>
      </c>
      <c r="AH55" s="6">
        <f t="shared" si="19"/>
        <v>8.7708789248651543E-3</v>
      </c>
      <c r="AI55" s="6">
        <f t="shared" si="20"/>
        <v>3.5414969463657218E-3</v>
      </c>
      <c r="AJ55" s="2"/>
      <c r="AK55" s="7">
        <f t="shared" si="21"/>
        <v>0.63673334895512468</v>
      </c>
      <c r="AL55" s="8">
        <f t="shared" si="22"/>
        <v>7.889049300304464E-2</v>
      </c>
      <c r="AM55" s="8">
        <f t="shared" si="23"/>
        <v>0</v>
      </c>
      <c r="AN55" s="8">
        <f t="shared" si="29"/>
        <v>0.40460703133965081</v>
      </c>
      <c r="AO55" s="8">
        <f t="shared" si="24"/>
        <v>8.3918509479202559</v>
      </c>
      <c r="AP55" s="2">
        <v>3.6</v>
      </c>
      <c r="AQ55" s="24">
        <f t="shared" si="25"/>
        <v>0.47446028962864528</v>
      </c>
      <c r="AR55" s="24">
        <f t="shared" si="26"/>
        <v>0.31046305770071703</v>
      </c>
      <c r="AS55" s="24">
        <f t="shared" si="27"/>
        <v>0.21507665267063761</v>
      </c>
      <c r="AT55" s="9">
        <f t="shared" si="30"/>
        <v>0.16139559397984171</v>
      </c>
      <c r="AU55" s="9">
        <f t="shared" si="31"/>
        <v>-6.0523562615418053E-2</v>
      </c>
      <c r="AV55" s="9">
        <f t="shared" si="32"/>
        <v>0.5112599444619812</v>
      </c>
      <c r="AW55" s="9">
        <f t="shared" si="4"/>
        <v>0.49792375456462112</v>
      </c>
      <c r="AX55" s="9">
        <f t="shared" si="5"/>
        <v>0.21507665267063761</v>
      </c>
      <c r="AY55" s="9">
        <f t="shared" si="28"/>
        <v>-1.4878432291131567</v>
      </c>
      <c r="AZ55" s="9">
        <v>1.2</v>
      </c>
    </row>
    <row r="56" spans="1:52" x14ac:dyDescent="0.2">
      <c r="A56" s="2" t="s">
        <v>21</v>
      </c>
      <c r="B56" s="3">
        <v>287</v>
      </c>
      <c r="C56" s="3">
        <v>4621.8</v>
      </c>
      <c r="E56" s="2">
        <v>209558.1</v>
      </c>
      <c r="F56" s="2">
        <v>0</v>
      </c>
      <c r="G56" s="3">
        <v>128751</v>
      </c>
      <c r="H56" s="2">
        <v>9170.5</v>
      </c>
      <c r="I56" s="2">
        <v>4704.5</v>
      </c>
      <c r="J56" s="2">
        <v>1661.1</v>
      </c>
      <c r="K56" s="2">
        <v>5033.5</v>
      </c>
      <c r="L56" s="2">
        <v>3433.2</v>
      </c>
      <c r="M56" s="2">
        <v>25827</v>
      </c>
      <c r="N56" s="2">
        <v>11326.8</v>
      </c>
      <c r="O56" s="2">
        <v>18222.7</v>
      </c>
      <c r="P56" s="2">
        <v>8095.4</v>
      </c>
      <c r="Q56" s="2">
        <v>18123.3</v>
      </c>
      <c r="R56" s="2">
        <v>3689.3</v>
      </c>
      <c r="S56" s="2">
        <v>1268.7</v>
      </c>
      <c r="U56" s="6">
        <f t="shared" si="6"/>
        <v>0.4668620928648719</v>
      </c>
      <c r="V56" s="6">
        <f t="shared" si="7"/>
        <v>0</v>
      </c>
      <c r="W56" s="6">
        <f t="shared" si="8"/>
        <v>0.28683673558046729</v>
      </c>
      <c r="X56" s="6">
        <f t="shared" si="9"/>
        <v>2.0430414393990536E-2</v>
      </c>
      <c r="Y56" s="6">
        <f t="shared" si="10"/>
        <v>1.0480877216785178E-2</v>
      </c>
      <c r="Z56" s="6">
        <f t="shared" si="11"/>
        <v>3.7006664140295156E-3</v>
      </c>
      <c r="AA56" s="6">
        <f t="shared" si="12"/>
        <v>1.1213836852096544E-2</v>
      </c>
      <c r="AB56" s="6">
        <f t="shared" si="13"/>
        <v>7.6486231609452374E-3</v>
      </c>
      <c r="AC56" s="6">
        <f t="shared" si="14"/>
        <v>5.7538445292360671E-2</v>
      </c>
      <c r="AD56" s="6">
        <f t="shared" si="15"/>
        <v>2.523430759040968E-2</v>
      </c>
      <c r="AE56" s="6">
        <f t="shared" si="16"/>
        <v>4.0597275216986133E-2</v>
      </c>
      <c r="AF56" s="6">
        <f t="shared" si="17"/>
        <v>1.803526271033324E-2</v>
      </c>
      <c r="AG56" s="6">
        <f t="shared" si="18"/>
        <v>4.0375827837806952E-2</v>
      </c>
      <c r="AH56" s="6">
        <f t="shared" si="19"/>
        <v>8.2191731992529611E-3</v>
      </c>
      <c r="AI56" s="6">
        <f t="shared" si="20"/>
        <v>2.8264616696642266E-3</v>
      </c>
      <c r="AJ56" s="2"/>
      <c r="AK56" s="7">
        <f t="shared" si="21"/>
        <v>0.61439285811428912</v>
      </c>
      <c r="AL56" s="8">
        <f t="shared" si="22"/>
        <v>6.9020436777135985E-2</v>
      </c>
      <c r="AM56" s="8">
        <f t="shared" si="23"/>
        <v>0</v>
      </c>
      <c r="AN56" s="8">
        <f t="shared" si="29"/>
        <v>0.40972959751803867</v>
      </c>
      <c r="AO56" s="8">
        <f t="shared" si="24"/>
        <v>8.6747754005187954</v>
      </c>
      <c r="AP56" s="2">
        <v>3.6</v>
      </c>
      <c r="AQ56" s="24">
        <f t="shared" si="25"/>
        <v>0.36091071449243783</v>
      </c>
      <c r="AR56" s="24">
        <f t="shared" si="26"/>
        <v>0.39617911616408774</v>
      </c>
      <c r="AS56" s="24">
        <f t="shared" si="27"/>
        <v>0.24291016934347437</v>
      </c>
      <c r="AT56" s="9">
        <f t="shared" si="30"/>
        <v>0.14130208075095363</v>
      </c>
      <c r="AU56" s="9">
        <f t="shared" si="31"/>
        <v>-0.12178497423693439</v>
      </c>
      <c r="AV56" s="9">
        <f t="shared" si="32"/>
        <v>0.39621527569171328</v>
      </c>
      <c r="AW56" s="9">
        <f t="shared" si="4"/>
        <v>0.38077921962561306</v>
      </c>
      <c r="AX56" s="9">
        <f t="shared" si="5"/>
        <v>0.24291016934347437</v>
      </c>
      <c r="AY56" s="9">
        <f t="shared" si="28"/>
        <v>-2.7841511663078045</v>
      </c>
      <c r="AZ56" s="9">
        <v>1.2</v>
      </c>
    </row>
    <row r="57" spans="1:52" x14ac:dyDescent="0.2">
      <c r="A57" s="2" t="s">
        <v>22</v>
      </c>
      <c r="B57" s="3">
        <v>292</v>
      </c>
      <c r="C57" s="3">
        <v>4674.2</v>
      </c>
      <c r="E57" s="2">
        <v>210078.4</v>
      </c>
      <c r="F57" s="2">
        <v>0</v>
      </c>
      <c r="G57" s="3">
        <v>131172.79999999999</v>
      </c>
      <c r="H57" s="2">
        <v>9420</v>
      </c>
      <c r="I57" s="2">
        <v>4555.1000000000004</v>
      </c>
      <c r="J57" s="2">
        <v>1737.6</v>
      </c>
      <c r="K57" s="2">
        <v>5543.8</v>
      </c>
      <c r="L57" s="2">
        <v>3486.4</v>
      </c>
      <c r="M57" s="2">
        <v>42734.400000000001</v>
      </c>
      <c r="N57" s="2">
        <v>12117.5</v>
      </c>
      <c r="O57" s="2">
        <v>17430.400000000001</v>
      </c>
      <c r="P57" s="2">
        <v>8457.6</v>
      </c>
      <c r="Q57" s="2">
        <v>17108.2</v>
      </c>
      <c r="R57" s="2">
        <v>3664.9</v>
      </c>
      <c r="S57" s="2">
        <v>1209.9000000000001</v>
      </c>
      <c r="U57" s="6">
        <f t="shared" si="6"/>
        <v>0.44819880652931299</v>
      </c>
      <c r="V57" s="6">
        <f t="shared" si="7"/>
        <v>0</v>
      </c>
      <c r="W57" s="6">
        <f t="shared" si="8"/>
        <v>0.2798550084592622</v>
      </c>
      <c r="X57" s="6">
        <f t="shared" si="9"/>
        <v>2.0097414858006004E-2</v>
      </c>
      <c r="Y57" s="6">
        <f t="shared" si="10"/>
        <v>9.7182308301171083E-3</v>
      </c>
      <c r="Z57" s="6">
        <f t="shared" si="11"/>
        <v>3.7071409827251836E-3</v>
      </c>
      <c r="AA57" s="6">
        <f t="shared" si="12"/>
        <v>1.1827605996795509E-2</v>
      </c>
      <c r="AB57" s="6">
        <f t="shared" si="13"/>
        <v>7.4381769809927951E-3</v>
      </c>
      <c r="AC57" s="6">
        <f t="shared" si="14"/>
        <v>9.1173138588956662E-2</v>
      </c>
      <c r="AD57" s="6">
        <f t="shared" si="15"/>
        <v>2.585248668172906E-2</v>
      </c>
      <c r="AE57" s="6">
        <f t="shared" si="16"/>
        <v>3.7187471331315058E-2</v>
      </c>
      <c r="AF57" s="6">
        <f t="shared" si="17"/>
        <v>1.8044150308181697E-2</v>
      </c>
      <c r="AG57" s="6">
        <f t="shared" si="18"/>
        <v>3.6500062937764151E-2</v>
      </c>
      <c r="AH57" s="6">
        <f t="shared" si="19"/>
        <v>7.8190037912002335E-3</v>
      </c>
      <c r="AI57" s="6">
        <f t="shared" si="20"/>
        <v>2.5813017236413446E-3</v>
      </c>
      <c r="AJ57" s="2"/>
      <c r="AK57" s="7">
        <f t="shared" si="21"/>
        <v>0.62439927189087507</v>
      </c>
      <c r="AL57" s="8">
        <f t="shared" si="22"/>
        <v>6.9589545380663809E-2</v>
      </c>
      <c r="AM57" s="8">
        <f t="shared" si="23"/>
        <v>0</v>
      </c>
      <c r="AN57" s="8">
        <f t="shared" si="29"/>
        <v>0.40048495802758283</v>
      </c>
      <c r="AO57" s="8">
        <f t="shared" si="24"/>
        <v>8.1641847168214294</v>
      </c>
      <c r="AP57" s="2">
        <v>3.6</v>
      </c>
      <c r="AQ57" s="24">
        <f t="shared" si="25"/>
        <v>0.46320504755572778</v>
      </c>
      <c r="AR57" s="24">
        <f t="shared" si="26"/>
        <v>0.34008452561942354</v>
      </c>
      <c r="AS57" s="24">
        <f t="shared" si="27"/>
        <v>0.19671042682484871</v>
      </c>
      <c r="AT57" s="9">
        <f t="shared" si="30"/>
        <v>0.14200448523348577</v>
      </c>
      <c r="AU57" s="9">
        <f t="shared" si="31"/>
        <v>-7.3472576188232608E-2</v>
      </c>
      <c r="AV57" s="9">
        <f t="shared" si="32"/>
        <v>0.50392463608406701</v>
      </c>
      <c r="AW57" s="9">
        <f t="shared" si="4"/>
        <v>0.48433217968474429</v>
      </c>
      <c r="AX57" s="9">
        <f t="shared" si="5"/>
        <v>0.19671042682484871</v>
      </c>
      <c r="AY57" s="9">
        <f t="shared" si="28"/>
        <v>-1.6957236459585228</v>
      </c>
      <c r="AZ57" s="9">
        <v>1.2</v>
      </c>
    </row>
    <row r="58" spans="1:52" x14ac:dyDescent="0.2">
      <c r="A58" s="2" t="s">
        <v>23</v>
      </c>
      <c r="B58" s="3">
        <v>297</v>
      </c>
      <c r="C58" s="3">
        <v>4729</v>
      </c>
      <c r="E58" s="2">
        <v>219854.7</v>
      </c>
      <c r="F58" s="2">
        <v>0</v>
      </c>
      <c r="G58" s="3">
        <v>137724.6</v>
      </c>
      <c r="H58" s="2">
        <v>10390.4</v>
      </c>
      <c r="I58" s="2">
        <v>5831.9</v>
      </c>
      <c r="J58" s="2">
        <v>1932.9</v>
      </c>
      <c r="K58" s="2">
        <v>5560.5</v>
      </c>
      <c r="L58" s="2">
        <v>3461.3</v>
      </c>
      <c r="M58" s="2">
        <v>10869.2</v>
      </c>
      <c r="N58" s="2">
        <v>12468.5</v>
      </c>
      <c r="O58" s="2">
        <v>17695.099999999999</v>
      </c>
      <c r="P58" s="2">
        <v>8093.2</v>
      </c>
      <c r="Q58" s="2">
        <v>17447.8</v>
      </c>
      <c r="R58" s="2">
        <v>3294.8</v>
      </c>
      <c r="S58" s="2">
        <v>1015.7</v>
      </c>
      <c r="U58" s="6">
        <f t="shared" si="6"/>
        <v>0.48251780021358931</v>
      </c>
      <c r="V58" s="6">
        <f t="shared" si="7"/>
        <v>0</v>
      </c>
      <c r="W58" s="6">
        <f t="shared" si="8"/>
        <v>0.30226586480660411</v>
      </c>
      <c r="X58" s="6">
        <f t="shared" si="9"/>
        <v>2.2803938016059143E-2</v>
      </c>
      <c r="Y58" s="6">
        <f t="shared" si="10"/>
        <v>1.2799342288637137E-2</v>
      </c>
      <c r="Z58" s="6">
        <f t="shared" si="11"/>
        <v>4.2421592808015787E-3</v>
      </c>
      <c r="AA58" s="6">
        <f t="shared" si="12"/>
        <v>1.22036973878096E-2</v>
      </c>
      <c r="AB58" s="6">
        <f t="shared" si="13"/>
        <v>7.5965574621752307E-3</v>
      </c>
      <c r="AC58" s="6">
        <f t="shared" si="14"/>
        <v>2.3854766234615611E-2</v>
      </c>
      <c r="AD58" s="6">
        <f t="shared" si="15"/>
        <v>2.7364769513515692E-2</v>
      </c>
      <c r="AE58" s="6">
        <f t="shared" si="16"/>
        <v>3.8835652485753012E-2</v>
      </c>
      <c r="AF58" s="6">
        <f t="shared" si="17"/>
        <v>1.7762245067713452E-2</v>
      </c>
      <c r="AG58" s="6">
        <f t="shared" si="18"/>
        <v>3.829290014981105E-2</v>
      </c>
      <c r="AH58" s="6">
        <f t="shared" si="19"/>
        <v>7.2311378748952564E-3</v>
      </c>
      <c r="AI58" s="6">
        <f t="shared" si="20"/>
        <v>2.2291692180196406E-3</v>
      </c>
      <c r="AJ58" s="2"/>
      <c r="AK58" s="7">
        <f t="shared" si="21"/>
        <v>0.62643464069678745</v>
      </c>
      <c r="AL58" s="8">
        <f t="shared" si="22"/>
        <v>7.6279179983689757E-2</v>
      </c>
      <c r="AM58" s="8">
        <f t="shared" si="23"/>
        <v>0</v>
      </c>
      <c r="AN58" s="8">
        <f t="shared" si="29"/>
        <v>0.42769013836256281</v>
      </c>
      <c r="AO58" s="8">
        <f t="shared" si="24"/>
        <v>9.6667540319027072</v>
      </c>
      <c r="AP58" s="2">
        <v>3.6</v>
      </c>
      <c r="AQ58" s="24">
        <f t="shared" si="25"/>
        <v>0.24892968121332412</v>
      </c>
      <c r="AR58" s="24">
        <f t="shared" si="26"/>
        <v>0.47877195858639077</v>
      </c>
      <c r="AS58" s="24">
        <f t="shared" si="27"/>
        <v>0.27229836020028508</v>
      </c>
      <c r="AT58" s="9">
        <f t="shared" si="30"/>
        <v>0.13894407858019869</v>
      </c>
      <c r="AU58" s="9">
        <f t="shared" si="31"/>
        <v>-6.9470130818379952E-2</v>
      </c>
      <c r="AV58" s="9">
        <f t="shared" si="32"/>
        <v>0.28061220890944821</v>
      </c>
      <c r="AW58" s="9">
        <f t="shared" si="4"/>
        <v>0.26312377969088152</v>
      </c>
      <c r="AX58" s="9">
        <f t="shared" si="5"/>
        <v>0.27229836020028508</v>
      </c>
      <c r="AY58" s="9">
        <f t="shared" si="28"/>
        <v>-2.9658933114828407</v>
      </c>
      <c r="AZ58" s="9">
        <v>1.2</v>
      </c>
    </row>
    <row r="59" spans="1:52" x14ac:dyDescent="0.2">
      <c r="A59" s="2" t="s">
        <v>24</v>
      </c>
      <c r="B59" s="3">
        <v>302</v>
      </c>
      <c r="C59" s="3">
        <v>4783.8</v>
      </c>
      <c r="E59" s="2">
        <v>183119.8</v>
      </c>
      <c r="F59" s="2">
        <v>0</v>
      </c>
      <c r="G59" s="3">
        <v>117857.4</v>
      </c>
      <c r="H59" s="2">
        <v>8156.5</v>
      </c>
      <c r="I59" s="2">
        <v>4352.2</v>
      </c>
      <c r="J59" s="2">
        <v>1623.3</v>
      </c>
      <c r="K59" s="2">
        <v>6430.1</v>
      </c>
      <c r="L59" s="2">
        <v>4324.3999999999996</v>
      </c>
      <c r="M59" s="2">
        <v>22562.1</v>
      </c>
      <c r="N59" s="2">
        <v>13453.4</v>
      </c>
      <c r="O59" s="2">
        <v>20574.8</v>
      </c>
      <c r="P59" s="2">
        <v>7800</v>
      </c>
      <c r="Q59" s="2">
        <v>17964</v>
      </c>
      <c r="R59" s="2">
        <v>4020.3</v>
      </c>
      <c r="S59" s="2">
        <v>1220.9000000000001</v>
      </c>
      <c r="U59" s="6">
        <f t="shared" si="6"/>
        <v>0.44289690494249495</v>
      </c>
      <c r="V59" s="6">
        <f t="shared" si="7"/>
        <v>0</v>
      </c>
      <c r="W59" s="6">
        <f t="shared" si="8"/>
        <v>0.28505206801541727</v>
      </c>
      <c r="X59" s="6">
        <f t="shared" si="9"/>
        <v>1.972746041205517E-2</v>
      </c>
      <c r="Y59" s="6">
        <f t="shared" si="10"/>
        <v>1.0526310697645621E-2</v>
      </c>
      <c r="Z59" s="6">
        <f t="shared" si="11"/>
        <v>3.9261431357676888E-3</v>
      </c>
      <c r="AA59" s="6">
        <f t="shared" si="12"/>
        <v>1.5551957726421376E-2</v>
      </c>
      <c r="AB59" s="6">
        <f t="shared" si="13"/>
        <v>1.0459073108059998E-2</v>
      </c>
      <c r="AC59" s="6">
        <f t="shared" si="14"/>
        <v>5.4569108632726036E-2</v>
      </c>
      <c r="AD59" s="6">
        <f t="shared" si="15"/>
        <v>3.2538639846446761E-2</v>
      </c>
      <c r="AE59" s="6">
        <f t="shared" si="16"/>
        <v>4.9762588424686165E-2</v>
      </c>
      <c r="AF59" s="6">
        <f t="shared" si="17"/>
        <v>1.886522297726112E-2</v>
      </c>
      <c r="AG59" s="6">
        <f t="shared" si="18"/>
        <v>4.3448059687630609E-2</v>
      </c>
      <c r="AH59" s="6">
        <f t="shared" si="19"/>
        <v>9.7235712737798567E-3</v>
      </c>
      <c r="AI59" s="6">
        <f t="shared" si="20"/>
        <v>2.952891119607449E-3</v>
      </c>
      <c r="AJ59" s="2"/>
      <c r="AK59" s="7">
        <f t="shared" si="21"/>
        <v>0.64360817344710952</v>
      </c>
      <c r="AL59" s="8">
        <f t="shared" si="22"/>
        <v>7.164446661576726E-2</v>
      </c>
      <c r="AM59" s="8">
        <f t="shared" si="23"/>
        <v>0</v>
      </c>
      <c r="AN59" s="8">
        <f t="shared" si="29"/>
        <v>0.42283470138692331</v>
      </c>
      <c r="AO59" s="8">
        <f t="shared" si="24"/>
        <v>9.3985833923011608</v>
      </c>
      <c r="AP59" s="2">
        <v>3.6</v>
      </c>
      <c r="AQ59" s="24">
        <f t="shared" si="25"/>
        <v>0.33875546517539401</v>
      </c>
      <c r="AR59" s="24">
        <f t="shared" si="26"/>
        <v>0.42529944077275045</v>
      </c>
      <c r="AS59" s="24">
        <f t="shared" si="27"/>
        <v>0.23594509405185563</v>
      </c>
      <c r="AT59" s="9">
        <f t="shared" si="30"/>
        <v>0.17128099949630557</v>
      </c>
      <c r="AU59" s="9">
        <f t="shared" si="31"/>
        <v>-9.7692560007682533E-2</v>
      </c>
      <c r="AV59" s="9">
        <f t="shared" si="32"/>
        <v>0.3803460223413303</v>
      </c>
      <c r="AW59" s="9">
        <f t="shared" si="4"/>
        <v>0.35782439468664612</v>
      </c>
      <c r="AX59" s="9">
        <f t="shared" si="5"/>
        <v>0.23594509405185563</v>
      </c>
      <c r="AY59" s="9">
        <f t="shared" si="28"/>
        <v>-2.6829743739306506</v>
      </c>
      <c r="AZ59" s="9">
        <v>1.2</v>
      </c>
    </row>
    <row r="60" spans="1:52" x14ac:dyDescent="0.2">
      <c r="A60" s="2" t="s">
        <v>25</v>
      </c>
      <c r="B60" s="3">
        <v>307</v>
      </c>
      <c r="C60" s="3">
        <v>4837.5</v>
      </c>
      <c r="E60" s="2">
        <v>195015.2</v>
      </c>
      <c r="F60" s="2">
        <v>0</v>
      </c>
      <c r="G60" s="3">
        <v>126467.2</v>
      </c>
      <c r="H60" s="2">
        <v>8664.7000000000007</v>
      </c>
      <c r="I60" s="2">
        <v>4761.7</v>
      </c>
      <c r="J60" s="2">
        <v>1694.6</v>
      </c>
      <c r="K60" s="2">
        <v>6142.8</v>
      </c>
      <c r="L60" s="2">
        <v>4242.8</v>
      </c>
      <c r="M60" s="2">
        <v>22977.599999999999</v>
      </c>
      <c r="N60" s="2">
        <v>13185.9</v>
      </c>
      <c r="O60" s="2">
        <v>21904.9</v>
      </c>
      <c r="P60" s="2">
        <v>10022.1</v>
      </c>
      <c r="Q60" s="2">
        <v>19136.900000000001</v>
      </c>
      <c r="R60" s="2">
        <v>3977.8</v>
      </c>
      <c r="S60" s="2">
        <v>1156.4000000000001</v>
      </c>
      <c r="U60" s="6">
        <f t="shared" si="6"/>
        <v>0.44387147758532708</v>
      </c>
      <c r="V60" s="6">
        <f t="shared" si="7"/>
        <v>0</v>
      </c>
      <c r="W60" s="6">
        <f t="shared" si="8"/>
        <v>0.28785029541327584</v>
      </c>
      <c r="X60" s="6">
        <f t="shared" si="9"/>
        <v>1.9721607299500673E-2</v>
      </c>
      <c r="Y60" s="6">
        <f t="shared" si="10"/>
        <v>1.0838041418402522E-2</v>
      </c>
      <c r="Z60" s="6">
        <f t="shared" si="11"/>
        <v>3.8570563008221673E-3</v>
      </c>
      <c r="AA60" s="6">
        <f t="shared" si="12"/>
        <v>1.3981544579659159E-2</v>
      </c>
      <c r="AB60" s="6">
        <f t="shared" si="13"/>
        <v>9.6569800974438177E-3</v>
      </c>
      <c r="AC60" s="6">
        <f t="shared" si="14"/>
        <v>5.2299006761342755E-2</v>
      </c>
      <c r="AD60" s="6">
        <f t="shared" si="15"/>
        <v>3.0012249897917512E-2</v>
      </c>
      <c r="AE60" s="6">
        <f t="shared" si="16"/>
        <v>4.9857448698146761E-2</v>
      </c>
      <c r="AF60" s="6">
        <f t="shared" si="17"/>
        <v>2.2811167209058094E-2</v>
      </c>
      <c r="AG60" s="6">
        <f t="shared" si="18"/>
        <v>4.3557241073529887E-2</v>
      </c>
      <c r="AH60" s="6">
        <f t="shared" si="19"/>
        <v>9.053817156503257E-3</v>
      </c>
      <c r="AI60" s="6">
        <f t="shared" si="20"/>
        <v>2.6320665090704327E-3</v>
      </c>
      <c r="AJ60" s="2"/>
      <c r="AK60" s="7">
        <f t="shared" si="21"/>
        <v>0.64849919390898758</v>
      </c>
      <c r="AL60" s="8">
        <f t="shared" si="22"/>
        <v>7.1958091942273636E-2</v>
      </c>
      <c r="AM60" s="8">
        <f t="shared" si="23"/>
        <v>0</v>
      </c>
      <c r="AN60" s="8">
        <f t="shared" si="29"/>
        <v>0.4269757291184445</v>
      </c>
      <c r="AO60" s="8">
        <f t="shared" si="24"/>
        <v>9.6272964949408095</v>
      </c>
      <c r="AP60" s="2">
        <v>3.6</v>
      </c>
      <c r="AQ60" s="24">
        <f t="shared" si="25"/>
        <v>0.32471152498559569</v>
      </c>
      <c r="AR60" s="24">
        <f t="shared" si="26"/>
        <v>0.4390669526760827</v>
      </c>
      <c r="AS60" s="24">
        <f t="shared" si="27"/>
        <v>0.23622152233832169</v>
      </c>
      <c r="AT60" s="9">
        <f t="shared" si="30"/>
        <v>0.16474845040791367</v>
      </c>
      <c r="AU60" s="9">
        <f t="shared" si="31"/>
        <v>-0.1312308480877579</v>
      </c>
      <c r="AV60" s="9">
        <f t="shared" si="32"/>
        <v>0.36122371201884768</v>
      </c>
      <c r="AW60" s="9">
        <f t="shared" si="4"/>
        <v>0.34179054019444127</v>
      </c>
      <c r="AX60" s="9">
        <f t="shared" si="5"/>
        <v>0.23622152233832169</v>
      </c>
      <c r="AY60" s="9">
        <f t="shared" si="28"/>
        <v>-3.1079115472324452</v>
      </c>
      <c r="AZ60" s="9">
        <v>1.2</v>
      </c>
    </row>
    <row r="61" spans="1:52" x14ac:dyDescent="0.2">
      <c r="A61" s="2" t="s">
        <v>26</v>
      </c>
      <c r="B61" s="3">
        <v>312</v>
      </c>
      <c r="C61" s="3">
        <v>4891.6000000000004</v>
      </c>
      <c r="E61" s="2">
        <v>207853.4</v>
      </c>
      <c r="F61" s="2">
        <v>0</v>
      </c>
      <c r="G61" s="3">
        <v>133083.6</v>
      </c>
      <c r="H61" s="2">
        <v>9655</v>
      </c>
      <c r="I61" s="2">
        <v>5346.1</v>
      </c>
      <c r="J61" s="2">
        <v>1988.7</v>
      </c>
      <c r="K61" s="2">
        <v>6502</v>
      </c>
      <c r="L61" s="2">
        <v>4494.3</v>
      </c>
      <c r="M61" s="2">
        <v>30878.799999999999</v>
      </c>
      <c r="N61" s="2">
        <v>14458.3</v>
      </c>
      <c r="O61" s="2">
        <v>21892.2</v>
      </c>
      <c r="P61" s="2">
        <v>9196</v>
      </c>
      <c r="Q61" s="2">
        <v>21064</v>
      </c>
      <c r="R61" s="2">
        <v>4836.6000000000004</v>
      </c>
      <c r="U61" s="6">
        <f t="shared" si="6"/>
        <v>0.44106915876744568</v>
      </c>
      <c r="V61" s="6">
        <f t="shared" si="7"/>
        <v>0</v>
      </c>
      <c r="W61" s="6">
        <f t="shared" si="8"/>
        <v>0.28240611651165315</v>
      </c>
      <c r="X61" s="6">
        <f t="shared" si="9"/>
        <v>2.0488107136566871E-2</v>
      </c>
      <c r="Y61" s="6">
        <f t="shared" si="10"/>
        <v>1.1344533357099965E-2</v>
      </c>
      <c r="Z61" s="6">
        <f t="shared" si="11"/>
        <v>4.2200620054366166E-3</v>
      </c>
      <c r="AA61" s="6">
        <f t="shared" si="12"/>
        <v>1.3797376758359171E-2</v>
      </c>
      <c r="AB61" s="6">
        <f t="shared" si="13"/>
        <v>9.5369963649790251E-3</v>
      </c>
      <c r="AC61" s="6">
        <f t="shared" si="14"/>
        <v>6.5525444085823004E-2</v>
      </c>
      <c r="AD61" s="6">
        <f t="shared" si="15"/>
        <v>3.0680807810732756E-2</v>
      </c>
      <c r="AE61" s="6">
        <f t="shared" si="16"/>
        <v>4.6455695396701115E-2</v>
      </c>
      <c r="AF61" s="6">
        <f t="shared" si="17"/>
        <v>1.9514099764667937E-2</v>
      </c>
      <c r="AG61" s="6">
        <f t="shared" si="18"/>
        <v>4.4698238086446872E-2</v>
      </c>
      <c r="AH61" s="6">
        <f t="shared" si="19"/>
        <v>1.0263363954087968E-2</v>
      </c>
      <c r="AI61" s="6">
        <f t="shared" si="20"/>
        <v>0</v>
      </c>
      <c r="AJ61" s="2"/>
      <c r="AK61" s="7">
        <f t="shared" si="21"/>
        <v>0.64027627164145517</v>
      </c>
      <c r="AL61" s="8">
        <f t="shared" si="22"/>
        <v>7.5562881154511249E-2</v>
      </c>
      <c r="AM61" s="8">
        <f t="shared" si="23"/>
        <v>0</v>
      </c>
      <c r="AN61" s="8">
        <f t="shared" si="29"/>
        <v>0.43171785424195686</v>
      </c>
      <c r="AO61" s="8">
        <f t="shared" si="24"/>
        <v>9.8892088076375213</v>
      </c>
      <c r="AP61" s="2">
        <v>3.6</v>
      </c>
      <c r="AQ61" s="24">
        <f t="shared" si="25"/>
        <v>0.36952247661976201</v>
      </c>
      <c r="AR61" s="24">
        <f t="shared" si="26"/>
        <v>0.40192036511822038</v>
      </c>
      <c r="AS61" s="24">
        <f t="shared" si="27"/>
        <v>0.22855715826201747</v>
      </c>
      <c r="AT61" s="9">
        <f t="shared" si="30"/>
        <v>0.16817947339838651</v>
      </c>
      <c r="AU61" s="9">
        <f t="shared" si="31"/>
        <v>-9.9984293348335862E-2</v>
      </c>
      <c r="AV61" s="9">
        <f t="shared" si="32"/>
        <v>0.40923265761649785</v>
      </c>
      <c r="AW61" s="9">
        <f t="shared" si="4"/>
        <v>0.38599685119499733</v>
      </c>
      <c r="AX61" s="9">
        <f t="shared" si="5"/>
        <v>0.22855715826201747</v>
      </c>
      <c r="AY61" s="9">
        <f t="shared" si="28"/>
        <v>-2.538744087473241</v>
      </c>
      <c r="AZ61" s="9">
        <v>1.2</v>
      </c>
    </row>
    <row r="62" spans="1:52" x14ac:dyDescent="0.2">
      <c r="A62" s="2" t="s">
        <v>27</v>
      </c>
      <c r="B62" s="3">
        <v>317</v>
      </c>
      <c r="C62" s="3">
        <v>4943.3999999999996</v>
      </c>
      <c r="E62" s="2">
        <v>173716.7</v>
      </c>
      <c r="F62" s="2">
        <v>0</v>
      </c>
      <c r="G62" s="3">
        <v>112421.2</v>
      </c>
      <c r="H62" s="2">
        <v>7630.2</v>
      </c>
      <c r="I62" s="2">
        <v>4258.6000000000004</v>
      </c>
      <c r="J62" s="2">
        <v>1621.5</v>
      </c>
      <c r="K62" s="2">
        <v>5380.7</v>
      </c>
      <c r="L62" s="2">
        <v>3883.3</v>
      </c>
      <c r="M62" s="2">
        <v>76356.5</v>
      </c>
      <c r="N62" s="2">
        <v>12938</v>
      </c>
      <c r="O62" s="2">
        <v>20035.7</v>
      </c>
      <c r="P62" s="2">
        <v>8668.2000000000007</v>
      </c>
      <c r="Q62" s="2">
        <v>19556.5</v>
      </c>
      <c r="R62" s="2">
        <v>3468.2</v>
      </c>
      <c r="U62" s="6">
        <f t="shared" si="6"/>
        <v>0.38609262265041216</v>
      </c>
      <c r="V62" s="6">
        <f t="shared" si="7"/>
        <v>0</v>
      </c>
      <c r="W62" s="6">
        <f t="shared" si="8"/>
        <v>0.24986081332138196</v>
      </c>
      <c r="X62" s="6">
        <f t="shared" si="9"/>
        <v>1.695843824656567E-2</v>
      </c>
      <c r="Y62" s="6">
        <f t="shared" si="10"/>
        <v>9.4649164002024288E-3</v>
      </c>
      <c r="Z62" s="6">
        <f t="shared" si="11"/>
        <v>3.6038514870915879E-3</v>
      </c>
      <c r="AA62" s="6">
        <f t="shared" si="12"/>
        <v>1.1958830525188842E-2</v>
      </c>
      <c r="AB62" s="6">
        <f t="shared" si="13"/>
        <v>8.630796472292793E-3</v>
      </c>
      <c r="AC62" s="6">
        <f t="shared" si="14"/>
        <v>0.16970551099235823</v>
      </c>
      <c r="AD62" s="6">
        <f t="shared" si="15"/>
        <v>2.8755245476405161E-2</v>
      </c>
      <c r="AE62" s="6">
        <f t="shared" si="16"/>
        <v>4.453018022813502E-2</v>
      </c>
      <c r="AF62" s="6">
        <f t="shared" si="17"/>
        <v>1.926543660833013E-2</v>
      </c>
      <c r="AG62" s="6">
        <f t="shared" si="18"/>
        <v>4.3465138209871503E-2</v>
      </c>
      <c r="AH62" s="6">
        <f t="shared" si="19"/>
        <v>7.7082193817644435E-3</v>
      </c>
      <c r="AI62" s="6">
        <f t="shared" si="20"/>
        <v>0</v>
      </c>
      <c r="AJ62" s="2"/>
      <c r="AK62" s="7">
        <f t="shared" si="21"/>
        <v>0.64715251901515514</v>
      </c>
      <c r="AL62" s="8">
        <f t="shared" si="22"/>
        <v>7.215999829084481E-2</v>
      </c>
      <c r="AM62" s="8">
        <f t="shared" si="23"/>
        <v>0</v>
      </c>
      <c r="AN62" s="8">
        <f t="shared" si="29"/>
        <v>0.4352308979075224</v>
      </c>
      <c r="AO62" s="8">
        <f t="shared" si="24"/>
        <v>10.083237722330368</v>
      </c>
      <c r="AP62" s="2">
        <v>3.6</v>
      </c>
      <c r="AQ62" s="24">
        <f t="shared" si="25"/>
        <v>0.56971290283730258</v>
      </c>
      <c r="AR62" s="24">
        <f t="shared" si="26"/>
        <v>0.27708233108496999</v>
      </c>
      <c r="AS62" s="24">
        <f t="shared" si="27"/>
        <v>0.15320476607772718</v>
      </c>
      <c r="AT62" s="9">
        <f t="shared" si="30"/>
        <v>0.17900118104710053</v>
      </c>
      <c r="AU62" s="9">
        <f t="shared" si="31"/>
        <v>-0.11584836841454056</v>
      </c>
      <c r="AV62" s="9">
        <f t="shared" si="32"/>
        <v>0.60713812134324086</v>
      </c>
      <c r="AW62" s="9">
        <f t="shared" si="4"/>
        <v>0.58317083154825433</v>
      </c>
      <c r="AX62" s="9">
        <f t="shared" si="5"/>
        <v>0.15320476607772718</v>
      </c>
      <c r="AY62" s="9">
        <f t="shared" si="28"/>
        <v>-1.5275766224334135</v>
      </c>
      <c r="AZ62" s="9">
        <v>1.2</v>
      </c>
    </row>
    <row r="63" spans="1:52" x14ac:dyDescent="0.2">
      <c r="A63" s="2" t="s">
        <v>28</v>
      </c>
      <c r="B63" s="3">
        <v>322</v>
      </c>
      <c r="C63" s="3">
        <v>4991.1000000000004</v>
      </c>
      <c r="E63" s="2">
        <v>158419.9</v>
      </c>
      <c r="F63" s="2">
        <v>0</v>
      </c>
      <c r="G63" s="3">
        <v>87978.6</v>
      </c>
      <c r="H63" s="2">
        <v>6279.6</v>
      </c>
      <c r="I63" s="2">
        <v>3765.6</v>
      </c>
      <c r="J63" s="2">
        <v>1346.5</v>
      </c>
      <c r="K63" s="2">
        <v>4793.8999999999996</v>
      </c>
      <c r="L63" s="2">
        <v>3351.4</v>
      </c>
      <c r="M63" s="2">
        <v>39644.800000000003</v>
      </c>
      <c r="N63" s="2">
        <v>10627.7</v>
      </c>
      <c r="O63" s="2">
        <v>16385.5</v>
      </c>
      <c r="P63" s="2">
        <v>7023.1</v>
      </c>
      <c r="Q63" s="2">
        <v>16296.3</v>
      </c>
      <c r="R63" s="2">
        <v>3254.9</v>
      </c>
      <c r="S63" s="2">
        <v>1153.2</v>
      </c>
      <c r="U63" s="6">
        <f t="shared" si="6"/>
        <v>0.43966324471790424</v>
      </c>
      <c r="V63" s="6">
        <f t="shared" si="7"/>
        <v>0</v>
      </c>
      <c r="W63" s="6">
        <f t="shared" si="8"/>
        <v>0.24416728417161362</v>
      </c>
      <c r="X63" s="6">
        <f t="shared" si="9"/>
        <v>1.7427793550750578E-2</v>
      </c>
      <c r="Y63" s="6">
        <f t="shared" si="10"/>
        <v>1.0450681475684179E-2</v>
      </c>
      <c r="Z63" s="6">
        <f t="shared" si="11"/>
        <v>3.7369456678905746E-3</v>
      </c>
      <c r="AA63" s="6">
        <f t="shared" si="12"/>
        <v>1.330452568681814E-2</v>
      </c>
      <c r="AB63" s="6">
        <f t="shared" si="13"/>
        <v>9.3011509182090394E-3</v>
      </c>
      <c r="AC63" s="6">
        <f t="shared" si="14"/>
        <v>0.11002633762672727</v>
      </c>
      <c r="AD63" s="6">
        <f t="shared" si="15"/>
        <v>2.9495089101107066E-2</v>
      </c>
      <c r="AE63" s="6">
        <f t="shared" si="16"/>
        <v>4.5474729477327155E-2</v>
      </c>
      <c r="AF63" s="6">
        <f t="shared" si="17"/>
        <v>1.9491231429752912E-2</v>
      </c>
      <c r="AG63" s="6">
        <f t="shared" si="18"/>
        <v>4.5227172437909524E-2</v>
      </c>
      <c r="AH63" s="6">
        <f t="shared" si="19"/>
        <v>9.0333341659242714E-3</v>
      </c>
      <c r="AI63" s="6">
        <f t="shared" si="20"/>
        <v>3.200479572381293E-3</v>
      </c>
      <c r="AJ63" s="2"/>
      <c r="AK63" s="7">
        <f t="shared" si="21"/>
        <v>0.55535068510963592</v>
      </c>
      <c r="AL63" s="8">
        <f t="shared" si="22"/>
        <v>6.708434523907672E-2</v>
      </c>
      <c r="AM63" s="8">
        <f t="shared" si="23"/>
        <v>0</v>
      </c>
      <c r="AN63" s="8">
        <f t="shared" si="29"/>
        <v>0.44875655082208976</v>
      </c>
      <c r="AO63" s="8">
        <f t="shared" si="24"/>
        <v>10.830273058454841</v>
      </c>
      <c r="AP63" s="2">
        <v>3.6</v>
      </c>
      <c r="AQ63" s="24">
        <f t="shared" si="25"/>
        <v>0.46610481923480551</v>
      </c>
      <c r="AR63" s="24">
        <f t="shared" si="26"/>
        <v>0.33196171296820082</v>
      </c>
      <c r="AS63" s="24">
        <f t="shared" si="27"/>
        <v>0.20193346779699367</v>
      </c>
      <c r="AT63" s="9">
        <f t="shared" si="30"/>
        <v>0.16681533077588992</v>
      </c>
      <c r="AU63" s="9">
        <f t="shared" si="31"/>
        <v>-0.1071495063450387</v>
      </c>
      <c r="AV63" s="9">
        <f t="shared" si="32"/>
        <v>0.50632883228885794</v>
      </c>
      <c r="AW63" s="9">
        <f t="shared" si="4"/>
        <v>0.48704428231184016</v>
      </c>
      <c r="AX63" s="9">
        <f t="shared" si="5"/>
        <v>0.20193346779699367</v>
      </c>
      <c r="AY63" s="9">
        <f t="shared" si="28"/>
        <v>-2.0110489911490865</v>
      </c>
      <c r="AZ63" s="9">
        <v>1.2</v>
      </c>
    </row>
    <row r="64" spans="1:52" x14ac:dyDescent="0.2">
      <c r="A64" s="2" t="s">
        <v>29</v>
      </c>
      <c r="B64" s="3">
        <v>327</v>
      </c>
      <c r="C64" s="3">
        <v>5041.2</v>
      </c>
      <c r="E64" s="2">
        <v>173027</v>
      </c>
      <c r="F64" s="2">
        <v>0</v>
      </c>
      <c r="G64" s="3">
        <v>96477.8</v>
      </c>
      <c r="H64" s="2">
        <v>7348.2</v>
      </c>
      <c r="I64" s="2">
        <v>4063.7</v>
      </c>
      <c r="J64" s="2">
        <v>1591.5</v>
      </c>
      <c r="K64" s="2">
        <v>5052.1000000000004</v>
      </c>
      <c r="L64" s="2">
        <v>3528</v>
      </c>
      <c r="M64" s="2">
        <v>46772.5</v>
      </c>
      <c r="N64" s="2">
        <v>10486.4</v>
      </c>
      <c r="O64" s="2">
        <v>16589.099999999999</v>
      </c>
      <c r="P64" s="2">
        <v>7757.6</v>
      </c>
      <c r="Q64" s="2">
        <v>15789.7</v>
      </c>
      <c r="R64" s="2">
        <v>3354.7</v>
      </c>
      <c r="U64" s="6">
        <f t="shared" si="6"/>
        <v>0.44157755890631417</v>
      </c>
      <c r="V64" s="6">
        <f t="shared" si="7"/>
        <v>0</v>
      </c>
      <c r="W64" s="6">
        <f t="shared" si="8"/>
        <v>0.24621840182544688</v>
      </c>
      <c r="X64" s="6">
        <f t="shared" si="9"/>
        <v>1.8753143835097283E-2</v>
      </c>
      <c r="Y64" s="6">
        <f t="shared" si="10"/>
        <v>1.0370859612243112E-2</v>
      </c>
      <c r="Z64" s="6">
        <f t="shared" si="11"/>
        <v>4.0616243996566955E-3</v>
      </c>
      <c r="AA64" s="6">
        <f t="shared" si="12"/>
        <v>1.289332870217128E-2</v>
      </c>
      <c r="AB64" s="6">
        <f t="shared" si="13"/>
        <v>9.0037140320382153E-3</v>
      </c>
      <c r="AC64" s="6">
        <f t="shared" si="14"/>
        <v>0.11936684086267219</v>
      </c>
      <c r="AD64" s="6">
        <f t="shared" si="15"/>
        <v>2.6762059757813362E-2</v>
      </c>
      <c r="AE64" s="6">
        <f t="shared" si="16"/>
        <v>4.2336596499117106E-2</v>
      </c>
      <c r="AF64" s="6">
        <f t="shared" si="17"/>
        <v>1.9797962577930744E-2</v>
      </c>
      <c r="AG64" s="6">
        <f t="shared" si="18"/>
        <v>4.0296469232333848E-2</v>
      </c>
      <c r="AH64" s="6">
        <f t="shared" si="19"/>
        <v>8.5614397571651367E-3</v>
      </c>
      <c r="AI64" s="6">
        <f t="shared" si="20"/>
        <v>0</v>
      </c>
      <c r="AJ64" s="2"/>
      <c r="AK64" s="7">
        <f t="shared" si="21"/>
        <v>0.55758812208499253</v>
      </c>
      <c r="AL64" s="8">
        <f t="shared" si="22"/>
        <v>6.9899328281829209E-2</v>
      </c>
      <c r="AM64" s="8">
        <f t="shared" si="23"/>
        <v>0</v>
      </c>
      <c r="AN64" s="8">
        <f t="shared" si="29"/>
        <v>0.43490164110924828</v>
      </c>
      <c r="AO64" s="8">
        <f t="shared" si="24"/>
        <v>10.065052540104892</v>
      </c>
      <c r="AP64" s="2">
        <v>3.6</v>
      </c>
      <c r="AQ64" s="24">
        <f t="shared" si="25"/>
        <v>0.50628875305153842</v>
      </c>
      <c r="AR64" s="24">
        <f t="shared" si="26"/>
        <v>0.31860484898486324</v>
      </c>
      <c r="AS64" s="24">
        <f t="shared" si="27"/>
        <v>0.17510639796359831</v>
      </c>
      <c r="AT64" s="9">
        <f t="shared" si="30"/>
        <v>0.15330268082241116</v>
      </c>
      <c r="AU64" s="9">
        <f t="shared" si="31"/>
        <v>-0.11215628263026169</v>
      </c>
      <c r="AV64" s="9">
        <f t="shared" si="32"/>
        <v>0.54940545905707194</v>
      </c>
      <c r="AW64" s="9">
        <f t="shared" si="4"/>
        <v>0.52231555625173387</v>
      </c>
      <c r="AX64" s="9">
        <f t="shared" si="5"/>
        <v>0.17510639796359831</v>
      </c>
      <c r="AY64" s="9">
        <f t="shared" si="28"/>
        <v>-1.8515097280715103</v>
      </c>
      <c r="AZ64" s="9">
        <v>1.2</v>
      </c>
    </row>
    <row r="65" spans="1:52" x14ac:dyDescent="0.2">
      <c r="A65" s="2" t="s">
        <v>30</v>
      </c>
      <c r="B65" s="3">
        <v>332</v>
      </c>
      <c r="C65" s="3">
        <v>5089.3999999999996</v>
      </c>
      <c r="E65" s="2">
        <v>198833.4</v>
      </c>
      <c r="F65" s="2">
        <v>0</v>
      </c>
      <c r="G65" s="3">
        <v>117748.3</v>
      </c>
      <c r="H65" s="2">
        <v>9416</v>
      </c>
      <c r="I65" s="2">
        <v>4929.3</v>
      </c>
      <c r="J65" s="2">
        <v>1829</v>
      </c>
      <c r="K65" s="2">
        <v>5249.9</v>
      </c>
      <c r="L65" s="2">
        <v>3887.2</v>
      </c>
      <c r="M65" s="2">
        <v>82119.100000000006</v>
      </c>
      <c r="N65" s="2">
        <v>10991.9</v>
      </c>
      <c r="O65" s="2">
        <v>19120.900000000001</v>
      </c>
      <c r="P65" s="2">
        <v>8910.4</v>
      </c>
      <c r="Q65" s="2">
        <v>17119.8</v>
      </c>
      <c r="R65" s="2">
        <v>4037.8</v>
      </c>
      <c r="S65" s="2">
        <v>1117.7</v>
      </c>
      <c r="U65" s="6">
        <f t="shared" si="6"/>
        <v>0.40970330965297064</v>
      </c>
      <c r="V65" s="6">
        <f t="shared" si="7"/>
        <v>0</v>
      </c>
      <c r="W65" s="6">
        <f t="shared" si="8"/>
        <v>0.24262457019801947</v>
      </c>
      <c r="X65" s="6">
        <f t="shared" si="9"/>
        <v>1.9402003706079418E-2</v>
      </c>
      <c r="Y65" s="6">
        <f t="shared" si="10"/>
        <v>1.0156998392988241E-2</v>
      </c>
      <c r="Z65" s="6">
        <f t="shared" si="11"/>
        <v>3.7687197088380692E-3</v>
      </c>
      <c r="AA65" s="6">
        <f t="shared" si="12"/>
        <v>1.0817606123252586E-2</v>
      </c>
      <c r="AB65" s="6">
        <f t="shared" si="13"/>
        <v>8.0097141892812151E-3</v>
      </c>
      <c r="AC65" s="6">
        <f t="shared" si="14"/>
        <v>0.16920933331987115</v>
      </c>
      <c r="AD65" s="6">
        <f t="shared" si="15"/>
        <v>2.2649201841212233E-2</v>
      </c>
      <c r="AE65" s="6">
        <f t="shared" si="16"/>
        <v>3.9399296162231735E-2</v>
      </c>
      <c r="AF65" s="6">
        <f t="shared" si="17"/>
        <v>1.8360196880060541E-2</v>
      </c>
      <c r="AG65" s="6">
        <f t="shared" si="18"/>
        <v>3.5275958267559304E-2</v>
      </c>
      <c r="AH65" s="6">
        <f t="shared" si="19"/>
        <v>8.3200308585819338E-3</v>
      </c>
      <c r="AI65" s="6">
        <f t="shared" si="20"/>
        <v>2.3030606990532038E-3</v>
      </c>
      <c r="AJ65" s="2"/>
      <c r="AK65" s="7">
        <f t="shared" si="21"/>
        <v>0.592195777972916</v>
      </c>
      <c r="AL65" s="8">
        <f t="shared" si="22"/>
        <v>7.522660816333554E-2</v>
      </c>
      <c r="AM65" s="8">
        <f t="shared" si="23"/>
        <v>0</v>
      </c>
      <c r="AN65" s="8">
        <f t="shared" si="29"/>
        <v>0.41784188496565544</v>
      </c>
      <c r="AO65" s="8">
        <f t="shared" si="24"/>
        <v>9.1228251485381175</v>
      </c>
      <c r="AP65" s="2">
        <v>3.6</v>
      </c>
      <c r="AQ65" s="24">
        <f t="shared" si="25"/>
        <v>0.59818674875307032</v>
      </c>
      <c r="AR65" s="24">
        <f t="shared" si="26"/>
        <v>0.25579808422814898</v>
      </c>
      <c r="AS65" s="24">
        <f t="shared" si="27"/>
        <v>0.14601516701878078</v>
      </c>
      <c r="AT65" s="9">
        <f t="shared" si="30"/>
        <v>0.1436792351256487</v>
      </c>
      <c r="AU65" s="9">
        <f t="shared" si="31"/>
        <v>-0.15124659795340589</v>
      </c>
      <c r="AV65" s="9">
        <f t="shared" si="32"/>
        <v>0.63629707929849633</v>
      </c>
      <c r="AW65" s="9">
        <f t="shared" si="4"/>
        <v>0.61910919462249459</v>
      </c>
      <c r="AX65" s="9">
        <f t="shared" si="5"/>
        <v>0.14601516701878078</v>
      </c>
      <c r="AY65" s="9">
        <f t="shared" si="28"/>
        <v>-1.6631400916963455</v>
      </c>
      <c r="AZ65" s="9">
        <v>1.2</v>
      </c>
    </row>
    <row r="66" spans="1:52" x14ac:dyDescent="0.2">
      <c r="A66" s="2" t="s">
        <v>31</v>
      </c>
      <c r="B66" s="3">
        <v>337</v>
      </c>
      <c r="C66" s="3">
        <v>5137.8999999999996</v>
      </c>
      <c r="E66" s="2">
        <v>234636.79999999999</v>
      </c>
      <c r="F66" s="2">
        <v>0</v>
      </c>
      <c r="G66" s="3">
        <v>141099.6</v>
      </c>
      <c r="H66" s="2">
        <v>10815.4</v>
      </c>
      <c r="I66" s="2">
        <v>5532.1</v>
      </c>
      <c r="J66" s="2">
        <v>2165.8000000000002</v>
      </c>
      <c r="K66" s="2">
        <v>5566.2</v>
      </c>
      <c r="L66" s="2">
        <v>3950</v>
      </c>
      <c r="M66" s="2">
        <v>66245</v>
      </c>
      <c r="N66" s="2">
        <v>12941.7</v>
      </c>
      <c r="O66" s="2">
        <v>20447.900000000001</v>
      </c>
      <c r="P66" s="2">
        <v>8612.2000000000007</v>
      </c>
      <c r="Q66" s="2">
        <v>19729.599999999999</v>
      </c>
      <c r="R66" s="2">
        <v>3961.2</v>
      </c>
      <c r="S66" s="2">
        <v>1289.2</v>
      </c>
      <c r="U66" s="6">
        <f t="shared" si="6"/>
        <v>0.43694597710546162</v>
      </c>
      <c r="V66" s="6">
        <f t="shared" si="7"/>
        <v>0</v>
      </c>
      <c r="W66" s="6">
        <f t="shared" si="8"/>
        <v>0.26275887921753877</v>
      </c>
      <c r="X66" s="6">
        <f t="shared" si="9"/>
        <v>2.0140683476702757E-2</v>
      </c>
      <c r="Y66" s="6">
        <f t="shared" si="10"/>
        <v>1.0302002243233476E-2</v>
      </c>
      <c r="Z66" s="6">
        <f t="shared" si="11"/>
        <v>4.0332019411064629E-3</v>
      </c>
      <c r="AA66" s="6">
        <f t="shared" si="12"/>
        <v>1.0365504037578166E-2</v>
      </c>
      <c r="AB66" s="6">
        <f t="shared" si="13"/>
        <v>7.3557796968189704E-3</v>
      </c>
      <c r="AC66" s="6">
        <f t="shared" si="14"/>
        <v>0.12336294329513232</v>
      </c>
      <c r="AD66" s="6">
        <f t="shared" si="15"/>
        <v>2.4100327620841033E-2</v>
      </c>
      <c r="AE66" s="6">
        <f t="shared" si="16"/>
        <v>3.807854371204674E-2</v>
      </c>
      <c r="AF66" s="6">
        <f t="shared" si="17"/>
        <v>1.6037834406315024E-2</v>
      </c>
      <c r="AG66" s="6">
        <f t="shared" si="18"/>
        <v>3.6740909140850521E-2</v>
      </c>
      <c r="AH66" s="6">
        <f t="shared" si="19"/>
        <v>7.376636591149191E-3</v>
      </c>
      <c r="AI66" s="6">
        <f t="shared" si="20"/>
        <v>2.4007775152250677E-3</v>
      </c>
      <c r="AJ66" s="2"/>
      <c r="AK66" s="7">
        <f t="shared" si="21"/>
        <v>0.60135324041241622</v>
      </c>
      <c r="AL66" s="8">
        <f t="shared" si="22"/>
        <v>7.3131711186367299E-2</v>
      </c>
      <c r="AM66" s="8">
        <f t="shared" si="23"/>
        <v>0</v>
      </c>
      <c r="AN66" s="8">
        <f t="shared" ref="AN66:AN97" si="33">(F66+J66+I66)/(H66+F66+J66+I66)</f>
        <v>0.41580377350337322</v>
      </c>
      <c r="AO66" s="8">
        <f t="shared" si="24"/>
        <v>9.0102582143648053</v>
      </c>
      <c r="AP66" s="2">
        <v>3.6</v>
      </c>
      <c r="AQ66" s="24">
        <f t="shared" si="25"/>
        <v>0.53075247122450842</v>
      </c>
      <c r="AR66" s="24">
        <f t="shared" si="26"/>
        <v>0.29424770391542843</v>
      </c>
      <c r="AS66" s="24">
        <f t="shared" si="27"/>
        <v>0.17499982486006321</v>
      </c>
      <c r="AT66" s="9">
        <f t="shared" ref="AT66:AT97" si="34">(Q66+N66+K66)/(E66+K66+N66+Q66)</f>
        <v>0.14012862332583173</v>
      </c>
      <c r="AU66" s="9">
        <f t="shared" ref="AU66:AU97" si="35">-LOG10((L66+O66)/(K66+N66))</f>
        <v>-0.11999530262790281</v>
      </c>
      <c r="AV66" s="9">
        <f t="shared" ref="AV66:AV97" si="36">(L66+K66+M66)/SUM(M66:S66)</f>
        <v>0.56866336202625889</v>
      </c>
      <c r="AW66" s="9">
        <f t="shared" ref="AW66:AW129" si="37">(M66+L66+K66)/SUM(K66:Q66)</f>
        <v>0.55102020035987398</v>
      </c>
      <c r="AX66" s="9">
        <f t="shared" ref="AX66:AX88" si="38">(AG66+AH66+AI66)/SUM(AA66:AI66)</f>
        <v>0.17499982486006321</v>
      </c>
      <c r="AY66" s="9">
        <f t="shared" si="28"/>
        <v>-1.7587141917281093</v>
      </c>
      <c r="AZ66" s="9">
        <v>1.2</v>
      </c>
    </row>
    <row r="67" spans="1:52" x14ac:dyDescent="0.2">
      <c r="A67" s="2" t="s">
        <v>183</v>
      </c>
      <c r="B67" s="3">
        <v>342</v>
      </c>
      <c r="C67" s="3">
        <v>5186.6000000000004</v>
      </c>
      <c r="E67" s="2">
        <v>365882.8</v>
      </c>
      <c r="F67" s="2">
        <v>0</v>
      </c>
      <c r="G67" s="3">
        <v>256419.9</v>
      </c>
      <c r="H67" s="2">
        <v>16312</v>
      </c>
      <c r="I67" s="2">
        <v>8222.6</v>
      </c>
      <c r="J67" s="2">
        <v>2890.5</v>
      </c>
      <c r="K67" s="2">
        <v>5723.1</v>
      </c>
      <c r="L67" s="2">
        <v>3355.2</v>
      </c>
      <c r="M67" s="2">
        <v>61066.1</v>
      </c>
      <c r="N67" s="2">
        <v>13218</v>
      </c>
      <c r="O67" s="2">
        <v>13186.2</v>
      </c>
      <c r="P67" s="2">
        <v>8392.4</v>
      </c>
      <c r="Q67" s="2">
        <v>19935.8</v>
      </c>
      <c r="R67" s="2">
        <v>6512.7</v>
      </c>
      <c r="S67" s="2">
        <v>1524.9</v>
      </c>
      <c r="U67" s="6">
        <f t="shared" ref="U67:U130" si="39">E67/SUM(E67:S67)</f>
        <v>0.46749689704950753</v>
      </c>
      <c r="V67" s="6">
        <f t="shared" ref="V67:V130" si="40">F67/SUM(E67:S67)</f>
        <v>0</v>
      </c>
      <c r="W67" s="6">
        <f t="shared" ref="W67:W130" si="41">G67/SUM(E67:S67)</f>
        <v>0.32763362364053467</v>
      </c>
      <c r="X67" s="6">
        <f t="shared" ref="X67:X130" si="42">H67/SUM(E67:S67)</f>
        <v>2.0842218832564874E-2</v>
      </c>
      <c r="Y67" s="6">
        <f t="shared" ref="Y67:Y130" si="43">I67/SUM(E67:S67)</f>
        <v>1.0506205773212846E-2</v>
      </c>
      <c r="Z67" s="6">
        <f t="shared" ref="Z67:Z130" si="44">J67/SUM(E67:S67)</f>
        <v>3.6932585541643429E-3</v>
      </c>
      <c r="AA67" s="6">
        <f t="shared" ref="AA67:AA130" si="45">K67/SUM(E67:S67)</f>
        <v>7.3125369421684671E-3</v>
      </c>
      <c r="AB67" s="6">
        <f t="shared" ref="AB67:AB130" si="46">L67/SUM(E67:S67)</f>
        <v>4.2870164680616513E-3</v>
      </c>
      <c r="AC67" s="6">
        <f t="shared" ref="AC67:AC130" si="47">M67/SUM(E67:S67)</f>
        <v>7.8025565194414531E-2</v>
      </c>
      <c r="AD67" s="6">
        <f t="shared" ref="AD67:AD130" si="48">N67/SUM(E67:S67)</f>
        <v>1.6888943632224283E-2</v>
      </c>
      <c r="AE67" s="6">
        <f t="shared" ref="AE67:AE130" si="49">O67/SUM(E67:S67)</f>
        <v>1.6848312038374627E-2</v>
      </c>
      <c r="AF67" s="6">
        <f t="shared" ref="AF67:AF130" si="50">P67/SUM(E67:S67)</f>
        <v>1.0723163151693074E-2</v>
      </c>
      <c r="AG67" s="6">
        <f t="shared" ref="AG67:AG130" si="51">Q67/SUM(E67:S67)</f>
        <v>2.547243171911763E-2</v>
      </c>
      <c r="AH67" s="6">
        <f t="shared" ref="AH67:AH130" si="52">R67/SUM(E67:S67)</f>
        <v>8.3214270837938479E-3</v>
      </c>
      <c r="AI67" s="6">
        <f t="shared" ref="AI67:AI130" si="53">S67/SUM(E67:S67)</f>
        <v>1.9483999201678627E-3</v>
      </c>
      <c r="AJ67" s="2"/>
      <c r="AK67" s="7">
        <f t="shared" ref="AK67:AK130" si="54">W67/U67</f>
        <v>0.70082523693379406</v>
      </c>
      <c r="AL67" s="8">
        <f t="shared" ref="AL67:AL130" si="55">SUM(X67:Z67)/(SUM(X67:Z67)+U67+V67)</f>
        <v>6.9729339278463517E-2</v>
      </c>
      <c r="AM67" s="8">
        <f t="shared" ref="AM67:AM130" si="56">V67/SUM(U67:Z67)</f>
        <v>0</v>
      </c>
      <c r="AN67" s="8">
        <f t="shared" si="33"/>
        <v>0.40521638936594584</v>
      </c>
      <c r="AO67" s="8">
        <f t="shared" ref="AO67:AO130" si="57">55.231*AN67-13.955</f>
        <v>8.4255064010705549</v>
      </c>
      <c r="AP67" s="2">
        <v>3.6</v>
      </c>
      <c r="AQ67" s="24">
        <f t="shared" ref="AQ67:AQ130" si="58">SUM(AA67:AC67)/SUM(AA67:AI67)</f>
        <v>0.52774116273330807</v>
      </c>
      <c r="AR67" s="24">
        <f t="shared" ref="AR67:AR130" si="59">SUM(AD67:AF67)/SUM(AA67:AI67)</f>
        <v>0.26179706638257405</v>
      </c>
      <c r="AS67" s="24">
        <f t="shared" ref="AS67:AS130" si="60">SUM(AG67:AI67)/SUM(AA67:AI67)</f>
        <v>0.21046177088411788</v>
      </c>
      <c r="AT67" s="9">
        <f t="shared" si="34"/>
        <v>9.6049334951083337E-2</v>
      </c>
      <c r="AU67" s="9">
        <f t="shared" si="35"/>
        <v>5.883293317699391E-2</v>
      </c>
      <c r="AV67" s="9">
        <f t="shared" si="36"/>
        <v>0.56642933684119579</v>
      </c>
      <c r="AW67" s="9">
        <f t="shared" si="37"/>
        <v>0.56170882021320212</v>
      </c>
      <c r="AX67" s="9">
        <f t="shared" si="38"/>
        <v>0.21046177088411788</v>
      </c>
      <c r="AY67" s="9">
        <f t="shared" ref="AY67:AY130" si="61">-3.84+9.84*AU67+5.92*AW67</f>
        <v>6.4232278123776965E-2</v>
      </c>
      <c r="AZ67" s="9">
        <v>1.2</v>
      </c>
    </row>
    <row r="68" spans="1:52" x14ac:dyDescent="0.2">
      <c r="A68" s="2" t="s">
        <v>184</v>
      </c>
      <c r="B68" s="3">
        <v>347</v>
      </c>
      <c r="C68" s="3">
        <v>5235.5</v>
      </c>
      <c r="E68" s="2">
        <v>462289.3</v>
      </c>
      <c r="F68" s="2">
        <v>0</v>
      </c>
      <c r="G68" s="3">
        <v>323638.7</v>
      </c>
      <c r="H68" s="2">
        <v>22084.9</v>
      </c>
      <c r="I68" s="2">
        <v>10547.9</v>
      </c>
      <c r="J68" s="2">
        <v>3909.4</v>
      </c>
      <c r="K68" s="2">
        <v>5873.1</v>
      </c>
      <c r="L68" s="2">
        <v>2834.1</v>
      </c>
      <c r="M68" s="2">
        <v>30752.5</v>
      </c>
      <c r="N68" s="2">
        <v>13737.8</v>
      </c>
      <c r="O68" s="2">
        <v>16419.7</v>
      </c>
      <c r="P68" s="2">
        <v>10715.4</v>
      </c>
      <c r="Q68" s="2">
        <v>21598.799999999999</v>
      </c>
      <c r="R68" s="2">
        <v>6973.2</v>
      </c>
      <c r="S68" s="2">
        <v>1945.9</v>
      </c>
      <c r="U68" s="6">
        <f t="shared" si="39"/>
        <v>0.49531666875062341</v>
      </c>
      <c r="V68" s="6">
        <f t="shared" si="40"/>
        <v>0</v>
      </c>
      <c r="W68" s="6">
        <f t="shared" si="41"/>
        <v>0.34676044365029085</v>
      </c>
      <c r="X68" s="6">
        <f t="shared" si="42"/>
        <v>2.3662713148867264E-2</v>
      </c>
      <c r="Y68" s="6">
        <f t="shared" si="43"/>
        <v>1.1301474402099941E-2</v>
      </c>
      <c r="Z68" s="6">
        <f t="shared" si="44"/>
        <v>4.1886995541832511E-3</v>
      </c>
      <c r="AA68" s="6">
        <f t="shared" si="45"/>
        <v>6.29269231894246E-3</v>
      </c>
      <c r="AB68" s="6">
        <f t="shared" si="46"/>
        <v>3.0365768165219091E-3</v>
      </c>
      <c r="AC68" s="6">
        <f t="shared" si="47"/>
        <v>3.2949553138594267E-2</v>
      </c>
      <c r="AD68" s="6">
        <f t="shared" si="48"/>
        <v>1.4719270664413635E-2</v>
      </c>
      <c r="AE68" s="6">
        <f t="shared" si="49"/>
        <v>1.7592773845045973E-2</v>
      </c>
      <c r="AF68" s="6">
        <f t="shared" si="50"/>
        <v>1.1480941117024404E-2</v>
      </c>
      <c r="AG68" s="6">
        <f t="shared" si="51"/>
        <v>2.314188467051036E-2</v>
      </c>
      <c r="AH68" s="6">
        <f t="shared" si="52"/>
        <v>7.4713868448433637E-3</v>
      </c>
      <c r="AI68" s="6">
        <f t="shared" si="53"/>
        <v>2.0849210780388779E-3</v>
      </c>
      <c r="AJ68" s="2"/>
      <c r="AK68" s="7">
        <f t="shared" si="54"/>
        <v>0.70007828431244257</v>
      </c>
      <c r="AL68" s="8">
        <f t="shared" si="55"/>
        <v>7.325559833330493E-2</v>
      </c>
      <c r="AM68" s="8">
        <f t="shared" si="56"/>
        <v>0</v>
      </c>
      <c r="AN68" s="8">
        <f t="shared" si="33"/>
        <v>0.39563299418206888</v>
      </c>
      <c r="AO68" s="8">
        <f t="shared" si="57"/>
        <v>7.8962059016698465</v>
      </c>
      <c r="AP68" s="2">
        <v>3.6</v>
      </c>
      <c r="AQ68" s="24">
        <f t="shared" si="58"/>
        <v>0.35597223287220181</v>
      </c>
      <c r="AR68" s="24">
        <f t="shared" si="59"/>
        <v>0.36872093495293218</v>
      </c>
      <c r="AS68" s="24">
        <f t="shared" si="60"/>
        <v>0.27530683217486618</v>
      </c>
      <c r="AT68" s="9">
        <f t="shared" si="34"/>
        <v>8.1846637232645944E-2</v>
      </c>
      <c r="AU68" s="9">
        <f t="shared" si="35"/>
        <v>7.9810688919673047E-3</v>
      </c>
      <c r="AV68" s="9">
        <f t="shared" si="36"/>
        <v>0.38631706631761459</v>
      </c>
      <c r="AW68" s="9">
        <f t="shared" si="37"/>
        <v>0.38712016120645848</v>
      </c>
      <c r="AX68" s="9">
        <f t="shared" si="38"/>
        <v>0.27530683217486618</v>
      </c>
      <c r="AY68" s="9">
        <f t="shared" si="61"/>
        <v>-1.4697149277608075</v>
      </c>
      <c r="AZ68" s="9">
        <v>1.2</v>
      </c>
    </row>
    <row r="69" spans="1:52" x14ac:dyDescent="0.2">
      <c r="A69" s="2" t="s">
        <v>32</v>
      </c>
      <c r="B69" s="3">
        <v>352</v>
      </c>
      <c r="C69" s="3">
        <v>5284.9</v>
      </c>
      <c r="E69" s="2">
        <v>409647</v>
      </c>
      <c r="F69" s="2">
        <v>0</v>
      </c>
      <c r="G69" s="3">
        <v>285651.59999999998</v>
      </c>
      <c r="H69" s="2">
        <v>18235.3</v>
      </c>
      <c r="I69" s="2">
        <v>9086.9</v>
      </c>
      <c r="J69" s="2">
        <v>4149.7</v>
      </c>
      <c r="K69" s="2">
        <v>5576.8</v>
      </c>
      <c r="L69" s="2">
        <v>2671</v>
      </c>
      <c r="M69" s="2">
        <v>43201.4</v>
      </c>
      <c r="N69" s="2">
        <v>12724.6</v>
      </c>
      <c r="O69" s="2">
        <v>13043.1</v>
      </c>
      <c r="P69" s="2">
        <v>7178.3</v>
      </c>
      <c r="Q69" s="2">
        <v>19259.8</v>
      </c>
      <c r="R69" s="2">
        <v>5087.8</v>
      </c>
      <c r="S69" s="2">
        <v>1014.2</v>
      </c>
      <c r="U69" s="6">
        <f t="shared" si="39"/>
        <v>0.4896993822677676</v>
      </c>
      <c r="V69" s="6">
        <f t="shared" si="40"/>
        <v>0</v>
      </c>
      <c r="W69" s="6">
        <f t="shared" si="41"/>
        <v>0.34147305378484261</v>
      </c>
      <c r="X69" s="6">
        <f t="shared" si="42"/>
        <v>2.1798805179746028E-2</v>
      </c>
      <c r="Y69" s="6">
        <f t="shared" si="43"/>
        <v>1.0862643487512364E-2</v>
      </c>
      <c r="Z69" s="6">
        <f t="shared" si="44"/>
        <v>4.9606259208453988E-3</v>
      </c>
      <c r="AA69" s="6">
        <f t="shared" si="45"/>
        <v>6.6666068957685187E-3</v>
      </c>
      <c r="AB69" s="6">
        <f t="shared" si="46"/>
        <v>3.1929613790341615E-3</v>
      </c>
      <c r="AC69" s="6">
        <f t="shared" si="47"/>
        <v>5.1643729584502598E-2</v>
      </c>
      <c r="AD69" s="6">
        <f t="shared" si="48"/>
        <v>1.5211215411328376E-2</v>
      </c>
      <c r="AE69" s="6">
        <f t="shared" si="49"/>
        <v>1.5591956032527322E-2</v>
      </c>
      <c r="AF69" s="6">
        <f t="shared" si="50"/>
        <v>8.5810687634297732E-3</v>
      </c>
      <c r="AG69" s="6">
        <f t="shared" si="51"/>
        <v>2.3023510882786275E-2</v>
      </c>
      <c r="AH69" s="6">
        <f t="shared" si="52"/>
        <v>6.0820475118869366E-3</v>
      </c>
      <c r="AI69" s="6">
        <f t="shared" si="53"/>
        <v>1.212392898021882E-3</v>
      </c>
      <c r="AJ69" s="2"/>
      <c r="AK69" s="7">
        <f t="shared" si="54"/>
        <v>0.69731158778167535</v>
      </c>
      <c r="AL69" s="8">
        <f t="shared" si="55"/>
        <v>7.1345616794020822E-2</v>
      </c>
      <c r="AM69" s="8">
        <f t="shared" si="56"/>
        <v>0</v>
      </c>
      <c r="AN69" s="8">
        <f t="shared" si="33"/>
        <v>0.42058471207648723</v>
      </c>
      <c r="AO69" s="8">
        <f t="shared" si="57"/>
        <v>9.2743142326964669</v>
      </c>
      <c r="AP69" s="2">
        <v>3.6</v>
      </c>
      <c r="AQ69" s="24">
        <f t="shared" si="58"/>
        <v>0.46875552356569516</v>
      </c>
      <c r="AR69" s="24">
        <f t="shared" si="59"/>
        <v>0.30017219858414501</v>
      </c>
      <c r="AS69" s="24">
        <f t="shared" si="60"/>
        <v>0.23107227785015988</v>
      </c>
      <c r="AT69" s="9">
        <f t="shared" si="34"/>
        <v>8.3990409835955626E-2</v>
      </c>
      <c r="AU69" s="9">
        <f t="shared" si="35"/>
        <v>6.6194800631576747E-2</v>
      </c>
      <c r="AV69" s="9">
        <f t="shared" si="36"/>
        <v>0.50684272952599363</v>
      </c>
      <c r="AW69" s="9">
        <f t="shared" si="37"/>
        <v>0.49635039313105983</v>
      </c>
      <c r="AX69" s="9">
        <f t="shared" si="38"/>
        <v>0.23107227785015988</v>
      </c>
      <c r="AY69" s="9">
        <f t="shared" si="61"/>
        <v>-0.25024883444941048</v>
      </c>
      <c r="AZ69" s="9">
        <v>1.2</v>
      </c>
    </row>
    <row r="70" spans="1:52" x14ac:dyDescent="0.2">
      <c r="A70" s="2" t="s">
        <v>33</v>
      </c>
      <c r="B70" s="3">
        <v>357</v>
      </c>
      <c r="C70" s="3">
        <v>5333.2</v>
      </c>
      <c r="E70" s="2">
        <v>404388.9</v>
      </c>
      <c r="F70" s="2">
        <v>0</v>
      </c>
      <c r="G70" s="3">
        <v>289953.09999999998</v>
      </c>
      <c r="H70" s="2">
        <v>19480.3</v>
      </c>
      <c r="I70" s="2">
        <v>9589.1</v>
      </c>
      <c r="J70" s="2">
        <v>3131.1</v>
      </c>
      <c r="K70" s="2">
        <v>5583</v>
      </c>
      <c r="L70" s="2">
        <v>2455.4</v>
      </c>
      <c r="M70" s="2">
        <v>75173.8</v>
      </c>
      <c r="N70" s="2">
        <v>14123.2</v>
      </c>
      <c r="O70" s="2">
        <v>12731.6</v>
      </c>
      <c r="P70" s="2">
        <v>7361.9</v>
      </c>
      <c r="Q70" s="2">
        <v>21724.400000000001</v>
      </c>
      <c r="R70" s="2">
        <v>4577.2</v>
      </c>
      <c r="S70" s="2">
        <v>1209.4000000000001</v>
      </c>
      <c r="U70" s="6">
        <f t="shared" si="39"/>
        <v>0.46402417306419502</v>
      </c>
      <c r="V70" s="6">
        <f t="shared" si="40"/>
        <v>0</v>
      </c>
      <c r="W70" s="6">
        <f t="shared" si="41"/>
        <v>0.33271251375816652</v>
      </c>
      <c r="X70" s="6">
        <f t="shared" si="42"/>
        <v>2.2353061863326213E-2</v>
      </c>
      <c r="Y70" s="6">
        <f t="shared" si="43"/>
        <v>1.1003205572482015E-2</v>
      </c>
      <c r="Z70" s="6">
        <f t="shared" si="44"/>
        <v>3.59284364205175E-3</v>
      </c>
      <c r="AA70" s="6">
        <f t="shared" si="45"/>
        <v>6.4063255895930888E-3</v>
      </c>
      <c r="AB70" s="6">
        <f t="shared" si="46"/>
        <v>2.8174980929046873E-3</v>
      </c>
      <c r="AC70" s="6">
        <f t="shared" si="47"/>
        <v>8.6259688090086509E-2</v>
      </c>
      <c r="AD70" s="6">
        <f t="shared" si="48"/>
        <v>1.6205949770184688E-2</v>
      </c>
      <c r="AE70" s="6">
        <f t="shared" si="49"/>
        <v>1.4609130373717243E-2</v>
      </c>
      <c r="AF70" s="6">
        <f t="shared" si="50"/>
        <v>8.4475601572676622E-3</v>
      </c>
      <c r="AG70" s="6">
        <f t="shared" si="51"/>
        <v>2.4928099523295021E-2</v>
      </c>
      <c r="AH70" s="6">
        <f t="shared" si="52"/>
        <v>5.252200159177052E-3</v>
      </c>
      <c r="AI70" s="6">
        <f t="shared" si="53"/>
        <v>1.3877503435525491E-3</v>
      </c>
      <c r="AJ70" s="2"/>
      <c r="AK70" s="7">
        <f t="shared" si="54"/>
        <v>0.71701547693321932</v>
      </c>
      <c r="AL70" s="8">
        <f t="shared" si="55"/>
        <v>7.3754653686049179E-2</v>
      </c>
      <c r="AM70" s="8">
        <f t="shared" si="56"/>
        <v>0</v>
      </c>
      <c r="AN70" s="8">
        <f t="shared" si="33"/>
        <v>0.39503113305694015</v>
      </c>
      <c r="AO70" s="8">
        <f t="shared" si="57"/>
        <v>7.8629645098678633</v>
      </c>
      <c r="AP70" s="2">
        <v>3.6</v>
      </c>
      <c r="AQ70" s="24">
        <f t="shared" si="58"/>
        <v>0.57411520223209767</v>
      </c>
      <c r="AR70" s="24">
        <f t="shared" si="59"/>
        <v>0.23607509043403507</v>
      </c>
      <c r="AS70" s="24">
        <f t="shared" si="60"/>
        <v>0.18980970733386734</v>
      </c>
      <c r="AT70" s="9">
        <f t="shared" si="34"/>
        <v>9.293133207497653E-2</v>
      </c>
      <c r="AU70" s="9">
        <f t="shared" si="35"/>
        <v>0.11313089322361039</v>
      </c>
      <c r="AV70" s="9">
        <f t="shared" si="36"/>
        <v>0.60782533427318175</v>
      </c>
      <c r="AW70" s="9">
        <f t="shared" si="37"/>
        <v>0.59798941167762465</v>
      </c>
      <c r="AX70" s="9">
        <f t="shared" si="38"/>
        <v>0.18980970733386734</v>
      </c>
      <c r="AY70" s="9">
        <f t="shared" si="61"/>
        <v>0.81330530645186405</v>
      </c>
      <c r="AZ70" s="9">
        <v>1.2</v>
      </c>
    </row>
    <row r="71" spans="1:52" x14ac:dyDescent="0.2">
      <c r="A71" s="2" t="s">
        <v>34</v>
      </c>
      <c r="B71" s="3">
        <v>362</v>
      </c>
      <c r="C71" s="3">
        <v>5381.9</v>
      </c>
      <c r="E71" s="2">
        <v>507063.3</v>
      </c>
      <c r="F71" s="2">
        <v>0</v>
      </c>
      <c r="G71" s="3">
        <v>342394.4</v>
      </c>
      <c r="H71" s="2">
        <v>25495.7</v>
      </c>
      <c r="I71" s="2">
        <v>12261</v>
      </c>
      <c r="J71" s="2">
        <v>4561.1000000000004</v>
      </c>
      <c r="K71" s="2">
        <v>7269.1</v>
      </c>
      <c r="L71" s="2">
        <v>2610.1</v>
      </c>
      <c r="M71" s="2">
        <v>26366.9</v>
      </c>
      <c r="N71" s="2">
        <v>16835.3</v>
      </c>
      <c r="O71" s="2">
        <v>16448</v>
      </c>
      <c r="P71" s="2">
        <v>9778.6</v>
      </c>
      <c r="Q71" s="2">
        <v>29714</v>
      </c>
      <c r="R71" s="2">
        <v>7892.6</v>
      </c>
      <c r="S71" s="2">
        <v>2363.6</v>
      </c>
      <c r="U71" s="6">
        <f t="shared" si="39"/>
        <v>0.50151965222025308</v>
      </c>
      <c r="V71" s="6">
        <f t="shared" si="40"/>
        <v>0</v>
      </c>
      <c r="W71" s="6">
        <f t="shared" si="41"/>
        <v>0.33865105285703428</v>
      </c>
      <c r="X71" s="6">
        <f t="shared" si="42"/>
        <v>2.5216959297018549E-2</v>
      </c>
      <c r="Y71" s="6">
        <f t="shared" si="43"/>
        <v>1.212695230728101E-2</v>
      </c>
      <c r="Z71" s="6">
        <f t="shared" si="44"/>
        <v>4.5112341708457241E-3</v>
      </c>
      <c r="AA71" s="6">
        <f t="shared" si="45"/>
        <v>7.1896280088782636E-3</v>
      </c>
      <c r="AB71" s="6">
        <f t="shared" si="46"/>
        <v>2.5815641641982025E-3</v>
      </c>
      <c r="AC71" s="6">
        <f t="shared" si="47"/>
        <v>2.6078634596757824E-2</v>
      </c>
      <c r="AD71" s="6">
        <f t="shared" si="48"/>
        <v>1.6651242164486418E-2</v>
      </c>
      <c r="AE71" s="6">
        <f t="shared" si="49"/>
        <v>1.6268176457887452E-2</v>
      </c>
      <c r="AF71" s="6">
        <f t="shared" si="50"/>
        <v>9.6716920179412847E-3</v>
      </c>
      <c r="AG71" s="6">
        <f t="shared" si="51"/>
        <v>2.9389141249371822E-2</v>
      </c>
      <c r="AH71" s="6">
        <f t="shared" si="52"/>
        <v>7.8063113759437325E-3</v>
      </c>
      <c r="AI71" s="6">
        <f t="shared" si="53"/>
        <v>2.3377591121025525E-3</v>
      </c>
      <c r="AJ71" s="2"/>
      <c r="AK71" s="7">
        <f t="shared" si="54"/>
        <v>0.67524981595000078</v>
      </c>
      <c r="AL71" s="8">
        <f t="shared" si="55"/>
        <v>7.702813220185406E-2</v>
      </c>
      <c r="AM71" s="8">
        <f t="shared" si="56"/>
        <v>0</v>
      </c>
      <c r="AN71" s="8">
        <f t="shared" si="33"/>
        <v>0.39751830199112426</v>
      </c>
      <c r="AO71" s="8">
        <f t="shared" si="57"/>
        <v>8.0003333372717851</v>
      </c>
      <c r="AP71" s="2">
        <v>3.6</v>
      </c>
      <c r="AQ71" s="24">
        <f t="shared" si="58"/>
        <v>0.30387866349425124</v>
      </c>
      <c r="AR71" s="24">
        <f t="shared" si="59"/>
        <v>0.36102070621454713</v>
      </c>
      <c r="AS71" s="24">
        <f t="shared" si="60"/>
        <v>0.33510063029120152</v>
      </c>
      <c r="AT71" s="9">
        <f t="shared" si="34"/>
        <v>9.5953210810764564E-2</v>
      </c>
      <c r="AU71" s="9">
        <f t="shared" si="35"/>
        <v>0.10201672420643718</v>
      </c>
      <c r="AV71" s="9">
        <f t="shared" si="36"/>
        <v>0.33132021316465415</v>
      </c>
      <c r="AW71" s="9">
        <f t="shared" si="37"/>
        <v>0.33246592430885502</v>
      </c>
      <c r="AX71" s="9">
        <f t="shared" si="38"/>
        <v>0.33510063029120152</v>
      </c>
      <c r="AY71" s="9">
        <f t="shared" si="61"/>
        <v>-0.86795716190023642</v>
      </c>
      <c r="AZ71" s="9">
        <v>1.2</v>
      </c>
    </row>
    <row r="72" spans="1:52" x14ac:dyDescent="0.2">
      <c r="A72" s="2" t="s">
        <v>35</v>
      </c>
      <c r="B72" s="3">
        <v>367</v>
      </c>
      <c r="C72" s="3">
        <v>5435.1</v>
      </c>
      <c r="E72" s="2">
        <v>634042.9</v>
      </c>
      <c r="F72" s="2">
        <v>0</v>
      </c>
      <c r="G72" s="3">
        <v>451487.3</v>
      </c>
      <c r="H72" s="2">
        <v>33569.599999999999</v>
      </c>
      <c r="I72" s="2">
        <v>16151.1</v>
      </c>
      <c r="J72" s="2">
        <v>5055.3</v>
      </c>
      <c r="K72" s="2">
        <v>7547.6</v>
      </c>
      <c r="L72" s="2">
        <v>3396.4</v>
      </c>
      <c r="M72" s="2">
        <v>57490</v>
      </c>
      <c r="N72" s="2">
        <v>18621.8</v>
      </c>
      <c r="O72" s="2">
        <v>21984.1</v>
      </c>
      <c r="P72" s="2">
        <v>14150</v>
      </c>
      <c r="Q72" s="2">
        <v>33481.4</v>
      </c>
      <c r="R72" s="2">
        <v>11151.6</v>
      </c>
      <c r="S72" s="2">
        <v>5177.7</v>
      </c>
      <c r="U72" s="6">
        <f t="shared" si="39"/>
        <v>0.4827835354237105</v>
      </c>
      <c r="V72" s="6">
        <f t="shared" si="40"/>
        <v>0</v>
      </c>
      <c r="W72" s="6">
        <f t="shared" si="41"/>
        <v>0.34377900122043065</v>
      </c>
      <c r="X72" s="6">
        <f t="shared" si="42"/>
        <v>2.5561125549643078E-2</v>
      </c>
      <c r="Y72" s="6">
        <f t="shared" si="43"/>
        <v>1.2298040336043335E-2</v>
      </c>
      <c r="Z72" s="6">
        <f t="shared" si="44"/>
        <v>3.8492909653707716E-3</v>
      </c>
      <c r="AA72" s="6">
        <f t="shared" si="45"/>
        <v>5.7470196606002489E-3</v>
      </c>
      <c r="AB72" s="6">
        <f t="shared" si="46"/>
        <v>2.5861436185360492E-3</v>
      </c>
      <c r="AC72" s="6">
        <f t="shared" si="47"/>
        <v>4.3774996063372235E-2</v>
      </c>
      <c r="AD72" s="6">
        <f t="shared" si="48"/>
        <v>1.4179321998485041E-2</v>
      </c>
      <c r="AE72" s="6">
        <f t="shared" si="49"/>
        <v>1.6739500625444104E-2</v>
      </c>
      <c r="AF72" s="6">
        <f t="shared" si="50"/>
        <v>1.0774329349394976E-2</v>
      </c>
      <c r="AG72" s="6">
        <f t="shared" si="51"/>
        <v>2.5493966832426357E-2</v>
      </c>
      <c r="AH72" s="6">
        <f t="shared" si="52"/>
        <v>8.4912375387076328E-3</v>
      </c>
      <c r="AI72" s="6">
        <f t="shared" si="53"/>
        <v>3.9424908178347963E-3</v>
      </c>
      <c r="AJ72" s="2"/>
      <c r="AK72" s="7">
        <f t="shared" si="54"/>
        <v>0.71207689574317445</v>
      </c>
      <c r="AL72" s="8">
        <f t="shared" si="55"/>
        <v>7.9521627527932237E-2</v>
      </c>
      <c r="AM72" s="8">
        <f t="shared" si="56"/>
        <v>0</v>
      </c>
      <c r="AN72" s="8">
        <f t="shared" si="33"/>
        <v>0.38714765590769684</v>
      </c>
      <c r="AO72" s="8">
        <f t="shared" si="57"/>
        <v>7.4275521834380047</v>
      </c>
      <c r="AP72" s="2">
        <v>3.6</v>
      </c>
      <c r="AQ72" s="24">
        <f t="shared" si="58"/>
        <v>0.3955708824131246</v>
      </c>
      <c r="AR72" s="24">
        <f t="shared" si="59"/>
        <v>0.31650699477342853</v>
      </c>
      <c r="AS72" s="24">
        <f t="shared" si="60"/>
        <v>0.28792212281344687</v>
      </c>
      <c r="AT72" s="9">
        <f t="shared" si="34"/>
        <v>8.5990113503985971E-2</v>
      </c>
      <c r="AU72" s="9">
        <f t="shared" si="35"/>
        <v>1.3293591934078917E-2</v>
      </c>
      <c r="AV72" s="9">
        <f t="shared" si="36"/>
        <v>0.42228455983896984</v>
      </c>
      <c r="AW72" s="9">
        <f t="shared" si="37"/>
        <v>0.43679984783428749</v>
      </c>
      <c r="AX72" s="9">
        <f t="shared" si="38"/>
        <v>0.28792212281344687</v>
      </c>
      <c r="AY72" s="9">
        <f t="shared" si="61"/>
        <v>-1.1233359561896812</v>
      </c>
      <c r="AZ72" s="9">
        <v>1.2</v>
      </c>
    </row>
    <row r="73" spans="1:52" x14ac:dyDescent="0.2">
      <c r="A73" s="2" t="s">
        <v>185</v>
      </c>
      <c r="B73" s="3">
        <v>371</v>
      </c>
      <c r="C73" s="3">
        <v>5482.2</v>
      </c>
      <c r="E73" s="2">
        <v>759686.5</v>
      </c>
      <c r="F73" s="2">
        <v>0</v>
      </c>
      <c r="G73" s="3">
        <v>508322.7</v>
      </c>
      <c r="H73" s="2">
        <v>40435.4</v>
      </c>
      <c r="I73" s="2">
        <v>18960.400000000001</v>
      </c>
      <c r="J73" s="2">
        <v>5764.4</v>
      </c>
      <c r="K73" s="2">
        <v>7833.1</v>
      </c>
      <c r="L73" s="2">
        <v>4347.6000000000004</v>
      </c>
      <c r="M73" s="2">
        <v>5118.7</v>
      </c>
      <c r="N73" s="2">
        <v>18365.8</v>
      </c>
      <c r="O73" s="2">
        <v>24359.3</v>
      </c>
      <c r="P73" s="2">
        <v>15285.9</v>
      </c>
      <c r="Q73" s="2">
        <v>38499.1</v>
      </c>
      <c r="R73" s="2">
        <v>12599.9</v>
      </c>
      <c r="S73" s="2">
        <v>4530.3999999999996</v>
      </c>
      <c r="U73" s="6">
        <f t="shared" si="39"/>
        <v>0.51887284090558283</v>
      </c>
      <c r="V73" s="6">
        <f t="shared" si="40"/>
        <v>0</v>
      </c>
      <c r="W73" s="6">
        <f t="shared" si="41"/>
        <v>0.34718906212733319</v>
      </c>
      <c r="X73" s="6">
        <f t="shared" si="42"/>
        <v>2.7617748730764079E-2</v>
      </c>
      <c r="Y73" s="6">
        <f t="shared" si="43"/>
        <v>1.2950126944083136E-2</v>
      </c>
      <c r="Z73" s="6">
        <f t="shared" si="44"/>
        <v>3.9371380222185618E-3</v>
      </c>
      <c r="AA73" s="6">
        <f t="shared" si="45"/>
        <v>5.3500790788009542E-3</v>
      </c>
      <c r="AB73" s="6">
        <f t="shared" si="46"/>
        <v>2.9694506393375584E-3</v>
      </c>
      <c r="AC73" s="6">
        <f t="shared" si="47"/>
        <v>3.4961190053310236E-3</v>
      </c>
      <c r="AD73" s="6">
        <f t="shared" si="48"/>
        <v>1.2544009695451681E-2</v>
      </c>
      <c r="AE73" s="6">
        <f t="shared" si="49"/>
        <v>1.6637625117033622E-2</v>
      </c>
      <c r="AF73" s="6">
        <f t="shared" si="50"/>
        <v>1.0440409772713677E-2</v>
      </c>
      <c r="AG73" s="6">
        <f t="shared" si="51"/>
        <v>2.6295238087432279E-2</v>
      </c>
      <c r="AH73" s="6">
        <f t="shared" si="52"/>
        <v>8.6058471594878325E-3</v>
      </c>
      <c r="AI73" s="6">
        <f t="shared" si="53"/>
        <v>3.094304714429771E-3</v>
      </c>
      <c r="AJ73" s="2"/>
      <c r="AK73" s="7">
        <f t="shared" si="54"/>
        <v>0.66912167058385263</v>
      </c>
      <c r="AL73" s="8">
        <f t="shared" si="55"/>
        <v>7.899673963658943E-2</v>
      </c>
      <c r="AM73" s="8">
        <f t="shared" si="56"/>
        <v>0</v>
      </c>
      <c r="AN73" s="8">
        <f t="shared" si="33"/>
        <v>0.37944634915178288</v>
      </c>
      <c r="AO73" s="8">
        <f t="shared" si="57"/>
        <v>7.0022013100021194</v>
      </c>
      <c r="AP73" s="2">
        <v>3.6</v>
      </c>
      <c r="AQ73" s="24">
        <f t="shared" si="58"/>
        <v>0.13211720195082013</v>
      </c>
      <c r="AR73" s="24">
        <f t="shared" si="59"/>
        <v>0.44303565455270283</v>
      </c>
      <c r="AS73" s="24">
        <f t="shared" si="60"/>
        <v>0.4248471434964769</v>
      </c>
      <c r="AT73" s="9">
        <f t="shared" si="34"/>
        <v>7.8480369293697283E-2</v>
      </c>
      <c r="AU73" s="9">
        <f t="shared" si="35"/>
        <v>-3.9703239247727999E-2</v>
      </c>
      <c r="AV73" s="9">
        <f t="shared" si="36"/>
        <v>0.14566799512626824</v>
      </c>
      <c r="AW73" s="9">
        <f t="shared" si="37"/>
        <v>0.15200312803412722</v>
      </c>
      <c r="AX73" s="9">
        <f t="shared" si="38"/>
        <v>0.4248471434964769</v>
      </c>
      <c r="AY73" s="9">
        <f t="shared" si="61"/>
        <v>-3.3308213562356102</v>
      </c>
      <c r="AZ73" s="9">
        <v>1.2</v>
      </c>
    </row>
    <row r="74" spans="1:52" x14ac:dyDescent="0.2">
      <c r="A74" s="2" t="s">
        <v>36</v>
      </c>
      <c r="B74" s="3">
        <v>377</v>
      </c>
      <c r="C74" s="3">
        <v>5553</v>
      </c>
      <c r="E74" s="2">
        <v>817108.1</v>
      </c>
      <c r="F74" s="2">
        <v>0</v>
      </c>
      <c r="G74" s="3">
        <v>568932.5</v>
      </c>
      <c r="H74" s="2">
        <v>40576.400000000001</v>
      </c>
      <c r="I74" s="2">
        <v>19176.099999999999</v>
      </c>
      <c r="J74" s="2">
        <v>6080.9</v>
      </c>
      <c r="K74" s="2">
        <v>7499.4</v>
      </c>
      <c r="L74" s="2">
        <v>4297.7</v>
      </c>
      <c r="M74" s="2">
        <v>22993.599999999999</v>
      </c>
      <c r="N74" s="2">
        <v>21912.3</v>
      </c>
      <c r="O74" s="2">
        <v>26088.3</v>
      </c>
      <c r="P74" s="2">
        <v>18366.7</v>
      </c>
      <c r="Q74" s="2">
        <v>48173</v>
      </c>
      <c r="R74" s="2">
        <v>14529.8</v>
      </c>
      <c r="S74" s="2">
        <v>6714.8</v>
      </c>
      <c r="U74" s="6">
        <f t="shared" si="39"/>
        <v>0.5036261835190442</v>
      </c>
      <c r="V74" s="6">
        <f t="shared" si="40"/>
        <v>0</v>
      </c>
      <c r="W74" s="6">
        <f t="shared" si="41"/>
        <v>0.35066266465226409</v>
      </c>
      <c r="X74" s="6">
        <f t="shared" si="42"/>
        <v>2.5009343895798057E-2</v>
      </c>
      <c r="Y74" s="6">
        <f t="shared" si="43"/>
        <v>1.1819226926987437E-2</v>
      </c>
      <c r="Z74" s="6">
        <f t="shared" si="44"/>
        <v>3.747974667441133E-3</v>
      </c>
      <c r="AA74" s="6">
        <f t="shared" si="45"/>
        <v>4.6222699306036992E-3</v>
      </c>
      <c r="AB74" s="6">
        <f t="shared" si="46"/>
        <v>2.6488958424347969E-3</v>
      </c>
      <c r="AC74" s="6">
        <f t="shared" si="47"/>
        <v>1.4172150555555006E-2</v>
      </c>
      <c r="AD74" s="6">
        <f t="shared" si="48"/>
        <v>1.3505689175183007E-2</v>
      </c>
      <c r="AE74" s="6">
        <f t="shared" si="49"/>
        <v>1.6079574983407802E-2</v>
      </c>
      <c r="AF74" s="6">
        <f t="shared" si="50"/>
        <v>1.1320351646054213E-2</v>
      </c>
      <c r="AG74" s="6">
        <f t="shared" si="51"/>
        <v>2.9691523237455265E-2</v>
      </c>
      <c r="AH74" s="6">
        <f t="shared" si="52"/>
        <v>8.9554707893545644E-3</v>
      </c>
      <c r="AI74" s="6">
        <f t="shared" si="53"/>
        <v>4.1386801784166361E-3</v>
      </c>
      <c r="AJ74" s="2"/>
      <c r="AK74" s="7">
        <f t="shared" si="54"/>
        <v>0.69627568249537619</v>
      </c>
      <c r="AL74" s="8">
        <f t="shared" si="55"/>
        <v>7.4561451693005723E-2</v>
      </c>
      <c r="AM74" s="8">
        <f t="shared" si="56"/>
        <v>0</v>
      </c>
      <c r="AN74" s="8">
        <f t="shared" si="33"/>
        <v>0.38365024440481582</v>
      </c>
      <c r="AO74" s="8">
        <f t="shared" si="57"/>
        <v>7.2343866487223831</v>
      </c>
      <c r="AP74" s="2">
        <v>3.6</v>
      </c>
      <c r="AQ74" s="24">
        <f t="shared" si="58"/>
        <v>0.20396058990852151</v>
      </c>
      <c r="AR74" s="24">
        <f t="shared" si="59"/>
        <v>0.38907850829778706</v>
      </c>
      <c r="AS74" s="24">
        <f t="shared" si="60"/>
        <v>0.40696090179369149</v>
      </c>
      <c r="AT74" s="9">
        <f t="shared" si="34"/>
        <v>8.6716580260844833E-2</v>
      </c>
      <c r="AU74" s="9">
        <f t="shared" si="35"/>
        <v>-1.4153405994495997E-2</v>
      </c>
      <c r="AV74" s="9">
        <f t="shared" si="36"/>
        <v>0.21911467862462489</v>
      </c>
      <c r="AW74" s="9">
        <f t="shared" si="37"/>
        <v>0.2329770777668401</v>
      </c>
      <c r="AX74" s="9">
        <f t="shared" si="38"/>
        <v>0.40696090179369149</v>
      </c>
      <c r="AY74" s="9">
        <f t="shared" si="61"/>
        <v>-2.6000452146061472</v>
      </c>
      <c r="AZ74" s="9">
        <v>1.2</v>
      </c>
    </row>
    <row r="75" spans="1:52" x14ac:dyDescent="0.2">
      <c r="A75" s="2" t="s">
        <v>37</v>
      </c>
      <c r="B75" s="3">
        <v>382</v>
      </c>
      <c r="C75" s="3">
        <v>5611.8</v>
      </c>
      <c r="E75" s="2">
        <v>810518.6</v>
      </c>
      <c r="F75" s="2">
        <v>0</v>
      </c>
      <c r="G75" s="3">
        <v>560255.69999999995</v>
      </c>
      <c r="H75" s="2">
        <v>39470.5</v>
      </c>
      <c r="I75" s="2">
        <v>18811.5</v>
      </c>
      <c r="J75" s="2">
        <v>6305</v>
      </c>
      <c r="K75" s="2">
        <v>7237.7</v>
      </c>
      <c r="L75" s="2">
        <v>4357.8</v>
      </c>
      <c r="M75" s="2">
        <v>9486.1</v>
      </c>
      <c r="N75" s="2">
        <v>19494.2</v>
      </c>
      <c r="O75" s="2">
        <v>24894</v>
      </c>
      <c r="P75" s="2">
        <v>15780</v>
      </c>
      <c r="Q75" s="2">
        <v>43721.7</v>
      </c>
      <c r="R75" s="2">
        <v>13429.8</v>
      </c>
      <c r="S75" s="2">
        <v>4966.1000000000004</v>
      </c>
      <c r="U75" s="6">
        <f t="shared" si="39"/>
        <v>0.51339954736998195</v>
      </c>
      <c r="V75" s="6">
        <f t="shared" si="40"/>
        <v>0</v>
      </c>
      <c r="W75" s="6">
        <f t="shared" si="41"/>
        <v>0.35487775702056978</v>
      </c>
      <c r="X75" s="6">
        <f t="shared" si="42"/>
        <v>2.5001445783559898E-2</v>
      </c>
      <c r="Y75" s="6">
        <f t="shared" si="43"/>
        <v>1.1915600191470517E-2</v>
      </c>
      <c r="Z75" s="6">
        <f t="shared" si="44"/>
        <v>3.9937197569158023E-3</v>
      </c>
      <c r="AA75" s="6">
        <f t="shared" si="45"/>
        <v>4.5845115756747816E-3</v>
      </c>
      <c r="AB75" s="6">
        <f t="shared" si="46"/>
        <v>2.7603222770321463E-3</v>
      </c>
      <c r="AC75" s="6">
        <f t="shared" si="47"/>
        <v>6.0086954775700223E-3</v>
      </c>
      <c r="AD75" s="6">
        <f t="shared" si="48"/>
        <v>1.2348036746275659E-2</v>
      </c>
      <c r="AE75" s="6">
        <f t="shared" si="49"/>
        <v>1.5768383763467404E-2</v>
      </c>
      <c r="AF75" s="6">
        <f t="shared" si="50"/>
        <v>9.9953842607662744E-3</v>
      </c>
      <c r="AG75" s="6">
        <f t="shared" si="51"/>
        <v>2.7694245376042127E-2</v>
      </c>
      <c r="AH75" s="6">
        <f t="shared" si="52"/>
        <v>8.5067180953890299E-3</v>
      </c>
      <c r="AI75" s="6">
        <f t="shared" si="53"/>
        <v>3.1456323052846259E-3</v>
      </c>
      <c r="AJ75" s="2"/>
      <c r="AK75" s="7">
        <f t="shared" si="54"/>
        <v>0.69123114509648509</v>
      </c>
      <c r="AL75" s="8">
        <f t="shared" si="55"/>
        <v>7.380480709985171E-2</v>
      </c>
      <c r="AM75" s="8">
        <f t="shared" si="56"/>
        <v>0</v>
      </c>
      <c r="AN75" s="8">
        <f t="shared" si="33"/>
        <v>0.38887856689426664</v>
      </c>
      <c r="AO75" s="8">
        <f t="shared" si="57"/>
        <v>7.5231521281372427</v>
      </c>
      <c r="AP75" s="2">
        <v>3.6</v>
      </c>
      <c r="AQ75" s="24">
        <f t="shared" si="58"/>
        <v>0.14704598116447673</v>
      </c>
      <c r="AR75" s="24">
        <f t="shared" si="59"/>
        <v>0.41967839271689383</v>
      </c>
      <c r="AS75" s="24">
        <f t="shared" si="60"/>
        <v>0.43327562611862952</v>
      </c>
      <c r="AT75" s="9">
        <f t="shared" si="34"/>
        <v>7.997255759035303E-2</v>
      </c>
      <c r="AU75" s="9">
        <f t="shared" si="35"/>
        <v>-3.9122767585532597E-2</v>
      </c>
      <c r="AV75" s="9">
        <f t="shared" si="36"/>
        <v>0.15998555078890112</v>
      </c>
      <c r="AW75" s="9">
        <f t="shared" si="37"/>
        <v>0.16869126160764655</v>
      </c>
      <c r="AX75" s="9">
        <f t="shared" si="38"/>
        <v>0.43327562611862952</v>
      </c>
      <c r="AY75" s="9">
        <f t="shared" si="61"/>
        <v>-3.2263157643243736</v>
      </c>
      <c r="AZ75" s="9">
        <v>1.2</v>
      </c>
    </row>
    <row r="76" spans="1:52" x14ac:dyDescent="0.2">
      <c r="A76" s="2" t="s">
        <v>38</v>
      </c>
      <c r="B76" s="3">
        <v>387</v>
      </c>
      <c r="C76" s="3">
        <v>5671.6</v>
      </c>
      <c r="E76" s="2">
        <v>390777.8</v>
      </c>
      <c r="F76" s="2">
        <v>0</v>
      </c>
      <c r="G76" s="3">
        <v>271984.59999999998</v>
      </c>
      <c r="H76" s="2">
        <v>16896.099999999999</v>
      </c>
      <c r="I76" s="2">
        <v>8488.9</v>
      </c>
      <c r="J76" s="2">
        <v>2922.6</v>
      </c>
      <c r="K76" s="2">
        <v>4133.3999999999996</v>
      </c>
      <c r="L76" s="2">
        <v>2494.6</v>
      </c>
      <c r="M76" s="2">
        <v>15068.3</v>
      </c>
      <c r="N76" s="2">
        <v>11079</v>
      </c>
      <c r="O76" s="2">
        <v>10652.6</v>
      </c>
      <c r="P76" s="2">
        <v>6585.8</v>
      </c>
      <c r="Q76" s="2">
        <v>16651.8</v>
      </c>
      <c r="R76" s="2">
        <v>4274.7</v>
      </c>
      <c r="U76" s="6">
        <f t="shared" si="39"/>
        <v>0.5128248939449892</v>
      </c>
      <c r="V76" s="6">
        <f t="shared" si="40"/>
        <v>0</v>
      </c>
      <c r="W76" s="6">
        <f t="shared" si="41"/>
        <v>0.35693039279526706</v>
      </c>
      <c r="X76" s="6">
        <f t="shared" si="42"/>
        <v>2.2173062775275185E-2</v>
      </c>
      <c r="Y76" s="6">
        <f t="shared" si="43"/>
        <v>1.1140139593931946E-2</v>
      </c>
      <c r="Z76" s="6">
        <f t="shared" si="44"/>
        <v>3.835381731110686E-3</v>
      </c>
      <c r="AA76" s="6">
        <f t="shared" si="45"/>
        <v>5.4243368395856121E-3</v>
      </c>
      <c r="AB76" s="6">
        <f t="shared" si="46"/>
        <v>3.2737094595321689E-3</v>
      </c>
      <c r="AC76" s="6">
        <f t="shared" si="47"/>
        <v>1.9774407219220951E-2</v>
      </c>
      <c r="AD76" s="6">
        <f t="shared" si="48"/>
        <v>1.453917545985605E-2</v>
      </c>
      <c r="AE76" s="6">
        <f t="shared" si="49"/>
        <v>1.3979602897703995E-2</v>
      </c>
      <c r="AF76" s="6">
        <f t="shared" si="50"/>
        <v>8.6426664629948528E-3</v>
      </c>
      <c r="AG76" s="6">
        <f t="shared" si="51"/>
        <v>2.1852463392222309E-2</v>
      </c>
      <c r="AH76" s="6">
        <f t="shared" si="52"/>
        <v>5.6097674283100149E-3</v>
      </c>
      <c r="AI76" s="6">
        <f t="shared" si="53"/>
        <v>0</v>
      </c>
      <c r="AJ76" s="2"/>
      <c r="AK76" s="7">
        <f t="shared" si="54"/>
        <v>0.69600831981755362</v>
      </c>
      <c r="AL76" s="8">
        <f t="shared" si="55"/>
        <v>6.7546137374387166E-2</v>
      </c>
      <c r="AM76" s="8">
        <f t="shared" si="56"/>
        <v>0</v>
      </c>
      <c r="AN76" s="8">
        <f t="shared" si="33"/>
        <v>0.40312495584224733</v>
      </c>
      <c r="AO76" s="8">
        <f t="shared" si="57"/>
        <v>8.3099944361231639</v>
      </c>
      <c r="AP76" s="2">
        <v>3.6</v>
      </c>
      <c r="AQ76" s="24">
        <f t="shared" si="58"/>
        <v>0.30583928435499191</v>
      </c>
      <c r="AR76" s="24">
        <f t="shared" si="59"/>
        <v>0.3991728244352285</v>
      </c>
      <c r="AS76" s="24">
        <f t="shared" si="60"/>
        <v>0.29498789120977947</v>
      </c>
      <c r="AT76" s="9">
        <f t="shared" si="34"/>
        <v>7.5392885704686233E-2</v>
      </c>
      <c r="AU76" s="9">
        <f t="shared" si="35"/>
        <v>6.3364466746391443E-2</v>
      </c>
      <c r="AV76" s="9">
        <f t="shared" si="36"/>
        <v>0.33735900808866748</v>
      </c>
      <c r="AW76" s="9">
        <f t="shared" si="37"/>
        <v>0.32545019537841907</v>
      </c>
      <c r="AX76" s="9">
        <f t="shared" si="38"/>
        <v>0.29498789120977947</v>
      </c>
      <c r="AY76" s="9">
        <f t="shared" si="61"/>
        <v>-1.2898284905752673</v>
      </c>
      <c r="AZ76" s="9">
        <v>1.2</v>
      </c>
    </row>
    <row r="77" spans="1:52" x14ac:dyDescent="0.2">
      <c r="A77" s="2" t="s">
        <v>39</v>
      </c>
      <c r="B77" s="3">
        <v>392</v>
      </c>
      <c r="C77" s="3">
        <v>5730.7</v>
      </c>
      <c r="E77" s="2">
        <v>426119</v>
      </c>
      <c r="F77" s="2">
        <v>0</v>
      </c>
      <c r="G77" s="3">
        <v>311373.3</v>
      </c>
      <c r="H77" s="2">
        <v>19258.2</v>
      </c>
      <c r="I77" s="2">
        <v>9234.6</v>
      </c>
      <c r="J77" s="2">
        <v>3552.4</v>
      </c>
      <c r="K77" s="2">
        <v>5497.6</v>
      </c>
      <c r="L77" s="2">
        <v>2573.4</v>
      </c>
      <c r="M77" s="2">
        <v>1620.6</v>
      </c>
      <c r="N77" s="2">
        <v>14547.6</v>
      </c>
      <c r="O77" s="2">
        <v>11431.3</v>
      </c>
      <c r="P77" s="2">
        <v>6464.3</v>
      </c>
      <c r="Q77" s="2">
        <v>19662.400000000001</v>
      </c>
      <c r="R77" s="2">
        <v>4048.1</v>
      </c>
      <c r="U77" s="6">
        <f t="shared" si="39"/>
        <v>0.51008830921584691</v>
      </c>
      <c r="V77" s="6">
        <f t="shared" si="40"/>
        <v>0</v>
      </c>
      <c r="W77" s="6">
        <f t="shared" si="41"/>
        <v>0.37273127960020241</v>
      </c>
      <c r="X77" s="6">
        <f t="shared" si="42"/>
        <v>2.3053144019723651E-2</v>
      </c>
      <c r="Y77" s="6">
        <f t="shared" si="43"/>
        <v>1.1054333414573535E-2</v>
      </c>
      <c r="Z77" s="6">
        <f t="shared" si="44"/>
        <v>4.2524217640104627E-3</v>
      </c>
      <c r="AA77" s="6">
        <f t="shared" si="45"/>
        <v>6.5809351114243676E-3</v>
      </c>
      <c r="AB77" s="6">
        <f t="shared" si="46"/>
        <v>3.0805039318501648E-3</v>
      </c>
      <c r="AC77" s="6">
        <f t="shared" si="47"/>
        <v>1.9399489671082524E-3</v>
      </c>
      <c r="AD77" s="6">
        <f t="shared" si="48"/>
        <v>1.7414291986859197E-2</v>
      </c>
      <c r="AE77" s="6">
        <f t="shared" si="49"/>
        <v>1.3683906348083774E-2</v>
      </c>
      <c r="AF77" s="6">
        <f t="shared" si="50"/>
        <v>7.7381291546821411E-3</v>
      </c>
      <c r="AG77" s="6">
        <f t="shared" si="51"/>
        <v>2.3536994058292796E-2</v>
      </c>
      <c r="AH77" s="6">
        <f t="shared" si="52"/>
        <v>4.8458024273422915E-3</v>
      </c>
      <c r="AI77" s="6">
        <f t="shared" si="53"/>
        <v>0</v>
      </c>
      <c r="AJ77" s="2"/>
      <c r="AK77" s="7">
        <f t="shared" si="54"/>
        <v>0.73071911836834302</v>
      </c>
      <c r="AL77" s="8">
        <f t="shared" si="55"/>
        <v>6.9942610094808816E-2</v>
      </c>
      <c r="AM77" s="8">
        <f t="shared" si="56"/>
        <v>0</v>
      </c>
      <c r="AN77" s="8">
        <f t="shared" si="33"/>
        <v>0.3990301199555627</v>
      </c>
      <c r="AO77" s="8">
        <f t="shared" si="57"/>
        <v>8.0838325552656851</v>
      </c>
      <c r="AP77" s="2">
        <v>3.6</v>
      </c>
      <c r="AQ77" s="24">
        <f t="shared" si="58"/>
        <v>0.14718742264064405</v>
      </c>
      <c r="AR77" s="24">
        <f t="shared" si="59"/>
        <v>0.49271853875675242</v>
      </c>
      <c r="AS77" s="24">
        <f t="shared" si="60"/>
        <v>0.36009403860260336</v>
      </c>
      <c r="AT77" s="9">
        <f t="shared" si="34"/>
        <v>8.5241160552016568E-2</v>
      </c>
      <c r="AU77" s="9">
        <f t="shared" si="35"/>
        <v>0.1557365836879378</v>
      </c>
      <c r="AV77" s="9">
        <f t="shared" si="36"/>
        <v>0.16774932798839623</v>
      </c>
      <c r="AW77" s="9">
        <f t="shared" si="37"/>
        <v>0.15682911199860186</v>
      </c>
      <c r="AX77" s="9">
        <f t="shared" si="38"/>
        <v>0.36009403860260336</v>
      </c>
      <c r="AY77" s="9">
        <f t="shared" si="61"/>
        <v>-1.3791236734789687</v>
      </c>
      <c r="AZ77" s="9">
        <v>1.2</v>
      </c>
    </row>
    <row r="78" spans="1:52" x14ac:dyDescent="0.2">
      <c r="A78" s="2" t="s">
        <v>40</v>
      </c>
      <c r="B78" s="3">
        <v>397</v>
      </c>
      <c r="C78" s="3">
        <v>5789.3</v>
      </c>
      <c r="E78" s="2">
        <v>370902.2</v>
      </c>
      <c r="F78" s="2">
        <v>0</v>
      </c>
      <c r="G78" s="3">
        <v>237840.6</v>
      </c>
      <c r="H78" s="2">
        <v>16712.7</v>
      </c>
      <c r="I78" s="2">
        <v>7773.3</v>
      </c>
      <c r="J78" s="2">
        <v>3381</v>
      </c>
      <c r="K78" s="2">
        <v>5097.1000000000004</v>
      </c>
      <c r="L78" s="2">
        <v>2603.1</v>
      </c>
      <c r="M78" s="2">
        <v>5945.2</v>
      </c>
      <c r="N78" s="2">
        <v>13055.4</v>
      </c>
      <c r="O78" s="2">
        <v>12328.9</v>
      </c>
      <c r="P78" s="2">
        <v>7799.1</v>
      </c>
      <c r="Q78" s="2">
        <v>19671.900000000001</v>
      </c>
      <c r="R78" s="2">
        <v>5882.1</v>
      </c>
      <c r="S78" s="2">
        <v>1160.8</v>
      </c>
      <c r="U78" s="6">
        <f t="shared" si="39"/>
        <v>0.52228462188591929</v>
      </c>
      <c r="V78" s="6">
        <f t="shared" si="40"/>
        <v>0</v>
      </c>
      <c r="W78" s="6">
        <f t="shared" si="41"/>
        <v>0.33491440018452351</v>
      </c>
      <c r="X78" s="6">
        <f t="shared" si="42"/>
        <v>2.3533929429895007E-2</v>
      </c>
      <c r="Y78" s="6">
        <f t="shared" si="43"/>
        <v>1.0945944918379606E-2</v>
      </c>
      <c r="Z78" s="6">
        <f t="shared" si="44"/>
        <v>4.7609431990327722E-3</v>
      </c>
      <c r="AA78" s="6">
        <f t="shared" si="45"/>
        <v>7.1774633480597297E-3</v>
      </c>
      <c r="AB78" s="6">
        <f t="shared" si="46"/>
        <v>3.6655460637096153E-3</v>
      </c>
      <c r="AC78" s="6">
        <f t="shared" si="47"/>
        <v>8.3717123652439027E-3</v>
      </c>
      <c r="AD78" s="6">
        <f t="shared" si="48"/>
        <v>1.8383915362511816E-2</v>
      </c>
      <c r="AE78" s="6">
        <f t="shared" si="49"/>
        <v>1.7360896955502851E-2</v>
      </c>
      <c r="AF78" s="6">
        <f t="shared" si="50"/>
        <v>1.0982275097183228E-2</v>
      </c>
      <c r="AG78" s="6">
        <f t="shared" si="51"/>
        <v>2.7700916449882519E-2</v>
      </c>
      <c r="AH78" s="6">
        <f t="shared" si="52"/>
        <v>8.2828583232862091E-3</v>
      </c>
      <c r="AI78" s="6">
        <f t="shared" si="53"/>
        <v>1.6345764168699325E-3</v>
      </c>
      <c r="AJ78" s="2"/>
      <c r="AK78" s="7">
        <f t="shared" si="54"/>
        <v>0.64124882516199688</v>
      </c>
      <c r="AL78" s="8">
        <f t="shared" si="55"/>
        <v>6.9882528540318567E-2</v>
      </c>
      <c r="AM78" s="8">
        <f t="shared" si="56"/>
        <v>0</v>
      </c>
      <c r="AN78" s="8">
        <f t="shared" si="33"/>
        <v>0.40026913553665622</v>
      </c>
      <c r="AO78" s="8">
        <f t="shared" si="57"/>
        <v>8.1522646248250599</v>
      </c>
      <c r="AP78" s="2">
        <v>3.6</v>
      </c>
      <c r="AQ78" s="24">
        <f t="shared" si="58"/>
        <v>0.18554163788555364</v>
      </c>
      <c r="AR78" s="24">
        <f t="shared" si="59"/>
        <v>0.45120717506349978</v>
      </c>
      <c r="AS78" s="24">
        <f t="shared" si="60"/>
        <v>0.36325118705094667</v>
      </c>
      <c r="AT78" s="9">
        <f t="shared" si="34"/>
        <v>9.2542056230252689E-2</v>
      </c>
      <c r="AU78" s="9">
        <f t="shared" si="35"/>
        <v>8.4818464174966468E-2</v>
      </c>
      <c r="AV78" s="9">
        <f t="shared" si="36"/>
        <v>0.20724020934520396</v>
      </c>
      <c r="AW78" s="9">
        <f t="shared" si="37"/>
        <v>0.20519182504845809</v>
      </c>
      <c r="AX78" s="9">
        <f t="shared" si="38"/>
        <v>0.36325118705094667</v>
      </c>
      <c r="AY78" s="9">
        <f t="shared" si="61"/>
        <v>-1.790650708231458</v>
      </c>
      <c r="AZ78" s="9">
        <v>1.2</v>
      </c>
    </row>
    <row r="79" spans="1:52" x14ac:dyDescent="0.2">
      <c r="A79" s="2" t="s">
        <v>41</v>
      </c>
      <c r="B79" s="3">
        <v>402</v>
      </c>
      <c r="C79" s="3">
        <v>5848.4</v>
      </c>
      <c r="E79" s="2">
        <v>551424.1</v>
      </c>
      <c r="F79" s="2">
        <v>0</v>
      </c>
      <c r="G79" s="3">
        <v>417778.3</v>
      </c>
      <c r="H79" s="2">
        <v>26644.5</v>
      </c>
      <c r="I79" s="2">
        <v>12671.1</v>
      </c>
      <c r="J79" s="2">
        <v>4629.3999999999996</v>
      </c>
      <c r="K79" s="2">
        <v>5218.8</v>
      </c>
      <c r="L79" s="2">
        <v>2763.6</v>
      </c>
      <c r="M79" s="2">
        <v>2854.6</v>
      </c>
      <c r="N79" s="2">
        <v>12940.3</v>
      </c>
      <c r="O79" s="2">
        <v>12215.5</v>
      </c>
      <c r="P79" s="2">
        <v>8135.9</v>
      </c>
      <c r="Q79" s="2">
        <v>21133.200000000001</v>
      </c>
      <c r="R79" s="2">
        <v>6012</v>
      </c>
      <c r="S79" s="2">
        <v>1350.7</v>
      </c>
      <c r="U79" s="6">
        <f t="shared" si="39"/>
        <v>0.50786362146012243</v>
      </c>
      <c r="V79" s="6">
        <f t="shared" si="40"/>
        <v>0</v>
      </c>
      <c r="W79" s="6">
        <f t="shared" si="41"/>
        <v>0.38477534878409103</v>
      </c>
      <c r="X79" s="6">
        <f t="shared" si="42"/>
        <v>2.4539682364253274E-2</v>
      </c>
      <c r="Y79" s="6">
        <f t="shared" si="43"/>
        <v>1.167012964047701E-2</v>
      </c>
      <c r="Z79" s="6">
        <f t="shared" si="44"/>
        <v>4.2636944036132818E-3</v>
      </c>
      <c r="AA79" s="6">
        <f t="shared" si="45"/>
        <v>4.806533968457467E-3</v>
      </c>
      <c r="AB79" s="6">
        <f t="shared" si="46"/>
        <v>2.5452857505995738E-3</v>
      </c>
      <c r="AC79" s="6">
        <f t="shared" si="47"/>
        <v>2.6290970848391747E-3</v>
      </c>
      <c r="AD79" s="6">
        <f t="shared" si="48"/>
        <v>1.1918063829238552E-2</v>
      </c>
      <c r="AE79" s="6">
        <f t="shared" si="49"/>
        <v>1.1250520367075226E-2</v>
      </c>
      <c r="AF79" s="6">
        <f t="shared" si="50"/>
        <v>7.4931937828568076E-3</v>
      </c>
      <c r="AG79" s="6">
        <f t="shared" si="51"/>
        <v>1.9463754821454234E-2</v>
      </c>
      <c r="AH79" s="6">
        <f t="shared" si="52"/>
        <v>5.53707408185144E-3</v>
      </c>
      <c r="AI79" s="6">
        <f t="shared" si="53"/>
        <v>1.2439996610706487E-3</v>
      </c>
      <c r="AJ79" s="2"/>
      <c r="AK79" s="7">
        <f t="shared" si="54"/>
        <v>0.75763518496924609</v>
      </c>
      <c r="AL79" s="8">
        <f t="shared" si="55"/>
        <v>7.3811355006499324E-2</v>
      </c>
      <c r="AM79" s="8">
        <f t="shared" si="56"/>
        <v>0</v>
      </c>
      <c r="AN79" s="8">
        <f t="shared" si="33"/>
        <v>0.39368528842871769</v>
      </c>
      <c r="AO79" s="8">
        <f t="shared" si="57"/>
        <v>7.788632165206506</v>
      </c>
      <c r="AP79" s="2">
        <v>3.6</v>
      </c>
      <c r="AQ79" s="24">
        <f t="shared" si="58"/>
        <v>0.14921941050277726</v>
      </c>
      <c r="AR79" s="24">
        <f t="shared" si="59"/>
        <v>0.45840803253993817</v>
      </c>
      <c r="AS79" s="24">
        <f t="shared" si="60"/>
        <v>0.39237255695728446</v>
      </c>
      <c r="AT79" s="9">
        <f t="shared" si="34"/>
        <v>6.6516352009187485E-2</v>
      </c>
      <c r="AU79" s="9">
        <f t="shared" si="35"/>
        <v>8.3608600126026125E-2</v>
      </c>
      <c r="AV79" s="9">
        <f t="shared" si="36"/>
        <v>0.16764590314067282</v>
      </c>
      <c r="AW79" s="9">
        <f t="shared" si="37"/>
        <v>0.16605400700868345</v>
      </c>
      <c r="AX79" s="9">
        <f t="shared" si="38"/>
        <v>0.39237255695728446</v>
      </c>
      <c r="AY79" s="9">
        <f t="shared" si="61"/>
        <v>-2.0342516532684969</v>
      </c>
      <c r="AZ79" s="9">
        <v>1.2</v>
      </c>
    </row>
    <row r="80" spans="1:52" x14ac:dyDescent="0.2">
      <c r="A80" s="2" t="s">
        <v>42</v>
      </c>
      <c r="B80" s="3">
        <v>407</v>
      </c>
      <c r="C80" s="3">
        <v>5906.1</v>
      </c>
      <c r="E80" s="2">
        <v>465775.1</v>
      </c>
      <c r="F80" s="2">
        <v>0</v>
      </c>
      <c r="G80" s="3">
        <v>337091.8</v>
      </c>
      <c r="H80" s="2">
        <v>23197.3</v>
      </c>
      <c r="I80" s="2">
        <v>10286.9</v>
      </c>
      <c r="J80" s="2">
        <v>3392.6</v>
      </c>
      <c r="K80" s="2">
        <v>6316</v>
      </c>
      <c r="L80" s="2">
        <v>3106.4</v>
      </c>
      <c r="M80" s="2">
        <v>2171.1</v>
      </c>
      <c r="N80" s="2">
        <v>16879</v>
      </c>
      <c r="O80" s="2">
        <v>12250.6</v>
      </c>
      <c r="P80" s="2">
        <v>6723.3</v>
      </c>
      <c r="Q80" s="2">
        <v>21929.8</v>
      </c>
      <c r="R80" s="2">
        <v>3859.8</v>
      </c>
      <c r="U80" s="6">
        <f t="shared" si="39"/>
        <v>0.51017026994137982</v>
      </c>
      <c r="V80" s="6">
        <f t="shared" si="40"/>
        <v>0</v>
      </c>
      <c r="W80" s="6">
        <f t="shared" si="41"/>
        <v>0.3692215719582812</v>
      </c>
      <c r="X80" s="6">
        <f t="shared" si="42"/>
        <v>2.5408341499816477E-2</v>
      </c>
      <c r="Y80" s="6">
        <f t="shared" si="43"/>
        <v>1.1267391816050236E-2</v>
      </c>
      <c r="Z80" s="6">
        <f t="shared" si="44"/>
        <v>3.7159643308608062E-3</v>
      </c>
      <c r="AA80" s="6">
        <f t="shared" si="45"/>
        <v>6.9180070487876123E-3</v>
      </c>
      <c r="AB80" s="6">
        <f t="shared" si="46"/>
        <v>3.4024852907463331E-3</v>
      </c>
      <c r="AC80" s="6">
        <f t="shared" si="47"/>
        <v>2.3780375401556025E-3</v>
      </c>
      <c r="AD80" s="6">
        <f t="shared" si="48"/>
        <v>1.8487815227436054E-2</v>
      </c>
      <c r="AE80" s="6">
        <f t="shared" si="49"/>
        <v>1.3418261107010374E-2</v>
      </c>
      <c r="AF80" s="6">
        <f t="shared" si="50"/>
        <v>7.3641286876367567E-3</v>
      </c>
      <c r="AG80" s="6">
        <f t="shared" si="51"/>
        <v>2.4020030237254998E-2</v>
      </c>
      <c r="AH80" s="6">
        <f t="shared" si="52"/>
        <v>4.2276953145836647E-3</v>
      </c>
      <c r="AI80" s="6">
        <f t="shared" si="53"/>
        <v>0</v>
      </c>
      <c r="AJ80" s="2"/>
      <c r="AK80" s="7">
        <f t="shared" si="54"/>
        <v>0.72372224277339003</v>
      </c>
      <c r="AL80" s="8">
        <f t="shared" si="55"/>
        <v>7.3364489421008844E-2</v>
      </c>
      <c r="AM80" s="8">
        <f t="shared" si="56"/>
        <v>0</v>
      </c>
      <c r="AN80" s="8">
        <f t="shared" si="33"/>
        <v>0.37095138406803196</v>
      </c>
      <c r="AO80" s="8">
        <f t="shared" si="57"/>
        <v>6.5330158934614726</v>
      </c>
      <c r="AP80" s="2">
        <v>3.6</v>
      </c>
      <c r="AQ80" s="24">
        <f t="shared" si="58"/>
        <v>0.15830329346223168</v>
      </c>
      <c r="AR80" s="24">
        <f t="shared" si="59"/>
        <v>0.48955295210006006</v>
      </c>
      <c r="AS80" s="24">
        <f t="shared" si="60"/>
        <v>0.35214375443770818</v>
      </c>
      <c r="AT80" s="9">
        <f t="shared" si="34"/>
        <v>8.8324151169338658E-2</v>
      </c>
      <c r="AU80" s="9">
        <f t="shared" si="35"/>
        <v>0.17908799258487057</v>
      </c>
      <c r="AV80" s="9">
        <f t="shared" si="36"/>
        <v>0.1816775734326225</v>
      </c>
      <c r="AW80" s="9">
        <f t="shared" si="37"/>
        <v>0.16711062295138679</v>
      </c>
      <c r="AX80" s="9">
        <f t="shared" si="38"/>
        <v>0.35214375443770818</v>
      </c>
      <c r="AY80" s="9">
        <f t="shared" si="61"/>
        <v>-1.0884792650926638</v>
      </c>
      <c r="AZ80" s="9">
        <v>1.2</v>
      </c>
    </row>
    <row r="81" spans="1:52" x14ac:dyDescent="0.2">
      <c r="A81" s="2" t="s">
        <v>43</v>
      </c>
      <c r="B81" s="3">
        <v>412</v>
      </c>
      <c r="C81" s="3">
        <v>5964.1</v>
      </c>
      <c r="E81" s="2">
        <v>441870.7</v>
      </c>
      <c r="F81" s="2">
        <v>0</v>
      </c>
      <c r="G81" s="3">
        <v>315490.7</v>
      </c>
      <c r="H81" s="2">
        <v>21520.9</v>
      </c>
      <c r="I81" s="2">
        <v>10102.299999999999</v>
      </c>
      <c r="J81" s="2">
        <v>4638.7</v>
      </c>
      <c r="K81" s="2">
        <v>5995.1</v>
      </c>
      <c r="L81" s="2">
        <v>2692.8</v>
      </c>
      <c r="M81" s="2">
        <v>4344.8</v>
      </c>
      <c r="N81" s="2">
        <v>15269</v>
      </c>
      <c r="O81" s="2">
        <v>13272.9</v>
      </c>
      <c r="P81" s="2">
        <v>7483</v>
      </c>
      <c r="Q81" s="2">
        <v>22172.3</v>
      </c>
      <c r="R81" s="2">
        <v>5327.3</v>
      </c>
      <c r="S81" s="2">
        <v>1114.4000000000001</v>
      </c>
      <c r="U81" s="6">
        <f t="shared" si="39"/>
        <v>0.50714253004350174</v>
      </c>
      <c r="V81" s="6">
        <f t="shared" si="40"/>
        <v>0</v>
      </c>
      <c r="W81" s="6">
        <f t="shared" si="41"/>
        <v>0.36209405104976505</v>
      </c>
      <c r="X81" s="6">
        <f t="shared" si="42"/>
        <v>2.469990355733747E-2</v>
      </c>
      <c r="Y81" s="6">
        <f t="shared" si="43"/>
        <v>1.1594581811508362E-2</v>
      </c>
      <c r="Z81" s="6">
        <f t="shared" si="44"/>
        <v>5.3239150143080125E-3</v>
      </c>
      <c r="AA81" s="6">
        <f t="shared" si="45"/>
        <v>6.8806784017672986E-3</v>
      </c>
      <c r="AB81" s="6">
        <f t="shared" si="46"/>
        <v>3.0905724342010945E-3</v>
      </c>
      <c r="AC81" s="6">
        <f t="shared" si="47"/>
        <v>4.9866009774646898E-3</v>
      </c>
      <c r="AD81" s="6">
        <f t="shared" si="48"/>
        <v>1.7524491420757765E-2</v>
      </c>
      <c r="AE81" s="6">
        <f t="shared" si="49"/>
        <v>1.5233533445449979E-2</v>
      </c>
      <c r="AF81" s="6">
        <f t="shared" si="50"/>
        <v>8.5883665794439946E-3</v>
      </c>
      <c r="AG81" s="6">
        <f t="shared" si="51"/>
        <v>2.544752643450569E-2</v>
      </c>
      <c r="AH81" s="6">
        <f t="shared" si="52"/>
        <v>6.1142329652107436E-3</v>
      </c>
      <c r="AI81" s="6">
        <f t="shared" si="53"/>
        <v>1.279015864777815E-3</v>
      </c>
      <c r="AJ81" s="2"/>
      <c r="AK81" s="7">
        <f t="shared" si="54"/>
        <v>0.71398873018736031</v>
      </c>
      <c r="AL81" s="8">
        <f t="shared" si="55"/>
        <v>7.5840676833163007E-2</v>
      </c>
      <c r="AM81" s="8">
        <f t="shared" si="56"/>
        <v>0</v>
      </c>
      <c r="AN81" s="8">
        <f t="shared" si="33"/>
        <v>0.40651482685683871</v>
      </c>
      <c r="AO81" s="8">
        <f t="shared" si="57"/>
        <v>8.4972204021300595</v>
      </c>
      <c r="AP81" s="2">
        <v>3.6</v>
      </c>
      <c r="AQ81" s="24">
        <f t="shared" si="58"/>
        <v>0.16779234623723474</v>
      </c>
      <c r="AR81" s="24">
        <f t="shared" si="59"/>
        <v>0.46381045324159664</v>
      </c>
      <c r="AS81" s="24">
        <f t="shared" si="60"/>
        <v>0.36839720052116864</v>
      </c>
      <c r="AT81" s="9">
        <f t="shared" si="34"/>
        <v>8.9502914752328994E-2</v>
      </c>
      <c r="AU81" s="9">
        <f t="shared" si="35"/>
        <v>0.12445904149095638</v>
      </c>
      <c r="AV81" s="9">
        <f t="shared" si="36"/>
        <v>0.18892434009773326</v>
      </c>
      <c r="AW81" s="9">
        <f t="shared" si="37"/>
        <v>0.18296670358936348</v>
      </c>
      <c r="AX81" s="9">
        <f t="shared" si="38"/>
        <v>0.36839720052116864</v>
      </c>
      <c r="AY81" s="9">
        <f t="shared" si="61"/>
        <v>-1.5321601464799575</v>
      </c>
      <c r="AZ81" s="9">
        <v>1.2</v>
      </c>
    </row>
    <row r="82" spans="1:52" x14ac:dyDescent="0.2">
      <c r="A82" s="2" t="s">
        <v>44</v>
      </c>
      <c r="B82" s="3">
        <v>417</v>
      </c>
      <c r="C82" s="3">
        <v>6026.1</v>
      </c>
      <c r="E82" s="2">
        <v>696403.8</v>
      </c>
      <c r="F82" s="2">
        <v>0</v>
      </c>
      <c r="G82" s="3">
        <v>490557.3</v>
      </c>
      <c r="H82" s="2">
        <v>34037.599999999999</v>
      </c>
      <c r="I82" s="2">
        <v>18457.7</v>
      </c>
      <c r="J82" s="2">
        <v>6159.3</v>
      </c>
      <c r="K82" s="2">
        <v>5979.4</v>
      </c>
      <c r="L82" s="2">
        <v>3818.3</v>
      </c>
      <c r="M82" s="2">
        <v>3875.2</v>
      </c>
      <c r="N82" s="2">
        <v>15656.8</v>
      </c>
      <c r="O82" s="2">
        <v>17287.3</v>
      </c>
      <c r="P82" s="2">
        <v>13505.1</v>
      </c>
      <c r="Q82" s="2">
        <v>32821.300000000003</v>
      </c>
      <c r="R82" s="2">
        <v>8780.7000000000007</v>
      </c>
      <c r="S82" s="2">
        <v>2002.9</v>
      </c>
      <c r="U82" s="6">
        <f t="shared" si="39"/>
        <v>0.5161059529206331</v>
      </c>
      <c r="V82" s="6">
        <f t="shared" si="40"/>
        <v>0</v>
      </c>
      <c r="W82" s="6">
        <f t="shared" si="41"/>
        <v>0.36355278759058013</v>
      </c>
      <c r="X82" s="6">
        <f t="shared" si="42"/>
        <v>2.5225318964559554E-2</v>
      </c>
      <c r="Y82" s="6">
        <f t="shared" si="43"/>
        <v>1.3679030538350264E-2</v>
      </c>
      <c r="Z82" s="6">
        <f t="shared" si="44"/>
        <v>4.5646669300541658E-3</v>
      </c>
      <c r="AA82" s="6">
        <f t="shared" si="45"/>
        <v>4.4313427567362973E-3</v>
      </c>
      <c r="AB82" s="6">
        <f t="shared" si="46"/>
        <v>2.8297481432996967E-3</v>
      </c>
      <c r="AC82" s="6">
        <f t="shared" si="47"/>
        <v>2.8719168229094055E-3</v>
      </c>
      <c r="AD82" s="6">
        <f t="shared" si="48"/>
        <v>1.1603279137316264E-2</v>
      </c>
      <c r="AE82" s="6">
        <f t="shared" si="49"/>
        <v>1.2811645255130514E-2</v>
      </c>
      <c r="AF82" s="6">
        <f t="shared" si="50"/>
        <v>1.0008650878683375E-2</v>
      </c>
      <c r="AG82" s="6">
        <f t="shared" si="51"/>
        <v>2.4323917119053594E-2</v>
      </c>
      <c r="AH82" s="6">
        <f t="shared" si="52"/>
        <v>6.5073905984002426E-3</v>
      </c>
      <c r="AI82" s="6">
        <f t="shared" si="53"/>
        <v>1.4843523442932621E-3</v>
      </c>
      <c r="AJ82" s="2"/>
      <c r="AK82" s="7">
        <f t="shared" si="54"/>
        <v>0.7044150247313411</v>
      </c>
      <c r="AL82" s="8">
        <f t="shared" si="55"/>
        <v>7.7682203124950333E-2</v>
      </c>
      <c r="AM82" s="8">
        <f t="shared" si="56"/>
        <v>0</v>
      </c>
      <c r="AN82" s="8">
        <f t="shared" si="33"/>
        <v>0.41969427802763976</v>
      </c>
      <c r="AO82" s="8">
        <f t="shared" si="57"/>
        <v>9.2251346697445715</v>
      </c>
      <c r="AP82" s="2">
        <v>3.6</v>
      </c>
      <c r="AQ82" s="24">
        <f t="shared" si="58"/>
        <v>0.13181620985857104</v>
      </c>
      <c r="AR82" s="24">
        <f t="shared" si="59"/>
        <v>0.44780240438844265</v>
      </c>
      <c r="AS82" s="24">
        <f t="shared" si="60"/>
        <v>0.42038138575298617</v>
      </c>
      <c r="AT82" s="9">
        <f t="shared" si="34"/>
        <v>7.2526710325861776E-2</v>
      </c>
      <c r="AU82" s="9">
        <f t="shared" si="35"/>
        <v>1.0783284310457417E-2</v>
      </c>
      <c r="AV82" s="9">
        <f t="shared" si="36"/>
        <v>0.14556586709365449</v>
      </c>
      <c r="AW82" s="9">
        <f t="shared" si="37"/>
        <v>0.14710996154648959</v>
      </c>
      <c r="AX82" s="9">
        <f t="shared" si="38"/>
        <v>0.42038138575298617</v>
      </c>
      <c r="AY82" s="9">
        <f t="shared" si="61"/>
        <v>-2.8630015100298807</v>
      </c>
      <c r="AZ82" s="9">
        <v>1.2</v>
      </c>
    </row>
    <row r="83" spans="1:52" x14ac:dyDescent="0.2">
      <c r="A83" s="2" t="s">
        <v>45</v>
      </c>
      <c r="B83" s="3">
        <v>422</v>
      </c>
      <c r="C83" s="3">
        <v>6097.7</v>
      </c>
      <c r="E83" s="2">
        <v>962594.3</v>
      </c>
      <c r="F83" s="2">
        <v>0</v>
      </c>
      <c r="G83" s="3">
        <v>753034.8</v>
      </c>
      <c r="H83" s="2">
        <v>59369.8</v>
      </c>
      <c r="I83" s="2">
        <v>23878.7</v>
      </c>
      <c r="J83" s="2">
        <v>7422.4</v>
      </c>
      <c r="K83" s="2">
        <v>7242.9</v>
      </c>
      <c r="L83" s="2">
        <v>2722.1</v>
      </c>
      <c r="M83" s="2">
        <v>3037.9</v>
      </c>
      <c r="N83" s="2">
        <v>18430</v>
      </c>
      <c r="O83" s="2">
        <v>14971</v>
      </c>
      <c r="P83" s="2">
        <v>8184.2</v>
      </c>
      <c r="Q83" s="2">
        <v>30625.8</v>
      </c>
      <c r="R83" s="2">
        <v>5811.1</v>
      </c>
      <c r="S83" s="2">
        <v>1546</v>
      </c>
      <c r="U83" s="6">
        <f t="shared" si="39"/>
        <v>0.50692980197180326</v>
      </c>
      <c r="V83" s="6">
        <f t="shared" si="40"/>
        <v>0</v>
      </c>
      <c r="W83" s="6">
        <f t="shared" si="41"/>
        <v>0.39656975118372972</v>
      </c>
      <c r="X83" s="6">
        <f t="shared" si="42"/>
        <v>3.1265841650117358E-2</v>
      </c>
      <c r="Y83" s="6">
        <f t="shared" si="43"/>
        <v>1.2575209163760993E-2</v>
      </c>
      <c r="Z83" s="6">
        <f t="shared" si="44"/>
        <v>3.9088489950080858E-3</v>
      </c>
      <c r="AA83" s="6">
        <f t="shared" si="45"/>
        <v>3.8143191401627595E-3</v>
      </c>
      <c r="AB83" s="6">
        <f t="shared" si="46"/>
        <v>1.433536032726815E-3</v>
      </c>
      <c r="AC83" s="6">
        <f t="shared" si="47"/>
        <v>1.5998453818084537E-3</v>
      </c>
      <c r="AD83" s="6">
        <f t="shared" si="48"/>
        <v>9.7057672690772576E-3</v>
      </c>
      <c r="AE83" s="6">
        <f t="shared" si="49"/>
        <v>7.8841585342026912E-3</v>
      </c>
      <c r="AF83" s="6">
        <f t="shared" si="50"/>
        <v>4.310034752229088E-3</v>
      </c>
      <c r="AG83" s="6">
        <f t="shared" si="51"/>
        <v>1.6128425785637886E-2</v>
      </c>
      <c r="AH83" s="6">
        <f t="shared" si="52"/>
        <v>3.0602921420149133E-3</v>
      </c>
      <c r="AI83" s="6">
        <f t="shared" si="53"/>
        <v>8.1416799772075093E-4</v>
      </c>
      <c r="AJ83" s="2"/>
      <c r="AK83" s="7">
        <f t="shared" si="54"/>
        <v>0.78229717337823423</v>
      </c>
      <c r="AL83" s="8">
        <f t="shared" si="55"/>
        <v>8.6085536672055624E-2</v>
      </c>
      <c r="AM83" s="8">
        <f t="shared" si="56"/>
        <v>0</v>
      </c>
      <c r="AN83" s="8">
        <f t="shared" si="33"/>
        <v>0.34521660201894988</v>
      </c>
      <c r="AO83" s="8">
        <f t="shared" si="57"/>
        <v>5.1116581461086223</v>
      </c>
      <c r="AP83" s="2">
        <v>3.6</v>
      </c>
      <c r="AQ83" s="24">
        <f t="shared" si="58"/>
        <v>0.14046407622257509</v>
      </c>
      <c r="AR83" s="24">
        <f t="shared" si="59"/>
        <v>0.44922491925116942</v>
      </c>
      <c r="AS83" s="24">
        <f t="shared" si="60"/>
        <v>0.41031100452625552</v>
      </c>
      <c r="AT83" s="9">
        <f t="shared" si="34"/>
        <v>5.5254771600158209E-2</v>
      </c>
      <c r="AU83" s="9">
        <f t="shared" si="35"/>
        <v>0.16167099704954468</v>
      </c>
      <c r="AV83" s="9">
        <f t="shared" si="36"/>
        <v>0.15740866280899693</v>
      </c>
      <c r="AW83" s="9">
        <f t="shared" si="37"/>
        <v>0.15259130259265213</v>
      </c>
      <c r="AX83" s="9">
        <f t="shared" si="38"/>
        <v>0.41031100452625552</v>
      </c>
      <c r="AY83" s="9">
        <f t="shared" si="61"/>
        <v>-1.3458168776839798</v>
      </c>
      <c r="AZ83" s="9">
        <v>1.2</v>
      </c>
    </row>
    <row r="84" spans="1:52" x14ac:dyDescent="0.2">
      <c r="A84" s="2" t="s">
        <v>46</v>
      </c>
      <c r="B84" s="3">
        <v>427</v>
      </c>
      <c r="C84" s="3">
        <v>6169.5</v>
      </c>
      <c r="E84" s="2">
        <v>636661.19999999995</v>
      </c>
      <c r="F84" s="2">
        <v>0</v>
      </c>
      <c r="G84" s="3">
        <v>492023.4</v>
      </c>
      <c r="H84" s="2">
        <v>29643.8</v>
      </c>
      <c r="I84" s="2">
        <v>15085.9</v>
      </c>
      <c r="J84" s="2">
        <v>5344.8</v>
      </c>
      <c r="K84" s="2">
        <v>7584.9</v>
      </c>
      <c r="L84" s="2">
        <v>2435.3000000000002</v>
      </c>
      <c r="M84" s="2">
        <v>9257.4</v>
      </c>
      <c r="N84" s="2">
        <v>17361</v>
      </c>
      <c r="O84" s="2">
        <v>12682.8</v>
      </c>
      <c r="P84" s="2">
        <v>6210.2</v>
      </c>
      <c r="Q84" s="2">
        <v>24540.400000000001</v>
      </c>
      <c r="R84" s="2">
        <v>7106.4</v>
      </c>
      <c r="S84" s="2">
        <v>1472.9</v>
      </c>
      <c r="U84" s="6">
        <f t="shared" si="39"/>
        <v>0.50233231477349416</v>
      </c>
      <c r="V84" s="6">
        <f t="shared" si="40"/>
        <v>0</v>
      </c>
      <c r="W84" s="6">
        <f t="shared" si="41"/>
        <v>0.38821158481893486</v>
      </c>
      <c r="X84" s="6">
        <f t="shared" si="42"/>
        <v>2.338926680734197E-2</v>
      </c>
      <c r="Y84" s="6">
        <f t="shared" si="43"/>
        <v>1.190293215204799E-2</v>
      </c>
      <c r="Z84" s="6">
        <f t="shared" si="44"/>
        <v>4.2171028421417412E-3</v>
      </c>
      <c r="AA84" s="6">
        <f t="shared" si="45"/>
        <v>5.9845650627452654E-3</v>
      </c>
      <c r="AB84" s="6">
        <f t="shared" si="46"/>
        <v>1.9214770527368253E-3</v>
      </c>
      <c r="AC84" s="6">
        <f t="shared" si="47"/>
        <v>7.3041849743382273E-3</v>
      </c>
      <c r="AD84" s="6">
        <f t="shared" si="48"/>
        <v>1.3698009737019679E-2</v>
      </c>
      <c r="AE84" s="6">
        <f t="shared" si="49"/>
        <v>1.0006861234529875E-2</v>
      </c>
      <c r="AF84" s="6">
        <f t="shared" si="50"/>
        <v>4.8999124514048503E-3</v>
      </c>
      <c r="AG84" s="6">
        <f t="shared" si="51"/>
        <v>1.9362631078299504E-2</v>
      </c>
      <c r="AH84" s="6">
        <f t="shared" si="52"/>
        <v>5.6070235813119422E-3</v>
      </c>
      <c r="AI84" s="6">
        <f t="shared" si="53"/>
        <v>1.1621334336533774E-3</v>
      </c>
      <c r="AJ84" s="2"/>
      <c r="AK84" s="7">
        <f t="shared" si="54"/>
        <v>0.77281825875363541</v>
      </c>
      <c r="AL84" s="8">
        <f t="shared" si="55"/>
        <v>7.291669852026042E-2</v>
      </c>
      <c r="AM84" s="8">
        <f t="shared" si="56"/>
        <v>0</v>
      </c>
      <c r="AN84" s="8">
        <f t="shared" si="33"/>
        <v>0.40800607095427815</v>
      </c>
      <c r="AO84" s="8">
        <f t="shared" si="57"/>
        <v>8.5795833048757384</v>
      </c>
      <c r="AP84" s="2">
        <v>3.6</v>
      </c>
      <c r="AQ84" s="24">
        <f t="shared" si="58"/>
        <v>0.21745422796958422</v>
      </c>
      <c r="AR84" s="24">
        <f t="shared" si="59"/>
        <v>0.40895057376485172</v>
      </c>
      <c r="AS84" s="24">
        <f t="shared" si="60"/>
        <v>0.37359519826556403</v>
      </c>
      <c r="AT84" s="9">
        <f t="shared" si="34"/>
        <v>7.2121956284909597E-2</v>
      </c>
      <c r="AU84" s="9">
        <f t="shared" si="35"/>
        <v>0.21750196337191421</v>
      </c>
      <c r="AV84" s="9">
        <f t="shared" si="36"/>
        <v>0.24516508099212658</v>
      </c>
      <c r="AW84" s="9">
        <f t="shared" si="37"/>
        <v>0.24075332201019081</v>
      </c>
      <c r="AX84" s="9">
        <f t="shared" si="38"/>
        <v>0.37359519826556403</v>
      </c>
      <c r="AY84" s="9">
        <f t="shared" si="61"/>
        <v>-0.27452101412003449</v>
      </c>
      <c r="AZ84" s="9">
        <v>1.2</v>
      </c>
    </row>
    <row r="85" spans="1:52" x14ac:dyDescent="0.2">
      <c r="A85" s="2" t="s">
        <v>47</v>
      </c>
      <c r="B85" s="3">
        <v>432</v>
      </c>
      <c r="C85" s="3">
        <v>6243</v>
      </c>
      <c r="E85" s="2">
        <v>544214.5</v>
      </c>
      <c r="F85" s="2">
        <v>0</v>
      </c>
      <c r="G85" s="3">
        <v>386961.4</v>
      </c>
      <c r="H85" s="2">
        <v>25853</v>
      </c>
      <c r="I85" s="2">
        <v>12069.1</v>
      </c>
      <c r="J85" s="2">
        <v>4420.3999999999996</v>
      </c>
      <c r="K85" s="2">
        <v>7545.8</v>
      </c>
      <c r="L85" s="2">
        <v>2259.4</v>
      </c>
      <c r="M85" s="2">
        <v>13233.1</v>
      </c>
      <c r="N85" s="2">
        <v>16019.4</v>
      </c>
      <c r="O85" s="2">
        <v>12420.9</v>
      </c>
      <c r="P85" s="2">
        <v>5968.2</v>
      </c>
      <c r="Q85" s="2">
        <v>21025.4</v>
      </c>
      <c r="R85" s="2">
        <v>7162.3</v>
      </c>
      <c r="S85" s="2">
        <v>1973.8</v>
      </c>
      <c r="U85" s="6">
        <f t="shared" si="39"/>
        <v>0.51286476911758028</v>
      </c>
      <c r="V85" s="6">
        <f t="shared" si="40"/>
        <v>0</v>
      </c>
      <c r="W85" s="6">
        <f t="shared" si="41"/>
        <v>0.36467030751370216</v>
      </c>
      <c r="X85" s="6">
        <f t="shared" si="42"/>
        <v>2.4363725839713576E-2</v>
      </c>
      <c r="Y85" s="6">
        <f t="shared" si="43"/>
        <v>1.1373853847990063E-2</v>
      </c>
      <c r="Z85" s="6">
        <f t="shared" si="44"/>
        <v>4.1657607899226352E-3</v>
      </c>
      <c r="AA85" s="6">
        <f t="shared" si="45"/>
        <v>7.1111206607090355E-3</v>
      </c>
      <c r="AB85" s="6">
        <f t="shared" si="46"/>
        <v>2.1292462059431731E-3</v>
      </c>
      <c r="AC85" s="6">
        <f t="shared" si="47"/>
        <v>1.2470801083414447E-2</v>
      </c>
      <c r="AD85" s="6">
        <f t="shared" si="48"/>
        <v>1.5096594968348262E-2</v>
      </c>
      <c r="AE85" s="6">
        <f t="shared" si="49"/>
        <v>1.1705388244400972E-2</v>
      </c>
      <c r="AF85" s="6">
        <f t="shared" si="50"/>
        <v>5.6243990467867771E-3</v>
      </c>
      <c r="AG85" s="6">
        <f t="shared" si="51"/>
        <v>1.9814221996298838E-2</v>
      </c>
      <c r="AH85" s="6">
        <f t="shared" si="52"/>
        <v>6.7497123576289227E-3</v>
      </c>
      <c r="AI85" s="6">
        <f t="shared" si="53"/>
        <v>1.8600983275606953E-3</v>
      </c>
      <c r="AJ85" s="2"/>
      <c r="AK85" s="7">
        <f t="shared" si="54"/>
        <v>0.71104573656159487</v>
      </c>
      <c r="AL85" s="8">
        <f t="shared" si="55"/>
        <v>7.218821018247161E-2</v>
      </c>
      <c r="AM85" s="8">
        <f t="shared" si="56"/>
        <v>0</v>
      </c>
      <c r="AN85" s="8">
        <f t="shared" si="33"/>
        <v>0.38943142232981048</v>
      </c>
      <c r="AO85" s="8">
        <f t="shared" si="57"/>
        <v>7.5536868866977631</v>
      </c>
      <c r="AP85" s="2">
        <v>3.6</v>
      </c>
      <c r="AQ85" s="24">
        <f t="shared" si="58"/>
        <v>0.26296937618924238</v>
      </c>
      <c r="AR85" s="24">
        <f t="shared" si="59"/>
        <v>0.39275388290835461</v>
      </c>
      <c r="AS85" s="24">
        <f t="shared" si="60"/>
        <v>0.34427674090240312</v>
      </c>
      <c r="AT85" s="9">
        <f t="shared" si="34"/>
        <v>7.5730661979660163E-2</v>
      </c>
      <c r="AU85" s="9">
        <f t="shared" si="35"/>
        <v>0.20553619929094522</v>
      </c>
      <c r="AV85" s="9">
        <f t="shared" si="36"/>
        <v>0.2961103092293238</v>
      </c>
      <c r="AW85" s="9">
        <f t="shared" si="37"/>
        <v>0.29358549906845988</v>
      </c>
      <c r="AX85" s="9">
        <f t="shared" si="38"/>
        <v>0.34427674090240312</v>
      </c>
      <c r="AY85" s="9">
        <f t="shared" si="61"/>
        <v>-7.9497644491816732E-2</v>
      </c>
      <c r="AZ85" s="9">
        <v>1.2</v>
      </c>
    </row>
    <row r="86" spans="1:52" x14ac:dyDescent="0.2">
      <c r="A86" s="2" t="s">
        <v>48</v>
      </c>
      <c r="B86" s="3">
        <v>437</v>
      </c>
      <c r="C86" s="3">
        <v>6317.2</v>
      </c>
      <c r="E86" s="2">
        <v>607310.4</v>
      </c>
      <c r="F86" s="2">
        <v>0</v>
      </c>
      <c r="G86" s="3">
        <v>420649.6</v>
      </c>
      <c r="H86" s="2">
        <v>27286.2</v>
      </c>
      <c r="I86" s="2">
        <v>13762</v>
      </c>
      <c r="J86" s="2">
        <v>4821.2</v>
      </c>
      <c r="K86" s="2">
        <v>5400.3</v>
      </c>
      <c r="L86" s="2">
        <v>2964.1</v>
      </c>
      <c r="M86" s="2">
        <v>8238.2999999999993</v>
      </c>
      <c r="N86" s="2">
        <v>13950</v>
      </c>
      <c r="O86" s="2">
        <v>16373.5</v>
      </c>
      <c r="P86" s="2">
        <v>9831.2000000000007</v>
      </c>
      <c r="Q86" s="2">
        <v>21595.5</v>
      </c>
      <c r="R86" s="2">
        <v>7453</v>
      </c>
      <c r="S86" s="2">
        <v>2032.5</v>
      </c>
      <c r="U86" s="6">
        <f t="shared" si="39"/>
        <v>0.52279179985878921</v>
      </c>
      <c r="V86" s="6">
        <f t="shared" si="40"/>
        <v>0</v>
      </c>
      <c r="W86" s="6">
        <f t="shared" si="41"/>
        <v>0.3621083411281607</v>
      </c>
      <c r="X86" s="6">
        <f t="shared" si="42"/>
        <v>2.3488814960697026E-2</v>
      </c>
      <c r="Y86" s="6">
        <f t="shared" si="43"/>
        <v>1.1846760321668552E-2</v>
      </c>
      <c r="Z86" s="6">
        <f t="shared" si="44"/>
        <v>4.1502398534245333E-3</v>
      </c>
      <c r="AA86" s="6">
        <f t="shared" si="45"/>
        <v>4.6487472580371081E-3</v>
      </c>
      <c r="AB86" s="6">
        <f t="shared" si="46"/>
        <v>2.5515900500986599E-3</v>
      </c>
      <c r="AC86" s="6">
        <f t="shared" si="47"/>
        <v>7.0917864814708633E-3</v>
      </c>
      <c r="AD86" s="6">
        <f t="shared" si="48"/>
        <v>1.2008596605673326E-2</v>
      </c>
      <c r="AE86" s="6">
        <f t="shared" si="49"/>
        <v>1.4094821256128473E-2</v>
      </c>
      <c r="AF86" s="6">
        <f t="shared" si="50"/>
        <v>8.463004655892158E-3</v>
      </c>
      <c r="AG86" s="6">
        <f t="shared" si="51"/>
        <v>1.8590082293750417E-2</v>
      </c>
      <c r="AH86" s="6">
        <f t="shared" si="52"/>
        <v>6.4157756632317771E-3</v>
      </c>
      <c r="AI86" s="6">
        <f t="shared" si="53"/>
        <v>1.7496396129771351E-3</v>
      </c>
      <c r="AJ86" s="2"/>
      <c r="AK86" s="7">
        <f t="shared" si="54"/>
        <v>0.69264349828357952</v>
      </c>
      <c r="AL86" s="8">
        <f t="shared" si="55"/>
        <v>7.0224768126632212E-2</v>
      </c>
      <c r="AM86" s="8">
        <f t="shared" si="56"/>
        <v>0</v>
      </c>
      <c r="AN86" s="8">
        <f t="shared" si="33"/>
        <v>0.40513283365380842</v>
      </c>
      <c r="AO86" s="8">
        <f t="shared" si="57"/>
        <v>8.4208915355334941</v>
      </c>
      <c r="AP86" s="2">
        <v>3.6</v>
      </c>
      <c r="AQ86" s="24">
        <f t="shared" si="58"/>
        <v>0.18901414415563125</v>
      </c>
      <c r="AR86" s="24">
        <f t="shared" si="59"/>
        <v>0.45714288967012157</v>
      </c>
      <c r="AS86" s="24">
        <f t="shared" si="60"/>
        <v>0.35384296617424732</v>
      </c>
      <c r="AT86" s="9">
        <f t="shared" si="34"/>
        <v>6.3162990188138576E-2</v>
      </c>
      <c r="AU86" s="9">
        <f t="shared" si="35"/>
        <v>2.8512998215407732E-4</v>
      </c>
      <c r="AV86" s="9">
        <f t="shared" si="36"/>
        <v>0.20890731560007042</v>
      </c>
      <c r="AW86" s="9">
        <f t="shared" si="37"/>
        <v>0.21189643267830549</v>
      </c>
      <c r="AX86" s="9">
        <f t="shared" si="38"/>
        <v>0.35384296617424732</v>
      </c>
      <c r="AY86" s="9">
        <f t="shared" si="61"/>
        <v>-2.5827674395200351</v>
      </c>
      <c r="AZ86" s="9">
        <v>1.2</v>
      </c>
    </row>
    <row r="87" spans="1:52" x14ac:dyDescent="0.2">
      <c r="A87" s="2" t="s">
        <v>49</v>
      </c>
      <c r="B87" s="3">
        <v>442</v>
      </c>
      <c r="C87" s="3">
        <v>6393</v>
      </c>
      <c r="E87" s="2">
        <v>905384.4</v>
      </c>
      <c r="F87" s="2">
        <v>0</v>
      </c>
      <c r="G87" s="3">
        <v>619499.80000000005</v>
      </c>
      <c r="H87" s="2">
        <v>42108.4</v>
      </c>
      <c r="I87" s="2">
        <v>19969.7</v>
      </c>
      <c r="J87" s="2">
        <v>5888.2</v>
      </c>
      <c r="K87" s="2">
        <v>5462.5</v>
      </c>
      <c r="L87" s="2">
        <v>4695.6000000000004</v>
      </c>
      <c r="M87" s="2">
        <v>5073.2</v>
      </c>
      <c r="N87" s="2">
        <v>13985.8</v>
      </c>
      <c r="O87" s="2">
        <v>20051.599999999999</v>
      </c>
      <c r="P87" s="2">
        <v>14909.1</v>
      </c>
      <c r="Q87" s="2">
        <v>26834.2</v>
      </c>
      <c r="R87" s="2">
        <v>8816.7999999999993</v>
      </c>
      <c r="S87" s="2">
        <v>2775.9</v>
      </c>
      <c r="U87" s="6">
        <f t="shared" si="39"/>
        <v>0.53400667856042427</v>
      </c>
      <c r="V87" s="6">
        <f t="shared" si="40"/>
        <v>0</v>
      </c>
      <c r="W87" s="6">
        <f t="shared" si="41"/>
        <v>0.3653884809224095</v>
      </c>
      <c r="X87" s="6">
        <f t="shared" si="42"/>
        <v>2.483604403112509E-2</v>
      </c>
      <c r="Y87" s="6">
        <f t="shared" si="43"/>
        <v>1.1778370787974815E-2</v>
      </c>
      <c r="Z87" s="6">
        <f t="shared" si="44"/>
        <v>3.4729316351148642E-3</v>
      </c>
      <c r="AA87" s="6">
        <f t="shared" si="45"/>
        <v>3.2218486221281457E-3</v>
      </c>
      <c r="AB87" s="6">
        <f t="shared" si="46"/>
        <v>2.7695217190050201E-3</v>
      </c>
      <c r="AC87" s="6">
        <f t="shared" si="47"/>
        <v>2.9922347697538686E-3</v>
      </c>
      <c r="AD87" s="6">
        <f t="shared" si="48"/>
        <v>8.248994134436579E-3</v>
      </c>
      <c r="AE87" s="6">
        <f t="shared" si="49"/>
        <v>1.1826676399352809E-2</v>
      </c>
      <c r="AF87" s="6">
        <f t="shared" si="50"/>
        <v>8.7935676507406389E-3</v>
      </c>
      <c r="AG87" s="6">
        <f t="shared" si="51"/>
        <v>1.5827135980944821E-2</v>
      </c>
      <c r="AH87" s="6">
        <f t="shared" si="52"/>
        <v>5.2002553650488661E-3</v>
      </c>
      <c r="AI87" s="6">
        <f t="shared" si="53"/>
        <v>1.6372594215405985E-3</v>
      </c>
      <c r="AJ87" s="2"/>
      <c r="AK87" s="7">
        <f t="shared" si="54"/>
        <v>0.68423953405868276</v>
      </c>
      <c r="AL87" s="8">
        <f t="shared" si="55"/>
        <v>6.9827144522524101E-2</v>
      </c>
      <c r="AM87" s="8">
        <f t="shared" si="56"/>
        <v>0</v>
      </c>
      <c r="AN87" s="8">
        <f t="shared" si="33"/>
        <v>0.38045178272173119</v>
      </c>
      <c r="AO87" s="8">
        <f t="shared" si="57"/>
        <v>7.0577324115039364</v>
      </c>
      <c r="AP87" s="2">
        <v>3.6</v>
      </c>
      <c r="AQ87" s="24">
        <f t="shared" si="58"/>
        <v>0.14844641619730872</v>
      </c>
      <c r="AR87" s="24">
        <f t="shared" si="59"/>
        <v>0.47703955081979682</v>
      </c>
      <c r="AS87" s="24">
        <f t="shared" si="60"/>
        <v>0.3745140329828946</v>
      </c>
      <c r="AT87" s="9">
        <f t="shared" si="34"/>
        <v>4.8633087900819078E-2</v>
      </c>
      <c r="AU87" s="9">
        <f t="shared" si="35"/>
        <v>-0.10464442308312766</v>
      </c>
      <c r="AV87" s="9">
        <f t="shared" si="36"/>
        <v>0.16475781694513375</v>
      </c>
      <c r="AW87" s="9">
        <f t="shared" si="37"/>
        <v>0.1673548543049268</v>
      </c>
      <c r="AX87" s="9">
        <f t="shared" si="38"/>
        <v>0.3745140329828946</v>
      </c>
      <c r="AY87" s="9">
        <f t="shared" si="61"/>
        <v>-3.8789603856528094</v>
      </c>
      <c r="AZ87" s="9">
        <v>1.2</v>
      </c>
    </row>
    <row r="88" spans="1:52" x14ac:dyDescent="0.2">
      <c r="A88" s="2" t="s">
        <v>50</v>
      </c>
      <c r="B88" s="3">
        <v>447</v>
      </c>
      <c r="C88" s="3">
        <v>6464.5</v>
      </c>
      <c r="E88" s="2">
        <v>997545.1</v>
      </c>
      <c r="F88" s="2">
        <v>0</v>
      </c>
      <c r="G88" s="3">
        <v>730012.5</v>
      </c>
      <c r="H88" s="2">
        <v>48438.1</v>
      </c>
      <c r="I88" s="2">
        <v>22165</v>
      </c>
      <c r="J88" s="2">
        <v>7243.7</v>
      </c>
      <c r="K88" s="2">
        <v>6419.1</v>
      </c>
      <c r="L88" s="2">
        <v>3868.7</v>
      </c>
      <c r="M88" s="2">
        <v>13634.1</v>
      </c>
      <c r="N88" s="2">
        <v>16895.5</v>
      </c>
      <c r="O88" s="2">
        <v>20146.400000000001</v>
      </c>
      <c r="P88" s="2">
        <v>13416.9</v>
      </c>
      <c r="Q88" s="2">
        <v>26857.4</v>
      </c>
      <c r="R88" s="2">
        <v>8694.7000000000007</v>
      </c>
      <c r="S88" s="2">
        <v>1886.6</v>
      </c>
      <c r="U88" s="6">
        <f t="shared" si="39"/>
        <v>0.52030707108893592</v>
      </c>
      <c r="V88" s="6">
        <f t="shared" si="40"/>
        <v>0</v>
      </c>
      <c r="W88" s="6">
        <f t="shared" si="41"/>
        <v>0.38076540673029408</v>
      </c>
      <c r="X88" s="6">
        <f t="shared" si="42"/>
        <v>2.5264708272451031E-2</v>
      </c>
      <c r="Y88" s="6">
        <f t="shared" si="43"/>
        <v>1.156098729840512E-2</v>
      </c>
      <c r="Z88" s="6">
        <f t="shared" si="44"/>
        <v>3.7782234916966919E-3</v>
      </c>
      <c r="AA88" s="6">
        <f t="shared" si="45"/>
        <v>3.3481224257700119E-3</v>
      </c>
      <c r="AB88" s="6">
        <f t="shared" si="46"/>
        <v>2.0178656242427198E-3</v>
      </c>
      <c r="AC88" s="6">
        <f t="shared" si="47"/>
        <v>7.1113763557493917E-3</v>
      </c>
      <c r="AD88" s="6">
        <f t="shared" si="48"/>
        <v>8.8124818813536537E-3</v>
      </c>
      <c r="AE88" s="6">
        <f t="shared" si="49"/>
        <v>1.0508110738036947E-2</v>
      </c>
      <c r="AF88" s="6">
        <f t="shared" si="50"/>
        <v>6.9980875472127977E-3</v>
      </c>
      <c r="AG88" s="6">
        <f t="shared" si="51"/>
        <v>1.4008484559809867E-2</v>
      </c>
      <c r="AH88" s="6">
        <f t="shared" si="52"/>
        <v>4.5350469778228297E-3</v>
      </c>
      <c r="AI88" s="6">
        <f t="shared" si="53"/>
        <v>9.8402700821886304E-4</v>
      </c>
      <c r="AJ88" s="2"/>
      <c r="AK88" s="7">
        <f t="shared" si="54"/>
        <v>0.73180901795818565</v>
      </c>
      <c r="AL88" s="8">
        <f t="shared" si="55"/>
        <v>7.2389237821114338E-2</v>
      </c>
      <c r="AM88" s="8">
        <f t="shared" si="56"/>
        <v>0</v>
      </c>
      <c r="AN88" s="8">
        <f t="shared" si="33"/>
        <v>0.37777660738784385</v>
      </c>
      <c r="AO88" s="8">
        <f t="shared" si="57"/>
        <v>6.9099798026380039</v>
      </c>
      <c r="AP88" s="2">
        <v>3.6</v>
      </c>
      <c r="AQ88" s="24">
        <f t="shared" si="58"/>
        <v>0.21393336040078914</v>
      </c>
      <c r="AR88" s="24">
        <f t="shared" si="59"/>
        <v>0.45125264488988492</v>
      </c>
      <c r="AS88" s="24">
        <f t="shared" si="60"/>
        <v>0.33481399470932593</v>
      </c>
      <c r="AT88" s="9">
        <f t="shared" si="34"/>
        <v>4.7886972542492627E-2</v>
      </c>
      <c r="AU88" s="9">
        <f t="shared" si="35"/>
        <v>-1.285643057723501E-2</v>
      </c>
      <c r="AV88" s="9">
        <f t="shared" si="36"/>
        <v>0.23561039124765099</v>
      </c>
      <c r="AW88" s="9">
        <f t="shared" si="37"/>
        <v>0.23629345078582076</v>
      </c>
      <c r="AX88" s="9">
        <f t="shared" si="38"/>
        <v>0.33481399470932593</v>
      </c>
      <c r="AY88" s="9">
        <f t="shared" si="61"/>
        <v>-2.5676500482279332</v>
      </c>
      <c r="AZ88" s="9">
        <v>1.2</v>
      </c>
    </row>
    <row r="89" spans="1:52" x14ac:dyDescent="0.2">
      <c r="A89" s="2" t="s">
        <v>51</v>
      </c>
      <c r="B89" s="3">
        <v>452</v>
      </c>
      <c r="C89" s="3">
        <v>6537.5</v>
      </c>
      <c r="E89" s="2">
        <v>1094655.8</v>
      </c>
      <c r="F89" s="2">
        <v>0</v>
      </c>
      <c r="G89" s="3">
        <v>770735.1</v>
      </c>
      <c r="H89" s="2">
        <v>53502.1</v>
      </c>
      <c r="I89" s="2">
        <v>26302.2</v>
      </c>
      <c r="J89" s="2">
        <v>8536.9</v>
      </c>
      <c r="K89" s="2">
        <v>8195.1</v>
      </c>
      <c r="L89" s="2">
        <v>5488.9</v>
      </c>
      <c r="M89" s="2">
        <v>7994.6</v>
      </c>
      <c r="N89" s="2">
        <v>17260.5</v>
      </c>
      <c r="O89" s="2">
        <v>19076.5</v>
      </c>
      <c r="P89" s="2">
        <v>13866.9</v>
      </c>
      <c r="Q89" s="2">
        <v>27680.7</v>
      </c>
      <c r="R89" s="2">
        <v>7547.7</v>
      </c>
      <c r="S89" s="2">
        <v>1604.7</v>
      </c>
      <c r="U89" s="6">
        <f t="shared" si="39"/>
        <v>0.53075566473758351</v>
      </c>
      <c r="V89" s="6">
        <f t="shared" si="40"/>
        <v>0</v>
      </c>
      <c r="W89" s="6">
        <f t="shared" si="41"/>
        <v>0.37369922156086677</v>
      </c>
      <c r="X89" s="6">
        <f t="shared" si="42"/>
        <v>2.5941069923857949E-2</v>
      </c>
      <c r="Y89" s="6">
        <f t="shared" si="43"/>
        <v>1.2752905200941583E-2</v>
      </c>
      <c r="Z89" s="6">
        <f t="shared" si="44"/>
        <v>4.1392079905832281E-3</v>
      </c>
      <c r="AA89" s="6">
        <f t="shared" si="45"/>
        <v>3.9734825760672629E-3</v>
      </c>
      <c r="AB89" s="6">
        <f t="shared" si="46"/>
        <v>2.661352333928274E-3</v>
      </c>
      <c r="AC89" s="6">
        <f t="shared" si="47"/>
        <v>3.8762679897289039E-3</v>
      </c>
      <c r="AD89" s="6">
        <f t="shared" si="48"/>
        <v>8.3689394887443702E-3</v>
      </c>
      <c r="AE89" s="6">
        <f t="shared" si="49"/>
        <v>9.2494466647566401E-3</v>
      </c>
      <c r="AF89" s="6">
        <f t="shared" si="50"/>
        <v>6.7235159466104292E-3</v>
      </c>
      <c r="AG89" s="6">
        <f t="shared" si="51"/>
        <v>1.3421285785816535E-2</v>
      </c>
      <c r="AH89" s="6">
        <f t="shared" si="52"/>
        <v>3.6595837072620077E-3</v>
      </c>
      <c r="AI89" s="6">
        <f t="shared" si="53"/>
        <v>7.7805609325269209E-4</v>
      </c>
      <c r="AJ89" s="2"/>
      <c r="AK89" s="7">
        <f t="shared" si="54"/>
        <v>0.7040889930880555</v>
      </c>
      <c r="AL89" s="8">
        <f t="shared" si="55"/>
        <v>7.4675759955435211E-2</v>
      </c>
      <c r="AM89" s="8">
        <f t="shared" si="56"/>
        <v>0</v>
      </c>
      <c r="AN89" s="8">
        <f t="shared" si="33"/>
        <v>0.39436978442674536</v>
      </c>
      <c r="AO89" s="8">
        <f t="shared" si="57"/>
        <v>7.8264375636735739</v>
      </c>
      <c r="AP89" s="2">
        <v>3.6</v>
      </c>
      <c r="AQ89" s="24">
        <f t="shared" si="58"/>
        <v>0.19940652491454769</v>
      </c>
      <c r="AR89" s="24">
        <f t="shared" si="59"/>
        <v>0.46179113209143857</v>
      </c>
      <c r="AS89" s="24">
        <f t="shared" si="60"/>
        <v>0.33880234299401374</v>
      </c>
      <c r="AT89" s="9">
        <f t="shared" si="34"/>
        <v>4.6294359405331324E-2</v>
      </c>
      <c r="AU89" s="9">
        <f t="shared" si="35"/>
        <v>1.5459497837667742E-2</v>
      </c>
      <c r="AV89" s="9">
        <f>(L89+K89+M89)/SUM(M89:S89)</f>
        <v>0.22811990958796863</v>
      </c>
      <c r="AW89" s="9">
        <f t="shared" si="37"/>
        <v>0.21773707554598484</v>
      </c>
      <c r="AX89" s="9">
        <f>(AG89+AH89+AI89)/SUM(AA89:AI89)</f>
        <v>0.33880234299401374</v>
      </c>
      <c r="AY89" s="9">
        <f t="shared" si="61"/>
        <v>-2.3988750540451189</v>
      </c>
      <c r="AZ89" s="9">
        <v>1.2</v>
      </c>
    </row>
    <row r="90" spans="1:52" x14ac:dyDescent="0.2">
      <c r="A90" s="2" t="s">
        <v>52</v>
      </c>
      <c r="B90" s="3">
        <v>457</v>
      </c>
      <c r="C90" s="3">
        <v>6610.1</v>
      </c>
      <c r="E90" s="2">
        <v>1284531.1000000001</v>
      </c>
      <c r="F90" s="2">
        <v>0</v>
      </c>
      <c r="G90" s="3">
        <v>917212.1</v>
      </c>
      <c r="H90" s="2">
        <v>64905.8</v>
      </c>
      <c r="I90" s="2">
        <v>30741.8</v>
      </c>
      <c r="J90" s="2">
        <v>8961.5</v>
      </c>
      <c r="K90" s="2">
        <v>9286</v>
      </c>
      <c r="L90" s="2">
        <v>9929.7000000000007</v>
      </c>
      <c r="M90" s="2">
        <v>26921.5</v>
      </c>
      <c r="N90" s="2">
        <v>18889.5</v>
      </c>
      <c r="O90" s="2">
        <v>26415.1</v>
      </c>
      <c r="P90" s="2">
        <v>18157.400000000001</v>
      </c>
      <c r="Q90" s="2">
        <v>29200.3</v>
      </c>
      <c r="R90" s="2">
        <v>9026.2999999999993</v>
      </c>
      <c r="S90" s="2">
        <v>2381.8000000000002</v>
      </c>
      <c r="U90" s="6">
        <f t="shared" si="39"/>
        <v>0.52289834251548284</v>
      </c>
      <c r="V90" s="6">
        <f t="shared" si="40"/>
        <v>0</v>
      </c>
      <c r="W90" s="6">
        <f t="shared" si="41"/>
        <v>0.37337257682989949</v>
      </c>
      <c r="X90" s="6">
        <f t="shared" si="42"/>
        <v>2.6421419644601388E-2</v>
      </c>
      <c r="Y90" s="6">
        <f t="shared" si="43"/>
        <v>1.2514166660458801E-2</v>
      </c>
      <c r="Z90" s="6">
        <f t="shared" si="44"/>
        <v>3.6479875780761552E-3</v>
      </c>
      <c r="AA90" s="6">
        <f t="shared" si="45"/>
        <v>3.7800828711728146E-3</v>
      </c>
      <c r="AB90" s="6">
        <f t="shared" si="46"/>
        <v>4.0421159687577752E-3</v>
      </c>
      <c r="AC90" s="6">
        <f t="shared" si="47"/>
        <v>1.0959024447154742E-2</v>
      </c>
      <c r="AD90" s="6">
        <f t="shared" si="48"/>
        <v>7.6894115221859656E-3</v>
      </c>
      <c r="AE90" s="6">
        <f t="shared" si="49"/>
        <v>1.0752882516725933E-2</v>
      </c>
      <c r="AF90" s="6">
        <f t="shared" si="50"/>
        <v>7.3913931429068777E-3</v>
      </c>
      <c r="AG90" s="6">
        <f t="shared" si="51"/>
        <v>1.1886663134084378E-2</v>
      </c>
      <c r="AH90" s="6">
        <f t="shared" si="52"/>
        <v>3.6743659293632536E-3</v>
      </c>
      <c r="AI90" s="6">
        <f t="shared" si="53"/>
        <v>9.6956723912980944E-4</v>
      </c>
      <c r="AJ90" s="2"/>
      <c r="AK90" s="7">
        <f t="shared" si="54"/>
        <v>0.71404429211562104</v>
      </c>
      <c r="AL90" s="8">
        <f t="shared" si="55"/>
        <v>7.5304926025465249E-2</v>
      </c>
      <c r="AM90" s="8">
        <f t="shared" si="56"/>
        <v>0</v>
      </c>
      <c r="AN90" s="8">
        <f t="shared" si="33"/>
        <v>0.37953963852093175</v>
      </c>
      <c r="AO90" s="8">
        <f t="shared" si="57"/>
        <v>7.0073537751495838</v>
      </c>
      <c r="AP90" s="2">
        <v>3.6</v>
      </c>
      <c r="AQ90" s="24">
        <f t="shared" si="58"/>
        <v>0.30715622911224205</v>
      </c>
      <c r="AR90" s="24">
        <f t="shared" si="59"/>
        <v>0.42249526655109332</v>
      </c>
      <c r="AS90" s="24">
        <f t="shared" si="60"/>
        <v>0.27034850433666474</v>
      </c>
      <c r="AT90" s="9">
        <f t="shared" si="34"/>
        <v>4.2756915550549744E-2</v>
      </c>
      <c r="AU90" s="9">
        <f t="shared" si="35"/>
        <v>-0.1105706516031099</v>
      </c>
      <c r="AV90" s="9">
        <f t="shared" si="36"/>
        <v>0.35221414453870808</v>
      </c>
      <c r="AW90" s="9">
        <f t="shared" si="37"/>
        <v>0.3324017737816059</v>
      </c>
      <c r="AX90" s="9">
        <f t="shared" ref="AX90:AX153" si="62">(AG90+AH90+AI90)/SUM(AA90:AI90)</f>
        <v>0.27034850433666474</v>
      </c>
      <c r="AY90" s="9">
        <f t="shared" si="61"/>
        <v>-2.9601967109874945</v>
      </c>
      <c r="AZ90" s="9">
        <v>1.2</v>
      </c>
    </row>
    <row r="91" spans="1:52" x14ac:dyDescent="0.2">
      <c r="A91" s="2" t="s">
        <v>53</v>
      </c>
      <c r="B91" s="3">
        <v>462</v>
      </c>
      <c r="C91" s="3">
        <v>6683.3</v>
      </c>
      <c r="E91" s="2">
        <v>1493327.4</v>
      </c>
      <c r="F91" s="2">
        <v>0</v>
      </c>
      <c r="G91" s="3">
        <v>1089654.6000000001</v>
      </c>
      <c r="H91" s="2">
        <v>77447.3</v>
      </c>
      <c r="I91" s="2">
        <v>34231.199999999997</v>
      </c>
      <c r="J91" s="2">
        <v>10269.5</v>
      </c>
      <c r="K91" s="2">
        <v>10470.5</v>
      </c>
      <c r="L91" s="2">
        <v>7835.8</v>
      </c>
      <c r="M91" s="2">
        <v>8051.1</v>
      </c>
      <c r="N91" s="2">
        <v>21561.599999999999</v>
      </c>
      <c r="O91" s="2">
        <v>24843</v>
      </c>
      <c r="P91" s="2">
        <v>17093.400000000001</v>
      </c>
      <c r="Q91" s="2">
        <v>33854.800000000003</v>
      </c>
      <c r="R91" s="2">
        <v>9540.7000000000007</v>
      </c>
      <c r="S91" s="2">
        <v>1769.9</v>
      </c>
      <c r="U91" s="6">
        <f t="shared" si="39"/>
        <v>0.52582861646758106</v>
      </c>
      <c r="V91" s="6">
        <f t="shared" si="40"/>
        <v>0</v>
      </c>
      <c r="W91" s="6">
        <f t="shared" si="41"/>
        <v>0.38368784416969481</v>
      </c>
      <c r="X91" s="6">
        <f t="shared" si="42"/>
        <v>2.7270648491516124E-2</v>
      </c>
      <c r="Y91" s="6">
        <f t="shared" si="43"/>
        <v>1.2053448249878132E-2</v>
      </c>
      <c r="Z91" s="6">
        <f t="shared" si="44"/>
        <v>3.6160837715920996E-3</v>
      </c>
      <c r="AA91" s="6">
        <f t="shared" si="45"/>
        <v>3.6868596455966775E-3</v>
      </c>
      <c r="AB91" s="6">
        <f t="shared" si="46"/>
        <v>2.7591323060948804E-3</v>
      </c>
      <c r="AC91" s="6">
        <f t="shared" si="47"/>
        <v>2.8349434785982916E-3</v>
      </c>
      <c r="AD91" s="6">
        <f t="shared" si="48"/>
        <v>7.5922442036671905E-3</v>
      </c>
      <c r="AE91" s="6">
        <f t="shared" si="49"/>
        <v>8.7476867557001337E-3</v>
      </c>
      <c r="AF91" s="6">
        <f t="shared" si="50"/>
        <v>6.01890708810871E-3</v>
      </c>
      <c r="AG91" s="6">
        <f t="shared" si="51"/>
        <v>1.1920910742538218E-2</v>
      </c>
      <c r="AH91" s="6">
        <f t="shared" si="52"/>
        <v>3.3594596075396804E-3</v>
      </c>
      <c r="AI91" s="6">
        <f t="shared" si="53"/>
        <v>6.2321502189404136E-4</v>
      </c>
      <c r="AJ91" s="2"/>
      <c r="AK91" s="7">
        <f t="shared" si="54"/>
        <v>0.72968231882707046</v>
      </c>
      <c r="AL91" s="8">
        <f t="shared" si="55"/>
        <v>7.5496723345133604E-2</v>
      </c>
      <c r="AM91" s="8">
        <f t="shared" si="56"/>
        <v>0</v>
      </c>
      <c r="AN91" s="8">
        <f t="shared" si="33"/>
        <v>0.36491537376586741</v>
      </c>
      <c r="AO91" s="8">
        <f t="shared" si="57"/>
        <v>6.1996410084626223</v>
      </c>
      <c r="AP91" s="2">
        <v>3.6</v>
      </c>
      <c r="AQ91" s="24">
        <f t="shared" si="58"/>
        <v>0.19520992321183106</v>
      </c>
      <c r="AR91" s="24">
        <f t="shared" si="59"/>
        <v>0.47028309712281369</v>
      </c>
      <c r="AS91" s="24">
        <f t="shared" si="60"/>
        <v>0.33450697966535531</v>
      </c>
      <c r="AT91" s="9">
        <f t="shared" si="34"/>
        <v>4.2256474943822661E-2</v>
      </c>
      <c r="AU91" s="9">
        <f t="shared" si="35"/>
        <v>-8.6806887902351991E-3</v>
      </c>
      <c r="AV91" s="9">
        <f t="shared" si="36"/>
        <v>0.22582798195596948</v>
      </c>
      <c r="AW91" s="9">
        <f t="shared" si="37"/>
        <v>0.21305761368100612</v>
      </c>
      <c r="AX91" s="9">
        <f t="shared" si="62"/>
        <v>0.33450697966535531</v>
      </c>
      <c r="AY91" s="9">
        <f t="shared" si="61"/>
        <v>-2.6641169047043585</v>
      </c>
      <c r="AZ91" s="9">
        <v>1.2</v>
      </c>
    </row>
    <row r="92" spans="1:52" x14ac:dyDescent="0.2">
      <c r="A92" s="2" t="s">
        <v>54</v>
      </c>
      <c r="B92" s="3">
        <v>467</v>
      </c>
      <c r="C92" s="3">
        <v>6758.2</v>
      </c>
      <c r="E92" s="2">
        <v>973874.6</v>
      </c>
      <c r="F92" s="2">
        <v>0</v>
      </c>
      <c r="G92" s="3">
        <v>673603.7</v>
      </c>
      <c r="H92" s="2">
        <v>49742.7</v>
      </c>
      <c r="I92" s="2">
        <v>24164.7</v>
      </c>
      <c r="J92" s="2">
        <v>6173.5</v>
      </c>
      <c r="K92" s="2">
        <v>7363.8</v>
      </c>
      <c r="L92" s="2">
        <v>8815.2999999999993</v>
      </c>
      <c r="M92" s="2">
        <v>12747.9</v>
      </c>
      <c r="N92" s="2">
        <v>17113.099999999999</v>
      </c>
      <c r="O92" s="2">
        <v>26152.1</v>
      </c>
      <c r="P92" s="2">
        <v>18494.8</v>
      </c>
      <c r="Q92" s="2">
        <v>28020.9</v>
      </c>
      <c r="R92" s="2">
        <v>8760.5</v>
      </c>
      <c r="S92" s="2">
        <v>2147.1</v>
      </c>
      <c r="U92" s="6">
        <f t="shared" si="39"/>
        <v>0.5243850241983159</v>
      </c>
      <c r="V92" s="6">
        <f t="shared" si="40"/>
        <v>0</v>
      </c>
      <c r="W92" s="6">
        <f t="shared" si="41"/>
        <v>0.36270346564596212</v>
      </c>
      <c r="X92" s="6">
        <f t="shared" si="42"/>
        <v>2.6784071525419766E-2</v>
      </c>
      <c r="Y92" s="6">
        <f t="shared" si="43"/>
        <v>1.3011538440621662E-2</v>
      </c>
      <c r="Z92" s="6">
        <f t="shared" si="44"/>
        <v>3.3241353115568504E-3</v>
      </c>
      <c r="AA92" s="6">
        <f t="shared" si="45"/>
        <v>3.9650550914784701E-3</v>
      </c>
      <c r="AB92" s="6">
        <f t="shared" si="46"/>
        <v>4.7466186137469996E-3</v>
      </c>
      <c r="AC92" s="6">
        <f t="shared" si="47"/>
        <v>6.8641361526193528E-3</v>
      </c>
      <c r="AD92" s="6">
        <f t="shared" si="48"/>
        <v>9.2145881590999477E-3</v>
      </c>
      <c r="AE92" s="6">
        <f t="shared" si="49"/>
        <v>1.4081658553716028E-2</v>
      </c>
      <c r="AF92" s="6">
        <f t="shared" si="50"/>
        <v>9.9585677104044121E-3</v>
      </c>
      <c r="AG92" s="6">
        <f t="shared" si="51"/>
        <v>1.5087918223309849E-2</v>
      </c>
      <c r="AH92" s="6">
        <f t="shared" si="52"/>
        <v>4.7171114273740645E-3</v>
      </c>
      <c r="AI92" s="6">
        <f t="shared" si="53"/>
        <v>1.1561109463746194E-3</v>
      </c>
      <c r="AJ92" s="2"/>
      <c r="AK92" s="7">
        <f t="shared" si="54"/>
        <v>0.69167395884439331</v>
      </c>
      <c r="AL92" s="8">
        <f t="shared" si="55"/>
        <v>7.5981291430235895E-2</v>
      </c>
      <c r="AM92" s="8">
        <f t="shared" si="56"/>
        <v>0</v>
      </c>
      <c r="AN92" s="8">
        <f t="shared" si="33"/>
        <v>0.37884439360696498</v>
      </c>
      <c r="AO92" s="8">
        <f t="shared" si="57"/>
        <v>6.9689547033062826</v>
      </c>
      <c r="AP92" s="2">
        <v>3.6</v>
      </c>
      <c r="AQ92" s="24">
        <f t="shared" si="58"/>
        <v>0.22317546898326202</v>
      </c>
      <c r="AR92" s="24">
        <f t="shared" si="59"/>
        <v>0.47648622271256136</v>
      </c>
      <c r="AS92" s="24">
        <f t="shared" si="60"/>
        <v>0.30033830830417657</v>
      </c>
      <c r="AT92" s="9">
        <f t="shared" si="34"/>
        <v>5.1148881244273525E-2</v>
      </c>
      <c r="AU92" s="9">
        <f t="shared" si="35"/>
        <v>-0.15490692800699629</v>
      </c>
      <c r="AV92" s="9">
        <f t="shared" si="36"/>
        <v>0.25500632953796137</v>
      </c>
      <c r="AW92" s="9">
        <f t="shared" si="37"/>
        <v>0.24368218121961552</v>
      </c>
      <c r="AX92" s="9">
        <f t="shared" si="62"/>
        <v>0.30033830830417657</v>
      </c>
      <c r="AY92" s="9">
        <f t="shared" si="61"/>
        <v>-3.9216856587687197</v>
      </c>
      <c r="AZ92" s="9">
        <v>1.2</v>
      </c>
    </row>
    <row r="93" spans="1:52" x14ac:dyDescent="0.2">
      <c r="A93" s="2" t="s">
        <v>55</v>
      </c>
      <c r="B93" s="3">
        <v>472</v>
      </c>
      <c r="C93" s="3">
        <v>6842.9</v>
      </c>
      <c r="E93" s="2">
        <v>1161309.3999999999</v>
      </c>
      <c r="F93" s="2">
        <v>0</v>
      </c>
      <c r="G93" s="3">
        <v>800193.9</v>
      </c>
      <c r="H93" s="2">
        <v>58270.3</v>
      </c>
      <c r="I93" s="2">
        <v>25937.9</v>
      </c>
      <c r="J93" s="2">
        <v>8636.9</v>
      </c>
      <c r="K93" s="2">
        <v>8683.2999999999993</v>
      </c>
      <c r="L93" s="2">
        <v>6243.2</v>
      </c>
      <c r="M93" s="2">
        <v>9113.1</v>
      </c>
      <c r="N93" s="2">
        <v>15863.8</v>
      </c>
      <c r="O93" s="2">
        <v>22690.400000000001</v>
      </c>
      <c r="P93" s="2">
        <v>13220.4</v>
      </c>
      <c r="Q93" s="2">
        <v>26243.1</v>
      </c>
      <c r="R93" s="2">
        <v>9409.4</v>
      </c>
      <c r="S93" s="2">
        <v>2312.6</v>
      </c>
      <c r="U93" s="6">
        <f t="shared" si="39"/>
        <v>0.53562776768176523</v>
      </c>
      <c r="V93" s="6">
        <f t="shared" si="40"/>
        <v>0</v>
      </c>
      <c r="W93" s="6">
        <f t="shared" si="41"/>
        <v>0.36907138818437685</v>
      </c>
      <c r="X93" s="6">
        <f t="shared" si="42"/>
        <v>2.6875861601694407E-2</v>
      </c>
      <c r="Y93" s="6">
        <f t="shared" si="43"/>
        <v>1.1963271351590593E-2</v>
      </c>
      <c r="Z93" s="6">
        <f t="shared" si="44"/>
        <v>3.9835753216934597E-3</v>
      </c>
      <c r="AA93" s="6">
        <f t="shared" si="45"/>
        <v>4.0049762751520586E-3</v>
      </c>
      <c r="AB93" s="6">
        <f t="shared" si="46"/>
        <v>2.8795351860501578E-3</v>
      </c>
      <c r="AC93" s="6">
        <f t="shared" si="47"/>
        <v>4.2032118311112398E-3</v>
      </c>
      <c r="AD93" s="6">
        <f t="shared" si="48"/>
        <v>7.3168199456148273E-3</v>
      </c>
      <c r="AE93" s="6">
        <f t="shared" si="49"/>
        <v>1.0465435223211255E-2</v>
      </c>
      <c r="AF93" s="6">
        <f t="shared" si="50"/>
        <v>6.0976113168979863E-3</v>
      </c>
      <c r="AG93" s="6">
        <f t="shared" si="51"/>
        <v>1.210403796787431E-2</v>
      </c>
      <c r="AH93" s="6">
        <f t="shared" si="52"/>
        <v>4.3398735231324247E-3</v>
      </c>
      <c r="AI93" s="6">
        <f t="shared" si="53"/>
        <v>1.066634589835276E-3</v>
      </c>
      <c r="AJ93" s="2"/>
      <c r="AK93" s="7">
        <f t="shared" si="54"/>
        <v>0.68904453886277006</v>
      </c>
      <c r="AL93" s="8">
        <f t="shared" si="55"/>
        <v>7.4030033779729693E-2</v>
      </c>
      <c r="AM93" s="8">
        <f t="shared" si="56"/>
        <v>0</v>
      </c>
      <c r="AN93" s="8">
        <f t="shared" si="33"/>
        <v>0.37239229641628907</v>
      </c>
      <c r="AO93" s="8">
        <f t="shared" si="57"/>
        <v>6.6125989233680631</v>
      </c>
      <c r="AP93" s="2">
        <v>3.6</v>
      </c>
      <c r="AQ93" s="24">
        <f t="shared" si="58"/>
        <v>0.21128272014329491</v>
      </c>
      <c r="AR93" s="24">
        <f t="shared" si="59"/>
        <v>0.45504410732004852</v>
      </c>
      <c r="AS93" s="24">
        <f t="shared" si="60"/>
        <v>0.3336731725366564</v>
      </c>
      <c r="AT93" s="9">
        <f t="shared" si="34"/>
        <v>4.1902662124465674E-2</v>
      </c>
      <c r="AU93" s="9">
        <f t="shared" si="35"/>
        <v>-7.140228131228063E-2</v>
      </c>
      <c r="AV93" s="9">
        <f t="shared" si="36"/>
        <v>0.2431858278167133</v>
      </c>
      <c r="AW93" s="9">
        <f t="shared" si="37"/>
        <v>0.23555002924827526</v>
      </c>
      <c r="AX93" s="9">
        <f t="shared" si="62"/>
        <v>0.3336731725366564</v>
      </c>
      <c r="AY93" s="9">
        <f t="shared" si="61"/>
        <v>-3.1481422749630514</v>
      </c>
      <c r="AZ93" s="9">
        <v>1.2</v>
      </c>
    </row>
    <row r="94" spans="1:52" x14ac:dyDescent="0.2">
      <c r="A94" s="2" t="s">
        <v>56</v>
      </c>
      <c r="B94" s="3">
        <v>477</v>
      </c>
      <c r="C94" s="3">
        <v>6928.6</v>
      </c>
      <c r="E94" s="2">
        <v>1155283.3</v>
      </c>
      <c r="F94" s="2">
        <v>0</v>
      </c>
      <c r="G94" s="3">
        <v>816427.1</v>
      </c>
      <c r="H94" s="2">
        <v>56993.2</v>
      </c>
      <c r="I94" s="2">
        <v>27360.3</v>
      </c>
      <c r="J94" s="2">
        <v>8743</v>
      </c>
      <c r="K94" s="2">
        <v>8092.1</v>
      </c>
      <c r="L94" s="2">
        <v>6006.7</v>
      </c>
      <c r="M94" s="2">
        <v>5861</v>
      </c>
      <c r="N94" s="2">
        <v>18059.599999999999</v>
      </c>
      <c r="O94" s="2">
        <v>21392.7</v>
      </c>
      <c r="P94" s="2">
        <v>14804.3</v>
      </c>
      <c r="Q94" s="2">
        <v>26257.3</v>
      </c>
      <c r="R94" s="2">
        <v>7366.8</v>
      </c>
      <c r="S94" s="2">
        <v>2415</v>
      </c>
      <c r="U94" s="6">
        <f t="shared" si="39"/>
        <v>0.53114949713626625</v>
      </c>
      <c r="V94" s="6">
        <f t="shared" si="40"/>
        <v>0</v>
      </c>
      <c r="W94" s="6">
        <f t="shared" si="41"/>
        <v>0.37535801271724445</v>
      </c>
      <c r="X94" s="6">
        <f t="shared" si="42"/>
        <v>2.6203018359381328E-2</v>
      </c>
      <c r="Y94" s="6">
        <f t="shared" si="43"/>
        <v>1.2579087386182578E-2</v>
      </c>
      <c r="Z94" s="6">
        <f t="shared" si="44"/>
        <v>4.0196547924326231E-3</v>
      </c>
      <c r="AA94" s="6">
        <f t="shared" si="45"/>
        <v>3.7203990101617327E-3</v>
      </c>
      <c r="AB94" s="6">
        <f t="shared" si="46"/>
        <v>2.7616219194447024E-3</v>
      </c>
      <c r="AC94" s="6">
        <f t="shared" si="47"/>
        <v>2.6946353355195699E-3</v>
      </c>
      <c r="AD94" s="6">
        <f t="shared" si="48"/>
        <v>8.3030261568587654E-3</v>
      </c>
      <c r="AE94" s="6">
        <f t="shared" si="49"/>
        <v>9.8354419624926658E-3</v>
      </c>
      <c r="AF94" s="6">
        <f t="shared" si="50"/>
        <v>6.8063794399645747E-3</v>
      </c>
      <c r="AG94" s="6">
        <f t="shared" si="51"/>
        <v>1.2071975498266167E-2</v>
      </c>
      <c r="AH94" s="6">
        <f t="shared" si="52"/>
        <v>3.38693731269503E-3</v>
      </c>
      <c r="AI94" s="6">
        <f t="shared" si="53"/>
        <v>1.1103129730898758E-3</v>
      </c>
      <c r="AJ94" s="2"/>
      <c r="AK94" s="7">
        <f t="shared" si="54"/>
        <v>0.70668995215286157</v>
      </c>
      <c r="AL94" s="8">
        <f t="shared" si="55"/>
        <v>7.4573859653929028E-2</v>
      </c>
      <c r="AM94" s="8">
        <f t="shared" si="56"/>
        <v>0</v>
      </c>
      <c r="AN94" s="8">
        <f t="shared" si="33"/>
        <v>0.38780512693817709</v>
      </c>
      <c r="AO94" s="8">
        <f t="shared" si="57"/>
        <v>7.4638649659224594</v>
      </c>
      <c r="AP94" s="2">
        <v>3.6</v>
      </c>
      <c r="AQ94" s="24">
        <f t="shared" si="58"/>
        <v>0.18103223875452926</v>
      </c>
      <c r="AR94" s="24">
        <f t="shared" si="59"/>
        <v>0.49209880686224267</v>
      </c>
      <c r="AS94" s="24">
        <f t="shared" si="60"/>
        <v>0.32686895438322805</v>
      </c>
      <c r="AT94" s="9">
        <f t="shared" si="34"/>
        <v>4.3395987537554047E-2</v>
      </c>
      <c r="AU94" s="9">
        <f t="shared" si="35"/>
        <v>-2.0241127039223091E-2</v>
      </c>
      <c r="AV94" s="9">
        <f t="shared" si="36"/>
        <v>0.20757575915146836</v>
      </c>
      <c r="AW94" s="9">
        <f t="shared" si="37"/>
        <v>0.19865696197114274</v>
      </c>
      <c r="AX94" s="9">
        <f t="shared" si="62"/>
        <v>0.32686895438322805</v>
      </c>
      <c r="AY94" s="9">
        <f t="shared" si="61"/>
        <v>-2.8631234751967902</v>
      </c>
      <c r="AZ94" s="9">
        <v>1.2</v>
      </c>
    </row>
    <row r="95" spans="1:52" x14ac:dyDescent="0.2">
      <c r="A95" s="2" t="s">
        <v>57</v>
      </c>
      <c r="B95" s="3">
        <v>482</v>
      </c>
      <c r="C95" s="3">
        <v>7016.6</v>
      </c>
      <c r="E95" s="2">
        <v>953962.4</v>
      </c>
      <c r="F95" s="2">
        <v>0</v>
      </c>
      <c r="G95" s="3">
        <v>699471.6</v>
      </c>
      <c r="H95" s="2">
        <v>46512.1</v>
      </c>
      <c r="I95" s="2">
        <v>22627.9</v>
      </c>
      <c r="J95" s="2">
        <v>7622.3</v>
      </c>
      <c r="K95" s="2">
        <v>7051.5</v>
      </c>
      <c r="L95" s="2">
        <v>4981.8999999999996</v>
      </c>
      <c r="M95" s="2">
        <v>9285.2000000000007</v>
      </c>
      <c r="N95" s="2">
        <v>17419.7</v>
      </c>
      <c r="O95" s="2">
        <v>18894.7</v>
      </c>
      <c r="P95" s="2">
        <v>11548.4</v>
      </c>
      <c r="Q95" s="2">
        <v>24115.599999999999</v>
      </c>
      <c r="R95" s="2">
        <v>6923.2</v>
      </c>
      <c r="S95" s="2">
        <v>1464.8</v>
      </c>
      <c r="U95" s="6">
        <f t="shared" si="39"/>
        <v>0.52075557515653448</v>
      </c>
      <c r="V95" s="6">
        <f t="shared" si="40"/>
        <v>0</v>
      </c>
      <c r="W95" s="6">
        <f t="shared" si="41"/>
        <v>0.38183238182517615</v>
      </c>
      <c r="X95" s="6">
        <f t="shared" si="42"/>
        <v>2.5390345979294619E-2</v>
      </c>
      <c r="Y95" s="6">
        <f t="shared" si="43"/>
        <v>1.2352274134792469E-2</v>
      </c>
      <c r="Z95" s="6">
        <f t="shared" si="44"/>
        <v>4.1609137011224479E-3</v>
      </c>
      <c r="AA95" s="6">
        <f t="shared" si="45"/>
        <v>3.849321459856597E-3</v>
      </c>
      <c r="AB95" s="6">
        <f t="shared" si="46"/>
        <v>2.7195539361638769E-3</v>
      </c>
      <c r="AC95" s="6">
        <f t="shared" si="47"/>
        <v>5.0686690234787602E-3</v>
      </c>
      <c r="AD95" s="6">
        <f t="shared" si="48"/>
        <v>9.5091859936558137E-3</v>
      </c>
      <c r="AE95" s="6">
        <f t="shared" si="49"/>
        <v>1.0314369167914976E-2</v>
      </c>
      <c r="AF95" s="6">
        <f t="shared" si="50"/>
        <v>6.3041202505861055E-3</v>
      </c>
      <c r="AG95" s="6">
        <f t="shared" si="51"/>
        <v>1.3164390072653725E-2</v>
      </c>
      <c r="AH95" s="6">
        <f t="shared" si="52"/>
        <v>3.7792841708684951E-3</v>
      </c>
      <c r="AI95" s="6">
        <f t="shared" si="53"/>
        <v>7.9961512790157317E-4</v>
      </c>
      <c r="AJ95" s="2"/>
      <c r="AK95" s="7">
        <f t="shared" si="54"/>
        <v>0.73322764083783598</v>
      </c>
      <c r="AL95" s="8">
        <f t="shared" si="55"/>
        <v>7.4474105452212419E-2</v>
      </c>
      <c r="AM95" s="8">
        <f t="shared" si="56"/>
        <v>0</v>
      </c>
      <c r="AN95" s="8">
        <f t="shared" si="33"/>
        <v>0.39407625878849384</v>
      </c>
      <c r="AO95" s="8">
        <f t="shared" si="57"/>
        <v>7.8102258491473027</v>
      </c>
      <c r="AP95" s="2">
        <v>3.6</v>
      </c>
      <c r="AQ95" s="24">
        <f t="shared" si="58"/>
        <v>0.20965334120076709</v>
      </c>
      <c r="AR95" s="24">
        <f t="shared" si="59"/>
        <v>0.47069675960072782</v>
      </c>
      <c r="AS95" s="24">
        <f t="shared" si="60"/>
        <v>0.31964989919850517</v>
      </c>
      <c r="AT95" s="9">
        <f t="shared" si="34"/>
        <v>4.8463257464072589E-2</v>
      </c>
      <c r="AU95" s="9">
        <f t="shared" si="35"/>
        <v>1.0682782642538413E-2</v>
      </c>
      <c r="AV95" s="9">
        <f t="shared" si="36"/>
        <v>0.23779385978610529</v>
      </c>
      <c r="AW95" s="9">
        <f t="shared" si="37"/>
        <v>0.22850252419691949</v>
      </c>
      <c r="AX95" s="9">
        <f t="shared" si="62"/>
        <v>0.31964989919850517</v>
      </c>
      <c r="AY95" s="9">
        <f t="shared" si="61"/>
        <v>-2.3821464755516581</v>
      </c>
      <c r="AZ95" s="9">
        <v>1.2</v>
      </c>
    </row>
    <row r="96" spans="1:52" x14ac:dyDescent="0.2">
      <c r="A96" s="2" t="s">
        <v>58</v>
      </c>
      <c r="B96" s="3">
        <v>487</v>
      </c>
      <c r="C96" s="3">
        <v>7104.3</v>
      </c>
      <c r="E96" s="2">
        <v>920202.5</v>
      </c>
      <c r="F96" s="2">
        <v>0</v>
      </c>
      <c r="G96" s="3">
        <v>687118</v>
      </c>
      <c r="H96" s="2">
        <v>46466.9</v>
      </c>
      <c r="I96" s="2">
        <v>23936.5</v>
      </c>
      <c r="J96" s="2">
        <v>8116.7</v>
      </c>
      <c r="K96" s="2">
        <v>6335</v>
      </c>
      <c r="L96" s="2">
        <v>4821.1000000000004</v>
      </c>
      <c r="M96" s="2">
        <v>3903.9</v>
      </c>
      <c r="N96" s="2">
        <v>13961.2</v>
      </c>
      <c r="O96" s="2">
        <v>13913.9</v>
      </c>
      <c r="P96" s="2">
        <v>8525.2000000000007</v>
      </c>
      <c r="Q96" s="2">
        <v>20986.9</v>
      </c>
      <c r="R96" s="2">
        <v>4200.7</v>
      </c>
      <c r="S96" s="2">
        <v>1506.5</v>
      </c>
      <c r="U96" s="6">
        <f t="shared" si="39"/>
        <v>0.52165822465483191</v>
      </c>
      <c r="V96" s="6">
        <f t="shared" si="40"/>
        <v>0</v>
      </c>
      <c r="W96" s="6">
        <f t="shared" si="41"/>
        <v>0.38952377982930803</v>
      </c>
      <c r="X96" s="6">
        <f t="shared" si="42"/>
        <v>2.6341854710472543E-2</v>
      </c>
      <c r="Y96" s="6">
        <f t="shared" si="43"/>
        <v>1.3569482906697584E-2</v>
      </c>
      <c r="Z96" s="6">
        <f t="shared" si="44"/>
        <v>4.6013168971567389E-3</v>
      </c>
      <c r="AA96" s="6">
        <f t="shared" si="45"/>
        <v>3.5912800206349799E-3</v>
      </c>
      <c r="AB96" s="6">
        <f t="shared" si="46"/>
        <v>2.7330576333833155E-3</v>
      </c>
      <c r="AC96" s="6">
        <f t="shared" si="47"/>
        <v>2.2131015110587056E-3</v>
      </c>
      <c r="AD96" s="6">
        <f t="shared" si="48"/>
        <v>7.914534905144292E-3</v>
      </c>
      <c r="AE96" s="6">
        <f t="shared" si="49"/>
        <v>7.8877207701835914E-3</v>
      </c>
      <c r="AF96" s="6">
        <f t="shared" si="50"/>
        <v>4.8328935172718759E-3</v>
      </c>
      <c r="AG96" s="6">
        <f t="shared" si="51"/>
        <v>1.1897369323609198E-2</v>
      </c>
      <c r="AH96" s="6">
        <f t="shared" si="52"/>
        <v>2.3813559562243661E-3</v>
      </c>
      <c r="AI96" s="6">
        <f t="shared" si="53"/>
        <v>8.5402736402314088E-4</v>
      </c>
      <c r="AJ96" s="2"/>
      <c r="AK96" s="7">
        <f t="shared" si="54"/>
        <v>0.74670303547317041</v>
      </c>
      <c r="AL96" s="8">
        <f t="shared" si="55"/>
        <v>7.8620529864849353E-2</v>
      </c>
      <c r="AM96" s="8">
        <f t="shared" si="56"/>
        <v>0</v>
      </c>
      <c r="AN96" s="8">
        <f t="shared" si="33"/>
        <v>0.40821649488474926</v>
      </c>
      <c r="AO96" s="8">
        <f t="shared" si="57"/>
        <v>8.5912052289795877</v>
      </c>
      <c r="AP96" s="2">
        <v>3.6</v>
      </c>
      <c r="AQ96" s="24">
        <f t="shared" si="58"/>
        <v>0.19269548483514684</v>
      </c>
      <c r="AR96" s="24">
        <f t="shared" si="59"/>
        <v>0.46574856949832644</v>
      </c>
      <c r="AS96" s="24">
        <f t="shared" si="60"/>
        <v>0.34155594566652681</v>
      </c>
      <c r="AT96" s="9">
        <f t="shared" si="34"/>
        <v>4.2936784492664276E-2</v>
      </c>
      <c r="AU96" s="9">
        <f t="shared" si="35"/>
        <v>3.4761036369412468E-2</v>
      </c>
      <c r="AV96" s="9">
        <f t="shared" si="36"/>
        <v>0.22478182282237016</v>
      </c>
      <c r="AW96" s="9">
        <f t="shared" si="37"/>
        <v>0.207875528660873</v>
      </c>
      <c r="AX96" s="9">
        <f t="shared" si="62"/>
        <v>0.34155594566652681</v>
      </c>
      <c r="AY96" s="9">
        <f t="shared" si="61"/>
        <v>-2.2673282724526134</v>
      </c>
      <c r="AZ96" s="9">
        <v>1.2</v>
      </c>
    </row>
    <row r="97" spans="1:52" x14ac:dyDescent="0.2">
      <c r="A97" s="2" t="s">
        <v>59</v>
      </c>
      <c r="B97" s="3">
        <v>492</v>
      </c>
      <c r="C97" s="3">
        <v>7187.6</v>
      </c>
      <c r="E97" s="2">
        <v>671585.6</v>
      </c>
      <c r="F97" s="2">
        <v>0</v>
      </c>
      <c r="G97" s="3">
        <v>502601.2</v>
      </c>
      <c r="H97" s="2">
        <v>33750.6</v>
      </c>
      <c r="I97" s="2">
        <v>16270.3</v>
      </c>
      <c r="J97" s="2">
        <v>5195.8999999999996</v>
      </c>
      <c r="K97" s="2">
        <v>6977</v>
      </c>
      <c r="L97" s="2">
        <v>3875.9</v>
      </c>
      <c r="M97" s="2">
        <v>13553.2</v>
      </c>
      <c r="N97" s="2">
        <v>15841.4</v>
      </c>
      <c r="O97" s="2">
        <v>13831.5</v>
      </c>
      <c r="P97" s="2">
        <v>7004.6</v>
      </c>
      <c r="Q97" s="2">
        <v>21923.8</v>
      </c>
      <c r="R97" s="2">
        <v>5124.8</v>
      </c>
      <c r="S97" s="2">
        <v>1249.4000000000001</v>
      </c>
      <c r="U97" s="6">
        <f t="shared" si="39"/>
        <v>0.50924562999342127</v>
      </c>
      <c r="V97" s="6">
        <f t="shared" si="40"/>
        <v>0</v>
      </c>
      <c r="W97" s="6">
        <f t="shared" si="41"/>
        <v>0.38110922081928128</v>
      </c>
      <c r="X97" s="6">
        <f t="shared" si="42"/>
        <v>2.5592188932663181E-2</v>
      </c>
      <c r="Y97" s="6">
        <f t="shared" si="43"/>
        <v>1.233733893889619E-2</v>
      </c>
      <c r="Z97" s="6">
        <f t="shared" si="44"/>
        <v>3.9399137933910687E-3</v>
      </c>
      <c r="AA97" s="6">
        <f t="shared" si="45"/>
        <v>5.290474900688907E-3</v>
      </c>
      <c r="AB97" s="6">
        <f t="shared" si="46"/>
        <v>2.9389926426229233E-3</v>
      </c>
      <c r="AC97" s="6">
        <f t="shared" si="47"/>
        <v>1.027703374287185E-2</v>
      </c>
      <c r="AD97" s="6">
        <f t="shared" si="48"/>
        <v>1.201211539225645E-2</v>
      </c>
      <c r="AE97" s="6">
        <f t="shared" si="49"/>
        <v>1.0488061285492133E-2</v>
      </c>
      <c r="AF97" s="6">
        <f t="shared" si="50"/>
        <v>5.3114032520231499E-3</v>
      </c>
      <c r="AG97" s="6">
        <f t="shared" si="51"/>
        <v>1.6624238731220216E-2</v>
      </c>
      <c r="AH97" s="6">
        <f t="shared" si="52"/>
        <v>3.8860005404974217E-3</v>
      </c>
      <c r="AI97" s="6">
        <f t="shared" si="53"/>
        <v>9.4738703467403193E-4</v>
      </c>
      <c r="AJ97" s="2"/>
      <c r="AK97" s="7">
        <f t="shared" si="54"/>
        <v>0.74837995335218621</v>
      </c>
      <c r="AL97" s="8">
        <f t="shared" si="55"/>
        <v>7.597223124194416E-2</v>
      </c>
      <c r="AM97" s="8">
        <f t="shared" si="56"/>
        <v>0</v>
      </c>
      <c r="AN97" s="8">
        <f t="shared" si="33"/>
        <v>0.38876211587777626</v>
      </c>
      <c r="AO97" s="8">
        <f t="shared" si="57"/>
        <v>7.5167204220454611</v>
      </c>
      <c r="AP97" s="2">
        <v>3.6</v>
      </c>
      <c r="AQ97" s="24">
        <f t="shared" si="58"/>
        <v>0.27305508068774781</v>
      </c>
      <c r="AR97" s="24">
        <f t="shared" si="59"/>
        <v>0.4103473198063135</v>
      </c>
      <c r="AS97" s="24">
        <f t="shared" si="60"/>
        <v>0.31659759950593847</v>
      </c>
      <c r="AT97" s="9">
        <f t="shared" si="34"/>
        <v>6.2460510397614043E-2</v>
      </c>
      <c r="AU97" s="9">
        <f t="shared" si="35"/>
        <v>0.11013039105792101</v>
      </c>
      <c r="AV97" s="9">
        <f t="shared" si="36"/>
        <v>0.31079210530672224</v>
      </c>
      <c r="AW97" s="9">
        <f t="shared" si="37"/>
        <v>0.29402318347520828</v>
      </c>
      <c r="AX97" s="9">
        <f t="shared" si="62"/>
        <v>0.31659759950593847</v>
      </c>
      <c r="AY97" s="9">
        <f t="shared" si="61"/>
        <v>-1.0156997058168244</v>
      </c>
      <c r="AZ97" s="9">
        <v>1.2</v>
      </c>
    </row>
    <row r="98" spans="1:52" x14ac:dyDescent="0.2">
      <c r="A98" s="2" t="s">
        <v>60</v>
      </c>
      <c r="B98" s="3">
        <v>497</v>
      </c>
      <c r="C98" s="3">
        <v>7270.6</v>
      </c>
      <c r="E98" s="2">
        <v>870865.9</v>
      </c>
      <c r="F98" s="2">
        <v>0</v>
      </c>
      <c r="G98" s="3">
        <v>639731.5</v>
      </c>
      <c r="H98" s="2">
        <v>46260.1</v>
      </c>
      <c r="I98" s="2">
        <v>23642.2</v>
      </c>
      <c r="J98" s="2">
        <v>7063.7</v>
      </c>
      <c r="K98" s="2">
        <v>14523.4</v>
      </c>
      <c r="L98" s="2">
        <v>2586.6</v>
      </c>
      <c r="M98" s="2">
        <v>1951.4</v>
      </c>
      <c r="N98" s="2">
        <v>22356.6</v>
      </c>
      <c r="O98" s="2">
        <v>19114.900000000001</v>
      </c>
      <c r="P98" s="2">
        <v>6506.7</v>
      </c>
      <c r="Q98" s="2">
        <v>34432.5</v>
      </c>
      <c r="R98" s="2">
        <v>16582.900000000001</v>
      </c>
      <c r="S98" s="2">
        <v>9625.1</v>
      </c>
      <c r="U98" s="6">
        <f t="shared" si="39"/>
        <v>0.50772144013371867</v>
      </c>
      <c r="V98" s="6">
        <f t="shared" si="40"/>
        <v>0</v>
      </c>
      <c r="W98" s="6">
        <f t="shared" si="41"/>
        <v>0.37296832782051065</v>
      </c>
      <c r="X98" s="6">
        <f t="shared" si="42"/>
        <v>2.6969989975184284E-2</v>
      </c>
      <c r="Y98" s="6">
        <f t="shared" si="43"/>
        <v>1.3783582331021808E-2</v>
      </c>
      <c r="Z98" s="6">
        <f t="shared" si="44"/>
        <v>4.1181907991489257E-3</v>
      </c>
      <c r="AA98" s="6">
        <f t="shared" si="45"/>
        <v>8.4672526087403929E-3</v>
      </c>
      <c r="AB98" s="6">
        <f t="shared" si="46"/>
        <v>1.5080074636633226E-3</v>
      </c>
      <c r="AC98" s="6">
        <f t="shared" si="47"/>
        <v>1.1376810347918534E-3</v>
      </c>
      <c r="AD98" s="6">
        <f t="shared" si="48"/>
        <v>1.3034067757726527E-2</v>
      </c>
      <c r="AE98" s="6">
        <f t="shared" si="49"/>
        <v>1.1144132013909397E-2</v>
      </c>
      <c r="AF98" s="6">
        <f t="shared" si="50"/>
        <v>3.7934555647638371E-3</v>
      </c>
      <c r="AG98" s="6">
        <f t="shared" si="51"/>
        <v>2.0074409260259551E-2</v>
      </c>
      <c r="AH98" s="6">
        <f t="shared" si="52"/>
        <v>9.6679567653222432E-3</v>
      </c>
      <c r="AI98" s="6">
        <f t="shared" si="53"/>
        <v>5.6115064712386328E-3</v>
      </c>
      <c r="AJ98" s="2"/>
      <c r="AK98" s="7">
        <f t="shared" si="54"/>
        <v>0.73459243265811647</v>
      </c>
      <c r="AL98" s="8">
        <f t="shared" si="55"/>
        <v>8.1202162535360972E-2</v>
      </c>
      <c r="AM98" s="8">
        <f t="shared" si="56"/>
        <v>0</v>
      </c>
      <c r="AN98" s="8">
        <f t="shared" ref="AN98:AN129" si="63">(F98+J98+I98)/(H98+F98+J98+I98)</f>
        <v>0.39895408362133933</v>
      </c>
      <c r="AO98" s="8">
        <f t="shared" si="57"/>
        <v>8.0796329924901915</v>
      </c>
      <c r="AP98" s="2">
        <v>3.6</v>
      </c>
      <c r="AQ98" s="24">
        <f t="shared" si="58"/>
        <v>0.14929029660847695</v>
      </c>
      <c r="AR98" s="24">
        <f t="shared" si="59"/>
        <v>0.37576881597053891</v>
      </c>
      <c r="AS98" s="24">
        <f t="shared" si="60"/>
        <v>0.47494088742098417</v>
      </c>
      <c r="AT98" s="9">
        <f t="shared" ref="AT98:AT129" si="64">(Q98+N98+K98)/(E98+K98+N98+Q98)</f>
        <v>7.5688956571282037E-2</v>
      </c>
      <c r="AU98" s="9">
        <f t="shared" ref="AU98:AU129" si="65">-LOG10((L98+O98)/(K98+N98))</f>
        <v>0.23030115921469235</v>
      </c>
      <c r="AV98" s="9">
        <f t="shared" ref="AV98:AV129" si="66">(L98+K98+M98)/SUM(M98:S98)</f>
        <v>0.17239199385729054</v>
      </c>
      <c r="AW98" s="9">
        <f t="shared" si="37"/>
        <v>0.18784867958778817</v>
      </c>
      <c r="AX98" s="9">
        <f t="shared" si="62"/>
        <v>0.47494088742098417</v>
      </c>
      <c r="AY98" s="9">
        <f t="shared" si="61"/>
        <v>-0.46177241016772119</v>
      </c>
      <c r="AZ98" s="9">
        <v>1.2</v>
      </c>
    </row>
    <row r="99" spans="1:52" x14ac:dyDescent="0.2">
      <c r="A99" s="2" t="s">
        <v>61</v>
      </c>
      <c r="B99" s="3">
        <v>502</v>
      </c>
      <c r="C99" s="3">
        <v>7354.2</v>
      </c>
      <c r="E99" s="2">
        <v>638346.69999999995</v>
      </c>
      <c r="F99" s="2">
        <v>0</v>
      </c>
      <c r="G99" s="3">
        <v>470529.8</v>
      </c>
      <c r="H99" s="2">
        <v>29170.400000000001</v>
      </c>
      <c r="I99" s="2">
        <v>14101</v>
      </c>
      <c r="J99" s="2">
        <v>4233.3</v>
      </c>
      <c r="K99" s="2">
        <v>12115.7</v>
      </c>
      <c r="L99" s="2">
        <v>4184.6000000000004</v>
      </c>
      <c r="M99" s="2">
        <v>4524.3</v>
      </c>
      <c r="N99" s="2">
        <v>22833.200000000001</v>
      </c>
      <c r="O99" s="2">
        <v>19077.099999999999</v>
      </c>
      <c r="P99" s="2">
        <v>6320.2</v>
      </c>
      <c r="Q99" s="2">
        <v>29025.200000000001</v>
      </c>
      <c r="R99" s="2">
        <v>13090.2</v>
      </c>
      <c r="S99" s="2">
        <v>7141.6</v>
      </c>
      <c r="U99" s="6">
        <f t="shared" si="39"/>
        <v>0.500784541661904</v>
      </c>
      <c r="V99" s="6">
        <f t="shared" si="40"/>
        <v>0</v>
      </c>
      <c r="W99" s="6">
        <f t="shared" si="41"/>
        <v>0.36913177467866187</v>
      </c>
      <c r="X99" s="6">
        <f t="shared" si="42"/>
        <v>2.2884249881912771E-2</v>
      </c>
      <c r="Y99" s="6">
        <f t="shared" si="43"/>
        <v>1.1062268861066423E-2</v>
      </c>
      <c r="Z99" s="6">
        <f t="shared" si="44"/>
        <v>3.3210341656302734E-3</v>
      </c>
      <c r="AA99" s="6">
        <f t="shared" si="45"/>
        <v>9.5047961733226334E-3</v>
      </c>
      <c r="AB99" s="6">
        <f t="shared" si="46"/>
        <v>3.2828288969589787E-3</v>
      </c>
      <c r="AC99" s="6">
        <f t="shared" si="47"/>
        <v>3.5493243747339066E-3</v>
      </c>
      <c r="AD99" s="6">
        <f t="shared" si="48"/>
        <v>1.7912701039536332E-2</v>
      </c>
      <c r="AE99" s="6">
        <f t="shared" si="49"/>
        <v>1.4966031436738546E-2</v>
      </c>
      <c r="AF99" s="6">
        <f t="shared" si="50"/>
        <v>4.9582123009511382E-3</v>
      </c>
      <c r="AG99" s="6">
        <f t="shared" si="51"/>
        <v>2.2770340128091988E-2</v>
      </c>
      <c r="AH99" s="6">
        <f t="shared" si="52"/>
        <v>1.0269293797966931E-2</v>
      </c>
      <c r="AI99" s="6">
        <f t="shared" si="53"/>
        <v>5.602602602524074E-3</v>
      </c>
      <c r="AJ99" s="2"/>
      <c r="AK99" s="7">
        <f t="shared" si="54"/>
        <v>0.73710696710737289</v>
      </c>
      <c r="AL99" s="8">
        <f t="shared" si="55"/>
        <v>6.9263837618469548E-2</v>
      </c>
      <c r="AM99" s="8">
        <f t="shared" si="56"/>
        <v>0</v>
      </c>
      <c r="AN99" s="8">
        <f t="shared" si="63"/>
        <v>0.38594707471050227</v>
      </c>
      <c r="AO99" s="8">
        <f t="shared" si="57"/>
        <v>7.3612428833357502</v>
      </c>
      <c r="AP99" s="2">
        <v>3.6</v>
      </c>
      <c r="AQ99" s="24">
        <f t="shared" si="58"/>
        <v>0.1760141185897301</v>
      </c>
      <c r="AR99" s="24">
        <f t="shared" si="59"/>
        <v>0.40765483834704985</v>
      </c>
      <c r="AS99" s="24">
        <f t="shared" si="60"/>
        <v>0.41633104306322016</v>
      </c>
      <c r="AT99" s="9">
        <f t="shared" si="64"/>
        <v>9.1089570464095646E-2</v>
      </c>
      <c r="AU99" s="9">
        <f t="shared" si="65"/>
        <v>0.17679206063885408</v>
      </c>
      <c r="AV99" s="9">
        <f t="shared" si="66"/>
        <v>0.20413912900272324</v>
      </c>
      <c r="AW99" s="9">
        <f t="shared" si="37"/>
        <v>0.212321944365994</v>
      </c>
      <c r="AX99" s="9">
        <f t="shared" si="62"/>
        <v>0.41633104306322016</v>
      </c>
      <c r="AY99" s="9">
        <f t="shared" si="61"/>
        <v>-0.84342021266699141</v>
      </c>
      <c r="AZ99" s="9">
        <v>1.2</v>
      </c>
    </row>
    <row r="100" spans="1:52" x14ac:dyDescent="0.2">
      <c r="A100" s="2" t="s">
        <v>62</v>
      </c>
      <c r="B100" s="3">
        <v>507</v>
      </c>
      <c r="C100" s="3">
        <v>7438</v>
      </c>
      <c r="E100" s="2">
        <v>452233.3</v>
      </c>
      <c r="F100" s="2">
        <v>0</v>
      </c>
      <c r="G100" s="3">
        <v>335768.6</v>
      </c>
      <c r="H100" s="2">
        <v>20772.099999999999</v>
      </c>
      <c r="I100" s="2">
        <v>10654.6</v>
      </c>
      <c r="J100" s="2">
        <v>2722.1</v>
      </c>
      <c r="K100" s="2">
        <v>6459.3</v>
      </c>
      <c r="L100" s="2">
        <v>7885.4</v>
      </c>
      <c r="M100" s="2">
        <v>56914</v>
      </c>
      <c r="N100" s="2">
        <v>13207.4</v>
      </c>
      <c r="O100" s="2">
        <v>13094</v>
      </c>
      <c r="P100" s="2">
        <v>10504.7</v>
      </c>
      <c r="Q100" s="2">
        <v>20546.599999999999</v>
      </c>
      <c r="R100" s="2">
        <v>6610.1</v>
      </c>
      <c r="S100" s="2">
        <v>1379.6</v>
      </c>
      <c r="U100" s="6">
        <f t="shared" si="39"/>
        <v>0.47168964897901633</v>
      </c>
      <c r="V100" s="6">
        <f t="shared" si="40"/>
        <v>0</v>
      </c>
      <c r="W100" s="6">
        <f t="shared" si="41"/>
        <v>0.35021430989751473</v>
      </c>
      <c r="X100" s="6">
        <f t="shared" si="42"/>
        <v>2.1665774186812481E-2</v>
      </c>
      <c r="Y100" s="6">
        <f t="shared" si="43"/>
        <v>1.1112990870004107E-2</v>
      </c>
      <c r="Z100" s="6">
        <f t="shared" si="44"/>
        <v>2.8392124009571618E-3</v>
      </c>
      <c r="AA100" s="6">
        <f t="shared" si="45"/>
        <v>6.7371972600207908E-3</v>
      </c>
      <c r="AB100" s="6">
        <f t="shared" si="46"/>
        <v>8.2246520945254038E-3</v>
      </c>
      <c r="AC100" s="6">
        <f t="shared" si="47"/>
        <v>5.9362600414413838E-2</v>
      </c>
      <c r="AD100" s="6">
        <f t="shared" si="48"/>
        <v>1.3775619508615266E-2</v>
      </c>
      <c r="AE100" s="6">
        <f t="shared" si="49"/>
        <v>1.3657340721550669E-2</v>
      </c>
      <c r="AF100" s="6">
        <f t="shared" si="50"/>
        <v>1.0956641750242349E-2</v>
      </c>
      <c r="AG100" s="6">
        <f t="shared" si="51"/>
        <v>2.1430572542340993E-2</v>
      </c>
      <c r="AH100" s="6">
        <f t="shared" si="52"/>
        <v>6.8944851003148065E-3</v>
      </c>
      <c r="AI100" s="6">
        <f t="shared" si="53"/>
        <v>1.4389542736712466E-3</v>
      </c>
      <c r="AJ100" s="2"/>
      <c r="AK100" s="7">
        <f t="shared" si="54"/>
        <v>0.74246765994454633</v>
      </c>
      <c r="AL100" s="8">
        <f t="shared" si="55"/>
        <v>7.0209820632790562E-2</v>
      </c>
      <c r="AM100" s="8">
        <f t="shared" si="56"/>
        <v>0</v>
      </c>
      <c r="AN100" s="8">
        <f t="shared" si="63"/>
        <v>0.39171801058895195</v>
      </c>
      <c r="AO100" s="8">
        <f t="shared" si="57"/>
        <v>7.6799774428384051</v>
      </c>
      <c r="AP100" s="2">
        <v>3.6</v>
      </c>
      <c r="AQ100" s="24">
        <f t="shared" si="58"/>
        <v>0.52165538930506417</v>
      </c>
      <c r="AR100" s="24">
        <f t="shared" si="59"/>
        <v>0.26944219336447506</v>
      </c>
      <c r="AS100" s="24">
        <f t="shared" si="60"/>
        <v>0.20890241733046072</v>
      </c>
      <c r="AT100" s="9">
        <f t="shared" si="64"/>
        <v>8.1660224682229512E-2</v>
      </c>
      <c r="AU100" s="9">
        <f t="shared" si="65"/>
        <v>-2.8061570423163214E-2</v>
      </c>
      <c r="AV100" s="9">
        <f t="shared" si="66"/>
        <v>0.58286273765626995</v>
      </c>
      <c r="AW100" s="9">
        <f t="shared" si="37"/>
        <v>0.55406208158841286</v>
      </c>
      <c r="AX100" s="9">
        <f t="shared" si="62"/>
        <v>0.20890241733046072</v>
      </c>
      <c r="AY100" s="9">
        <f t="shared" si="61"/>
        <v>-0.83607832996052123</v>
      </c>
      <c r="AZ100" s="9">
        <v>1.2</v>
      </c>
    </row>
    <row r="101" spans="1:52" x14ac:dyDescent="0.2">
      <c r="A101" s="2" t="s">
        <v>63</v>
      </c>
      <c r="B101" s="3">
        <v>512</v>
      </c>
      <c r="C101" s="3">
        <v>7521.5</v>
      </c>
      <c r="E101" s="2">
        <v>991905.6</v>
      </c>
      <c r="F101" s="2">
        <v>0</v>
      </c>
      <c r="G101" s="3">
        <v>762555</v>
      </c>
      <c r="H101" s="2">
        <v>50932.6</v>
      </c>
      <c r="I101" s="2">
        <v>25649.8</v>
      </c>
      <c r="J101" s="2">
        <v>7656</v>
      </c>
      <c r="K101" s="2">
        <v>10307.200000000001</v>
      </c>
      <c r="L101" s="2">
        <v>5136.3999999999996</v>
      </c>
      <c r="M101" s="2">
        <v>25442.6</v>
      </c>
      <c r="N101" s="2">
        <v>19291</v>
      </c>
      <c r="O101" s="2">
        <v>17927.099999999999</v>
      </c>
      <c r="P101" s="2">
        <v>11194.7</v>
      </c>
      <c r="Q101" s="2">
        <v>29334.2</v>
      </c>
      <c r="R101" s="2">
        <v>12161.4</v>
      </c>
      <c r="S101" s="2">
        <v>4555.2</v>
      </c>
      <c r="U101" s="6">
        <f t="shared" si="39"/>
        <v>0.5024726845658527</v>
      </c>
      <c r="V101" s="6">
        <f t="shared" si="40"/>
        <v>0</v>
      </c>
      <c r="W101" s="6">
        <f t="shared" si="41"/>
        <v>0.38628984248008458</v>
      </c>
      <c r="X101" s="6">
        <f t="shared" si="42"/>
        <v>2.5801084552722304E-2</v>
      </c>
      <c r="Y101" s="6">
        <f t="shared" si="43"/>
        <v>1.2993498438336477E-2</v>
      </c>
      <c r="Z101" s="6">
        <f t="shared" si="44"/>
        <v>3.8783235753847623E-3</v>
      </c>
      <c r="AA101" s="6">
        <f t="shared" si="45"/>
        <v>5.2213501510195697E-3</v>
      </c>
      <c r="AB101" s="6">
        <f t="shared" si="46"/>
        <v>2.6019620183655033E-3</v>
      </c>
      <c r="AC101" s="6">
        <f t="shared" si="47"/>
        <v>1.2888536494133275E-2</v>
      </c>
      <c r="AD101" s="6">
        <f t="shared" si="48"/>
        <v>9.7723014750192589E-3</v>
      </c>
      <c r="AE101" s="6">
        <f t="shared" si="49"/>
        <v>9.0813864378631367E-3</v>
      </c>
      <c r="AF101" s="6">
        <f t="shared" si="50"/>
        <v>5.6709337682026911E-3</v>
      </c>
      <c r="AG101" s="6">
        <f t="shared" si="51"/>
        <v>1.4859916330335907E-2</v>
      </c>
      <c r="AH101" s="6">
        <f t="shared" si="52"/>
        <v>6.1606379740966888E-3</v>
      </c>
      <c r="AI101" s="6">
        <f t="shared" si="53"/>
        <v>2.3075417385831597E-3</v>
      </c>
      <c r="AJ101" s="2"/>
      <c r="AK101" s="7">
        <f t="shared" si="54"/>
        <v>0.76877779498371612</v>
      </c>
      <c r="AL101" s="8">
        <f t="shared" si="55"/>
        <v>7.8277999970264217E-2</v>
      </c>
      <c r="AM101" s="8">
        <f t="shared" si="56"/>
        <v>0</v>
      </c>
      <c r="AN101" s="8">
        <f t="shared" si="63"/>
        <v>0.39537550570761082</v>
      </c>
      <c r="AO101" s="8">
        <f t="shared" si="57"/>
        <v>7.8819845557370538</v>
      </c>
      <c r="AP101" s="2">
        <v>3.6</v>
      </c>
      <c r="AQ101" s="24">
        <f t="shared" si="58"/>
        <v>0.30207802301887404</v>
      </c>
      <c r="AR101" s="24">
        <f t="shared" si="59"/>
        <v>0.35768652779686411</v>
      </c>
      <c r="AS101" s="24">
        <f t="shared" si="60"/>
        <v>0.3402354491842618</v>
      </c>
      <c r="AT101" s="9">
        <f t="shared" si="64"/>
        <v>5.6081336990097423E-2</v>
      </c>
      <c r="AU101" s="9">
        <f t="shared" si="65"/>
        <v>0.10834008616439993</v>
      </c>
      <c r="AV101" s="9">
        <f t="shared" si="66"/>
        <v>0.34098486983992488</v>
      </c>
      <c r="AW101" s="9">
        <f t="shared" si="37"/>
        <v>0.34464382651736614</v>
      </c>
      <c r="AX101" s="9">
        <f t="shared" si="62"/>
        <v>0.3402354491842618</v>
      </c>
      <c r="AY101" s="9">
        <f t="shared" si="61"/>
        <v>-0.73364209915949719</v>
      </c>
      <c r="AZ101" s="9">
        <v>1.2</v>
      </c>
    </row>
    <row r="102" spans="1:52" x14ac:dyDescent="0.2">
      <c r="A102" s="2" t="s">
        <v>64</v>
      </c>
      <c r="B102" s="3">
        <v>522</v>
      </c>
      <c r="C102" s="3">
        <v>7672.3</v>
      </c>
      <c r="E102" s="2">
        <v>529173.80000000005</v>
      </c>
      <c r="F102" s="2">
        <v>0</v>
      </c>
      <c r="G102" s="3">
        <v>393188.3</v>
      </c>
      <c r="H102" s="2">
        <v>25487.8</v>
      </c>
      <c r="I102" s="2">
        <v>14436.1</v>
      </c>
      <c r="J102" s="2">
        <v>5355.6</v>
      </c>
      <c r="K102" s="2">
        <v>68370.899999999994</v>
      </c>
      <c r="L102" s="2">
        <v>14635.1</v>
      </c>
      <c r="M102" s="2">
        <v>23913.5</v>
      </c>
      <c r="N102" s="2">
        <v>43989.1</v>
      </c>
      <c r="O102" s="2">
        <v>43812</v>
      </c>
      <c r="P102" s="2">
        <v>7696.9</v>
      </c>
      <c r="Q102" s="2">
        <v>55590.400000000001</v>
      </c>
      <c r="R102" s="2">
        <v>38618.9</v>
      </c>
      <c r="S102" s="2">
        <v>20662.3</v>
      </c>
      <c r="U102" s="6">
        <f t="shared" si="39"/>
        <v>0.4118306146782858</v>
      </c>
      <c r="V102" s="6">
        <f t="shared" si="40"/>
        <v>0</v>
      </c>
      <c r="W102" s="6">
        <f t="shared" si="41"/>
        <v>0.30599961538781817</v>
      </c>
      <c r="X102" s="6">
        <f t="shared" si="42"/>
        <v>1.9835933564354872E-2</v>
      </c>
      <c r="Y102" s="6">
        <f t="shared" si="43"/>
        <v>1.1234924965214077E-2</v>
      </c>
      <c r="Z102" s="6">
        <f t="shared" si="44"/>
        <v>4.1680068816162619E-3</v>
      </c>
      <c r="AA102" s="6">
        <f t="shared" si="45"/>
        <v>5.3209795672249094E-2</v>
      </c>
      <c r="AB102" s="6">
        <f t="shared" si="46"/>
        <v>1.1389797130693508E-2</v>
      </c>
      <c r="AC102" s="6">
        <f t="shared" si="47"/>
        <v>1.8610731302474134E-2</v>
      </c>
      <c r="AD102" s="6">
        <f t="shared" si="48"/>
        <v>3.4234608917041207E-2</v>
      </c>
      <c r="AE102" s="6">
        <f t="shared" si="49"/>
        <v>3.4096780472285391E-2</v>
      </c>
      <c r="AF102" s="6">
        <f t="shared" si="50"/>
        <v>5.9901284948674664E-3</v>
      </c>
      <c r="AG102" s="6">
        <f t="shared" si="51"/>
        <v>4.326334486365685E-2</v>
      </c>
      <c r="AH102" s="6">
        <f t="shared" si="52"/>
        <v>3.0055239554942537E-2</v>
      </c>
      <c r="AI102" s="6">
        <f t="shared" si="53"/>
        <v>1.6080478114500651E-2</v>
      </c>
      <c r="AJ102" s="2"/>
      <c r="AK102" s="7">
        <f t="shared" si="54"/>
        <v>0.74302299169006469</v>
      </c>
      <c r="AL102" s="8">
        <f t="shared" si="55"/>
        <v>7.8821899012504582E-2</v>
      </c>
      <c r="AM102" s="8">
        <f t="shared" si="56"/>
        <v>0</v>
      </c>
      <c r="AN102" s="8">
        <f t="shared" si="63"/>
        <v>0.43710067469826303</v>
      </c>
      <c r="AO102" s="8">
        <f t="shared" si="57"/>
        <v>10.186507364259766</v>
      </c>
      <c r="AP102" s="2">
        <v>3.6</v>
      </c>
      <c r="AQ102" s="24">
        <f t="shared" si="58"/>
        <v>0.33697816912084277</v>
      </c>
      <c r="AR102" s="24">
        <f t="shared" si="59"/>
        <v>0.30098102960360124</v>
      </c>
      <c r="AS102" s="24">
        <f t="shared" si="60"/>
        <v>0.36204080127555599</v>
      </c>
      <c r="AT102" s="9">
        <f t="shared" si="64"/>
        <v>0.24091890655926157</v>
      </c>
      <c r="AU102" s="9">
        <f t="shared" si="65"/>
        <v>0.28384876311110835</v>
      </c>
      <c r="AV102" s="9">
        <f t="shared" si="66"/>
        <v>0.45636881192027939</v>
      </c>
      <c r="AW102" s="9">
        <f t="shared" si="37"/>
        <v>0.41440397755262531</v>
      </c>
      <c r="AX102" s="9">
        <f t="shared" si="62"/>
        <v>0.36204080127555599</v>
      </c>
      <c r="AY102" s="9">
        <f t="shared" si="61"/>
        <v>1.4063433761248483</v>
      </c>
      <c r="AZ102" s="9">
        <v>1.2</v>
      </c>
    </row>
    <row r="103" spans="1:52" x14ac:dyDescent="0.2">
      <c r="A103" s="2" t="s">
        <v>65</v>
      </c>
      <c r="B103" s="3">
        <v>527</v>
      </c>
      <c r="C103" s="3">
        <v>7743.2</v>
      </c>
      <c r="E103" s="2">
        <v>159099.6</v>
      </c>
      <c r="F103" s="2">
        <v>0</v>
      </c>
      <c r="G103" s="3">
        <v>127792</v>
      </c>
      <c r="H103" s="2">
        <v>8520.7000000000007</v>
      </c>
      <c r="I103" s="2">
        <v>5685.7</v>
      </c>
      <c r="J103" s="2">
        <v>2433.1999999999998</v>
      </c>
      <c r="K103" s="2">
        <v>101242.2</v>
      </c>
      <c r="L103" s="2">
        <v>15564.6</v>
      </c>
      <c r="M103" s="2">
        <v>51341.8</v>
      </c>
      <c r="N103" s="2">
        <v>59890.400000000001</v>
      </c>
      <c r="O103" s="2">
        <v>32929.4</v>
      </c>
      <c r="P103" s="2">
        <v>8703.7999999999993</v>
      </c>
      <c r="Q103" s="2">
        <v>34885.300000000003</v>
      </c>
      <c r="R103" s="2">
        <v>29694.799999999999</v>
      </c>
      <c r="S103" s="2">
        <v>10205.9</v>
      </c>
      <c r="U103" s="6">
        <f t="shared" si="39"/>
        <v>0.24552809042863968</v>
      </c>
      <c r="V103" s="6">
        <f t="shared" si="40"/>
        <v>0</v>
      </c>
      <c r="W103" s="6">
        <f t="shared" si="41"/>
        <v>0.19721310256001098</v>
      </c>
      <c r="X103" s="6">
        <f t="shared" si="42"/>
        <v>1.3149443493983079E-2</v>
      </c>
      <c r="Y103" s="6">
        <f t="shared" si="43"/>
        <v>8.7743719264543503E-3</v>
      </c>
      <c r="Z103" s="6">
        <f t="shared" si="44"/>
        <v>3.7549996959826801E-3</v>
      </c>
      <c r="AA103" s="6">
        <f t="shared" si="45"/>
        <v>0.15624051874922643</v>
      </c>
      <c r="AB103" s="6">
        <f t="shared" si="46"/>
        <v>2.4019837361537084E-2</v>
      </c>
      <c r="AC103" s="6">
        <f t="shared" si="47"/>
        <v>7.9232468926189209E-2</v>
      </c>
      <c r="AD103" s="6">
        <f t="shared" si="48"/>
        <v>9.2424968680043199E-2</v>
      </c>
      <c r="AE103" s="6">
        <f t="shared" si="49"/>
        <v>5.081780658757689E-2</v>
      </c>
      <c r="AF103" s="6">
        <f t="shared" si="50"/>
        <v>1.3432009844605479E-2</v>
      </c>
      <c r="AG103" s="6">
        <f t="shared" si="51"/>
        <v>5.3836220160391503E-2</v>
      </c>
      <c r="AH103" s="6">
        <f t="shared" si="52"/>
        <v>4.5826058265767917E-2</v>
      </c>
      <c r="AI103" s="6">
        <f t="shared" si="53"/>
        <v>1.5750103319591334E-2</v>
      </c>
      <c r="AJ103" s="2"/>
      <c r="AK103" s="7">
        <f t="shared" si="54"/>
        <v>0.80322012123223441</v>
      </c>
      <c r="AL103" s="8">
        <f t="shared" si="55"/>
        <v>9.4683485528555947E-2</v>
      </c>
      <c r="AM103" s="8">
        <f t="shared" si="56"/>
        <v>0</v>
      </c>
      <c r="AN103" s="8">
        <f t="shared" si="63"/>
        <v>0.48792639246135716</v>
      </c>
      <c r="AO103" s="8">
        <f t="shared" si="57"/>
        <v>12.993662582033219</v>
      </c>
      <c r="AP103" s="2">
        <v>3.6</v>
      </c>
      <c r="AQ103" s="24">
        <f t="shared" si="58"/>
        <v>0.48815386017809992</v>
      </c>
      <c r="AR103" s="24">
        <f t="shared" si="59"/>
        <v>0.29473416513237305</v>
      </c>
      <c r="AS103" s="24">
        <f t="shared" si="60"/>
        <v>0.21711197468952687</v>
      </c>
      <c r="AT103" s="9">
        <f t="shared" si="64"/>
        <v>0.55198040085323874</v>
      </c>
      <c r="AU103" s="9">
        <f t="shared" si="65"/>
        <v>0.52149540670515804</v>
      </c>
      <c r="AV103" s="9">
        <f t="shared" si="66"/>
        <v>0.73862317560972612</v>
      </c>
      <c r="AW103" s="9">
        <f t="shared" si="37"/>
        <v>0.55210789424000395</v>
      </c>
      <c r="AX103" s="9">
        <f t="shared" si="62"/>
        <v>0.21711197468952687</v>
      </c>
      <c r="AY103" s="9">
        <f t="shared" si="61"/>
        <v>4.5599935358795776</v>
      </c>
      <c r="AZ103" s="9">
        <v>1.2</v>
      </c>
    </row>
    <row r="104" spans="1:52" x14ac:dyDescent="0.2">
      <c r="A104" s="2" t="s">
        <v>66</v>
      </c>
      <c r="B104" s="3">
        <v>532</v>
      </c>
      <c r="C104" s="3">
        <v>7813.1</v>
      </c>
      <c r="E104" s="2">
        <v>69768.3</v>
      </c>
      <c r="F104" s="2">
        <v>0</v>
      </c>
      <c r="G104" s="3">
        <v>60517.8</v>
      </c>
      <c r="H104" s="2">
        <v>4047.1</v>
      </c>
      <c r="I104" s="2">
        <v>2817.4</v>
      </c>
      <c r="J104" s="2">
        <v>1049.3</v>
      </c>
      <c r="K104" s="2">
        <v>42735.8</v>
      </c>
      <c r="L104" s="2">
        <v>11435.6</v>
      </c>
      <c r="M104" s="2">
        <v>15068.8</v>
      </c>
      <c r="N104" s="2">
        <v>37829.199999999997</v>
      </c>
      <c r="O104" s="2">
        <v>16424.2</v>
      </c>
      <c r="P104" s="2">
        <v>9073.2999999999993</v>
      </c>
      <c r="Q104" s="2">
        <v>30661.1</v>
      </c>
      <c r="R104" s="2">
        <v>18702.900000000001</v>
      </c>
      <c r="S104" s="2">
        <v>7390.2</v>
      </c>
      <c r="U104" s="6">
        <f t="shared" si="39"/>
        <v>0.21301931784526795</v>
      </c>
      <c r="V104" s="6">
        <f t="shared" si="40"/>
        <v>0</v>
      </c>
      <c r="W104" s="6">
        <f t="shared" si="41"/>
        <v>0.18477532738358762</v>
      </c>
      <c r="X104" s="6">
        <f t="shared" si="42"/>
        <v>1.2356764909730979E-2</v>
      </c>
      <c r="Y104" s="6">
        <f t="shared" si="43"/>
        <v>8.602196500377076E-3</v>
      </c>
      <c r="Z104" s="6">
        <f t="shared" si="44"/>
        <v>3.2037640334512899E-3</v>
      </c>
      <c r="AA104" s="6">
        <f t="shared" si="45"/>
        <v>0.13048262554156834</v>
      </c>
      <c r="AB104" s="6">
        <f t="shared" si="46"/>
        <v>3.4915623730997401E-2</v>
      </c>
      <c r="AC104" s="6">
        <f t="shared" si="47"/>
        <v>4.6008652880273324E-2</v>
      </c>
      <c r="AD104" s="6">
        <f t="shared" si="48"/>
        <v>0.11550160142403082</v>
      </c>
      <c r="AE104" s="6">
        <f t="shared" si="49"/>
        <v>5.0147013473945186E-2</v>
      </c>
      <c r="AF104" s="6">
        <f t="shared" si="50"/>
        <v>2.7702956451647373E-2</v>
      </c>
      <c r="AG104" s="6">
        <f t="shared" si="51"/>
        <v>9.3615676552037883E-2</v>
      </c>
      <c r="AH104" s="6">
        <f t="shared" si="52"/>
        <v>5.7104429944950102E-2</v>
      </c>
      <c r="AI104" s="6">
        <f t="shared" si="53"/>
        <v>2.2564049328134685E-2</v>
      </c>
      <c r="AJ104" s="2"/>
      <c r="AK104" s="7">
        <f t="shared" si="54"/>
        <v>0.86741113084309063</v>
      </c>
      <c r="AL104" s="8">
        <f t="shared" si="55"/>
        <v>0.10187417693393973</v>
      </c>
      <c r="AM104" s="8">
        <f t="shared" si="56"/>
        <v>0</v>
      </c>
      <c r="AN104" s="8">
        <f t="shared" si="63"/>
        <v>0.48860218858197074</v>
      </c>
      <c r="AO104" s="8">
        <f t="shared" si="57"/>
        <v>13.030987477570827</v>
      </c>
      <c r="AP104" s="2">
        <v>3.6</v>
      </c>
      <c r="AQ104" s="24">
        <f t="shared" si="58"/>
        <v>0.36572891241388306</v>
      </c>
      <c r="AR104" s="24">
        <f t="shared" si="59"/>
        <v>0.33449361957013768</v>
      </c>
      <c r="AS104" s="24">
        <f t="shared" si="60"/>
        <v>0.29977746801597915</v>
      </c>
      <c r="AT104" s="9">
        <f t="shared" si="64"/>
        <v>0.61452785279544553</v>
      </c>
      <c r="AU104" s="9">
        <f t="shared" si="65"/>
        <v>0.46116841704632855</v>
      </c>
      <c r="AV104" s="9">
        <f t="shared" si="66"/>
        <v>0.51232226190661168</v>
      </c>
      <c r="AW104" s="9">
        <f t="shared" si="37"/>
        <v>0.42419315313549155</v>
      </c>
      <c r="AX104" s="9">
        <f t="shared" si="62"/>
        <v>0.29977746801597915</v>
      </c>
      <c r="AY104" s="9">
        <f t="shared" si="61"/>
        <v>3.2091206902979827</v>
      </c>
      <c r="AZ104" s="9">
        <v>1.2</v>
      </c>
    </row>
    <row r="105" spans="1:52" x14ac:dyDescent="0.2">
      <c r="A105" s="2" t="s">
        <v>186</v>
      </c>
      <c r="B105" s="3">
        <v>535</v>
      </c>
      <c r="C105" s="3">
        <v>7856.2</v>
      </c>
      <c r="E105" s="2">
        <v>334386.40000000002</v>
      </c>
      <c r="F105" s="2">
        <v>0</v>
      </c>
      <c r="G105" s="3">
        <v>183022</v>
      </c>
      <c r="H105" s="2">
        <v>15339.6</v>
      </c>
      <c r="I105" s="2">
        <v>9059.6</v>
      </c>
      <c r="J105" s="2">
        <v>2176.8000000000002</v>
      </c>
      <c r="K105" s="2">
        <v>12173.2</v>
      </c>
      <c r="L105" s="2">
        <v>4290.8</v>
      </c>
      <c r="M105" s="2">
        <v>50924.3</v>
      </c>
      <c r="N105" s="2">
        <v>15631.9</v>
      </c>
      <c r="O105" s="2">
        <v>18336.599999999999</v>
      </c>
      <c r="P105" s="2">
        <v>7689.3</v>
      </c>
      <c r="Q105" s="2">
        <v>17830.5</v>
      </c>
      <c r="R105" s="2">
        <v>6158.8</v>
      </c>
      <c r="S105" s="2">
        <v>1292</v>
      </c>
      <c r="U105" s="6">
        <f t="shared" si="39"/>
        <v>0.49296857285985579</v>
      </c>
      <c r="V105" s="6">
        <f t="shared" si="40"/>
        <v>0</v>
      </c>
      <c r="W105" s="6">
        <f t="shared" si="41"/>
        <v>0.26981986750046211</v>
      </c>
      <c r="X105" s="6">
        <f t="shared" si="42"/>
        <v>2.2614378815170245E-2</v>
      </c>
      <c r="Y105" s="6">
        <f t="shared" si="43"/>
        <v>1.3356099658003882E-2</v>
      </c>
      <c r="Z105" s="6">
        <f t="shared" si="44"/>
        <v>3.2091436416114235E-3</v>
      </c>
      <c r="AA105" s="6">
        <f t="shared" si="45"/>
        <v>1.7946319082168403E-2</v>
      </c>
      <c r="AB105" s="6">
        <f t="shared" si="46"/>
        <v>6.325704491651183E-3</v>
      </c>
      <c r="AC105" s="6">
        <f t="shared" si="47"/>
        <v>7.5075061350841882E-2</v>
      </c>
      <c r="AD105" s="6">
        <f t="shared" si="48"/>
        <v>2.3045301585495042E-2</v>
      </c>
      <c r="AE105" s="6">
        <f t="shared" si="49"/>
        <v>2.7032700890652343E-2</v>
      </c>
      <c r="AF105" s="6">
        <f t="shared" si="50"/>
        <v>1.1335937248917089E-2</v>
      </c>
      <c r="AG105" s="6">
        <f t="shared" si="51"/>
        <v>2.6286583839467331E-2</v>
      </c>
      <c r="AH105" s="6">
        <f t="shared" si="52"/>
        <v>9.0796002664261452E-3</v>
      </c>
      <c r="AI105" s="6">
        <f t="shared" si="53"/>
        <v>1.9047287692769014E-3</v>
      </c>
      <c r="AJ105" s="2"/>
      <c r="AK105" s="7">
        <f t="shared" si="54"/>
        <v>0.54733685341269855</v>
      </c>
      <c r="AL105" s="8">
        <f t="shared" si="55"/>
        <v>7.3625396994257561E-2</v>
      </c>
      <c r="AM105" s="8">
        <f t="shared" si="56"/>
        <v>0</v>
      </c>
      <c r="AN105" s="8">
        <f t="shared" si="63"/>
        <v>0.42280252859723066</v>
      </c>
      <c r="AO105" s="8">
        <f t="shared" si="57"/>
        <v>9.3968064569536462</v>
      </c>
      <c r="AP105" s="2">
        <v>3.6</v>
      </c>
      <c r="AQ105" s="24">
        <f t="shared" si="58"/>
        <v>0.50167203414939909</v>
      </c>
      <c r="AR105" s="24">
        <f t="shared" si="59"/>
        <v>0.31012138997702621</v>
      </c>
      <c r="AS105" s="24">
        <f t="shared" si="60"/>
        <v>0.18820657587357453</v>
      </c>
      <c r="AT105" s="9">
        <f t="shared" si="64"/>
        <v>0.12008673182078931</v>
      </c>
      <c r="AU105" s="9">
        <f t="shared" si="65"/>
        <v>8.9489807098649052E-2</v>
      </c>
      <c r="AV105" s="9">
        <f t="shared" si="66"/>
        <v>0.57174916046881397</v>
      </c>
      <c r="AW105" s="9">
        <f t="shared" si="37"/>
        <v>0.53113261231779552</v>
      </c>
      <c r="AX105" s="9">
        <f t="shared" si="62"/>
        <v>0.18820657587357453</v>
      </c>
      <c r="AY105" s="9">
        <f t="shared" si="61"/>
        <v>0.1848847667720559</v>
      </c>
      <c r="AZ105" s="9">
        <v>1.2</v>
      </c>
    </row>
    <row r="106" spans="1:52" x14ac:dyDescent="0.2">
      <c r="A106" s="2" t="s">
        <v>187</v>
      </c>
      <c r="B106" s="3">
        <v>540</v>
      </c>
      <c r="C106" s="3">
        <v>7927.1</v>
      </c>
      <c r="E106" s="2">
        <v>241868.7</v>
      </c>
      <c r="F106" s="2">
        <v>0</v>
      </c>
      <c r="G106" s="3">
        <v>145663.79999999999</v>
      </c>
      <c r="H106" s="2">
        <v>12008.2</v>
      </c>
      <c r="I106" s="2">
        <v>7526.3</v>
      </c>
      <c r="J106" s="2">
        <v>2095.6</v>
      </c>
      <c r="K106" s="2">
        <v>21266.3</v>
      </c>
      <c r="L106" s="2">
        <v>3162</v>
      </c>
      <c r="M106" s="2">
        <v>151161</v>
      </c>
      <c r="N106" s="2">
        <v>21120.6</v>
      </c>
      <c r="O106" s="2">
        <v>15774.1</v>
      </c>
      <c r="P106" s="2">
        <v>4551.5</v>
      </c>
      <c r="Q106" s="2">
        <v>17803</v>
      </c>
      <c r="R106" s="2">
        <v>9415.2999999999993</v>
      </c>
      <c r="U106" s="6">
        <f t="shared" si="39"/>
        <v>0.3701601306609385</v>
      </c>
      <c r="V106" s="6">
        <f t="shared" si="40"/>
        <v>0</v>
      </c>
      <c r="W106" s="6">
        <f t="shared" si="41"/>
        <v>0.22292645241227493</v>
      </c>
      <c r="X106" s="6">
        <f t="shared" si="42"/>
        <v>1.8377561383522058E-2</v>
      </c>
      <c r="Y106" s="6">
        <f t="shared" si="43"/>
        <v>1.1518382458720047E-2</v>
      </c>
      <c r="Z106" s="6">
        <f t="shared" si="44"/>
        <v>3.20714325505145E-3</v>
      </c>
      <c r="AA106" s="6">
        <f t="shared" si="45"/>
        <v>3.2546321151412795E-2</v>
      </c>
      <c r="AB106" s="6">
        <f t="shared" si="46"/>
        <v>4.839180651113135E-3</v>
      </c>
      <c r="AC106" s="6">
        <f t="shared" si="47"/>
        <v>0.23133946439054792</v>
      </c>
      <c r="AD106" s="6">
        <f t="shared" si="48"/>
        <v>3.2323339297881108E-2</v>
      </c>
      <c r="AE106" s="6">
        <f t="shared" si="49"/>
        <v>2.4140961261455946E-2</v>
      </c>
      <c r="AF106" s="6">
        <f t="shared" si="50"/>
        <v>6.9656959941623757E-3</v>
      </c>
      <c r="AG106" s="6">
        <f t="shared" si="51"/>
        <v>2.7246025658370379E-2</v>
      </c>
      <c r="AH106" s="6">
        <f t="shared" si="52"/>
        <v>1.4409341424549492E-2</v>
      </c>
      <c r="AI106" s="6">
        <f t="shared" si="53"/>
        <v>0</v>
      </c>
      <c r="AJ106" s="2"/>
      <c r="AK106" s="7">
        <f t="shared" si="54"/>
        <v>0.60224328323590426</v>
      </c>
      <c r="AL106" s="8">
        <f t="shared" si="55"/>
        <v>8.2088039869631271E-2</v>
      </c>
      <c r="AM106" s="8">
        <f t="shared" si="56"/>
        <v>0</v>
      </c>
      <c r="AN106" s="8">
        <f t="shared" si="63"/>
        <v>0.44483844272564615</v>
      </c>
      <c r="AO106" s="8">
        <f t="shared" si="57"/>
        <v>10.613872030180163</v>
      </c>
      <c r="AP106" s="2">
        <v>3.6</v>
      </c>
      <c r="AQ106" s="24">
        <f t="shared" si="58"/>
        <v>0.71888052509316136</v>
      </c>
      <c r="AR106" s="24">
        <f t="shared" si="59"/>
        <v>0.1696849752183999</v>
      </c>
      <c r="AS106" s="24">
        <f t="shared" si="60"/>
        <v>0.11143449968843885</v>
      </c>
      <c r="AT106" s="9">
        <f t="shared" si="64"/>
        <v>0.19926563918391993</v>
      </c>
      <c r="AU106" s="9">
        <f t="shared" si="65"/>
        <v>0.34994111685282542</v>
      </c>
      <c r="AV106" s="9">
        <f t="shared" si="66"/>
        <v>0.79876674908052059</v>
      </c>
      <c r="AW106" s="9">
        <f t="shared" si="37"/>
        <v>0.74770235715182987</v>
      </c>
      <c r="AX106" s="9">
        <f t="shared" si="62"/>
        <v>0.11143449968843885</v>
      </c>
      <c r="AY106" s="9">
        <f t="shared" si="61"/>
        <v>4.0298185441706345</v>
      </c>
      <c r="AZ106" s="9">
        <v>1.2</v>
      </c>
    </row>
    <row r="107" spans="1:52" x14ac:dyDescent="0.2">
      <c r="A107" s="2" t="s">
        <v>67</v>
      </c>
      <c r="B107" s="3">
        <v>545</v>
      </c>
      <c r="C107" s="3">
        <v>7999.1</v>
      </c>
      <c r="E107" s="2">
        <v>150055.9</v>
      </c>
      <c r="F107" s="2">
        <v>0</v>
      </c>
      <c r="G107" s="3">
        <v>87978</v>
      </c>
      <c r="H107" s="2">
        <v>6945.6</v>
      </c>
      <c r="I107" s="2">
        <v>4542.8999999999996</v>
      </c>
      <c r="J107" s="2">
        <v>1664.1</v>
      </c>
      <c r="K107" s="2">
        <v>31746.7</v>
      </c>
      <c r="L107" s="2">
        <v>3786.4</v>
      </c>
      <c r="M107" s="2">
        <v>36757</v>
      </c>
      <c r="N107" s="2">
        <v>23547.5</v>
      </c>
      <c r="O107" s="2">
        <v>15906.2</v>
      </c>
      <c r="P107" s="2">
        <v>2673.8</v>
      </c>
      <c r="Q107" s="2">
        <v>19736.5</v>
      </c>
      <c r="R107" s="2">
        <v>13152.7</v>
      </c>
      <c r="S107" s="2">
        <v>5437.1</v>
      </c>
      <c r="U107" s="6">
        <f t="shared" si="39"/>
        <v>0.37148949422969896</v>
      </c>
      <c r="V107" s="6">
        <f t="shared" si="40"/>
        <v>0</v>
      </c>
      <c r="W107" s="6">
        <f t="shared" si="41"/>
        <v>0.21780484954833801</v>
      </c>
      <c r="X107" s="6">
        <f t="shared" si="42"/>
        <v>1.7195041522004781E-2</v>
      </c>
      <c r="Y107" s="6">
        <f t="shared" si="43"/>
        <v>1.1246739537306425E-2</v>
      </c>
      <c r="Z107" s="6">
        <f t="shared" si="44"/>
        <v>4.119769148348329E-3</v>
      </c>
      <c r="AA107" s="6">
        <f t="shared" si="45"/>
        <v>7.8594480633297215E-2</v>
      </c>
      <c r="AB107" s="6">
        <f t="shared" si="46"/>
        <v>9.3738921358729119E-3</v>
      </c>
      <c r="AC107" s="6">
        <f t="shared" si="47"/>
        <v>9.0998350210828388E-2</v>
      </c>
      <c r="AD107" s="6">
        <f t="shared" si="48"/>
        <v>5.8295934151031958E-2</v>
      </c>
      <c r="AE107" s="6">
        <f t="shared" si="49"/>
        <v>3.9378566208435911E-2</v>
      </c>
      <c r="AF107" s="6">
        <f t="shared" si="50"/>
        <v>6.6194572134209264E-3</v>
      </c>
      <c r="AG107" s="6">
        <f t="shared" si="51"/>
        <v>4.8861140434094584E-2</v>
      </c>
      <c r="AH107" s="6">
        <f t="shared" si="52"/>
        <v>3.256179777506224E-2</v>
      </c>
      <c r="AI107" s="6">
        <f t="shared" si="53"/>
        <v>1.34604872522593E-2</v>
      </c>
      <c r="AJ107" s="2"/>
      <c r="AK107" s="7">
        <f t="shared" si="54"/>
        <v>0.58630150497248024</v>
      </c>
      <c r="AL107" s="8">
        <f t="shared" si="55"/>
        <v>8.0587714487909634E-2</v>
      </c>
      <c r="AM107" s="8">
        <f t="shared" si="56"/>
        <v>0</v>
      </c>
      <c r="AN107" s="8">
        <f t="shared" si="63"/>
        <v>0.47192190137311252</v>
      </c>
      <c r="AO107" s="8">
        <f t="shared" si="57"/>
        <v>12.109718534738379</v>
      </c>
      <c r="AP107" s="2">
        <v>3.6</v>
      </c>
      <c r="AQ107" s="24">
        <f t="shared" si="58"/>
        <v>0.47327651055132153</v>
      </c>
      <c r="AR107" s="24">
        <f t="shared" si="59"/>
        <v>0.27580479482323028</v>
      </c>
      <c r="AS107" s="24">
        <f t="shared" si="60"/>
        <v>0.25091869462544825</v>
      </c>
      <c r="AT107" s="9">
        <f t="shared" si="64"/>
        <v>0.33334147834655636</v>
      </c>
      <c r="AU107" s="9">
        <f t="shared" si="65"/>
        <v>0.44837651952662833</v>
      </c>
      <c r="AV107" s="9">
        <f t="shared" si="66"/>
        <v>0.61675289307811232</v>
      </c>
      <c r="AW107" s="9">
        <f t="shared" si="37"/>
        <v>0.53885867073760696</v>
      </c>
      <c r="AX107" s="9">
        <f t="shared" si="62"/>
        <v>0.25091869462544825</v>
      </c>
      <c r="AY107" s="9">
        <f t="shared" si="61"/>
        <v>3.7620682829086562</v>
      </c>
      <c r="AZ107" s="9">
        <v>1.2</v>
      </c>
    </row>
    <row r="108" spans="1:52" x14ac:dyDescent="0.2">
      <c r="A108" s="2" t="s">
        <v>68</v>
      </c>
      <c r="B108" s="3">
        <v>550</v>
      </c>
      <c r="C108" s="3">
        <v>8072.5</v>
      </c>
      <c r="E108" s="2">
        <v>258268.7</v>
      </c>
      <c r="F108" s="2">
        <v>0</v>
      </c>
      <c r="G108" s="3">
        <v>158219.5</v>
      </c>
      <c r="H108" s="2">
        <v>11029.5</v>
      </c>
      <c r="I108" s="2">
        <v>6757.8</v>
      </c>
      <c r="J108" s="2">
        <v>2194.6999999999998</v>
      </c>
      <c r="K108" s="2">
        <v>23749</v>
      </c>
      <c r="L108" s="2">
        <v>3472.2</v>
      </c>
      <c r="M108" s="2">
        <v>22906.3</v>
      </c>
      <c r="N108" s="2">
        <v>23678</v>
      </c>
      <c r="O108" s="2">
        <v>17055.3</v>
      </c>
      <c r="P108" s="2">
        <v>3300</v>
      </c>
      <c r="Q108" s="2">
        <v>21709.200000000001</v>
      </c>
      <c r="R108" s="2">
        <v>15965.4</v>
      </c>
      <c r="S108" s="2">
        <v>6833.5</v>
      </c>
      <c r="U108" s="6">
        <f t="shared" si="39"/>
        <v>0.4490543244234308</v>
      </c>
      <c r="V108" s="6">
        <f t="shared" si="40"/>
        <v>0</v>
      </c>
      <c r="W108" s="6">
        <f t="shared" si="41"/>
        <v>0.27509779808049917</v>
      </c>
      <c r="X108" s="6">
        <f t="shared" si="42"/>
        <v>1.9177099939823253E-2</v>
      </c>
      <c r="Y108" s="6">
        <f t="shared" si="43"/>
        <v>1.1749853209423599E-2</v>
      </c>
      <c r="Z108" s="6">
        <f t="shared" si="44"/>
        <v>3.8159464380008242E-3</v>
      </c>
      <c r="AA108" s="6">
        <f t="shared" si="45"/>
        <v>4.1292619472402418E-2</v>
      </c>
      <c r="AB108" s="6">
        <f t="shared" si="46"/>
        <v>6.037148230749744E-3</v>
      </c>
      <c r="AC108" s="6">
        <f t="shared" si="47"/>
        <v>3.9827408708606321E-2</v>
      </c>
      <c r="AD108" s="6">
        <f t="shared" si="48"/>
        <v>4.1169171075310304E-2</v>
      </c>
      <c r="AE108" s="6">
        <f t="shared" si="49"/>
        <v>2.9654217562325356E-2</v>
      </c>
      <c r="AF108" s="6">
        <f t="shared" si="50"/>
        <v>5.7377424000559169E-3</v>
      </c>
      <c r="AG108" s="6">
        <f t="shared" si="51"/>
        <v>3.7745999185240582E-2</v>
      </c>
      <c r="AH108" s="6">
        <f t="shared" si="52"/>
        <v>2.7759197731470526E-2</v>
      </c>
      <c r="AI108" s="6">
        <f t="shared" si="53"/>
        <v>1.1881473542661246E-2</v>
      </c>
      <c r="AJ108" s="2"/>
      <c r="AK108" s="7">
        <f t="shared" si="54"/>
        <v>0.61261585317926648</v>
      </c>
      <c r="AL108" s="8">
        <f t="shared" si="55"/>
        <v>7.1812937038433319E-2</v>
      </c>
      <c r="AM108" s="8">
        <f t="shared" si="56"/>
        <v>0</v>
      </c>
      <c r="AN108" s="8">
        <f t="shared" si="63"/>
        <v>0.44802822540286258</v>
      </c>
      <c r="AO108" s="8">
        <f t="shared" si="57"/>
        <v>10.790046917225505</v>
      </c>
      <c r="AP108" s="2">
        <v>3.6</v>
      </c>
      <c r="AQ108" s="24">
        <f t="shared" si="58"/>
        <v>0.36149057214703517</v>
      </c>
      <c r="AR108" s="24">
        <f t="shared" si="59"/>
        <v>0.31754272226865571</v>
      </c>
      <c r="AS108" s="24">
        <f t="shared" si="60"/>
        <v>0.32096670558430912</v>
      </c>
      <c r="AT108" s="9">
        <f t="shared" si="64"/>
        <v>0.21116421898389423</v>
      </c>
      <c r="AU108" s="9">
        <f t="shared" si="65"/>
        <v>0.36368959337457119</v>
      </c>
      <c r="AV108" s="9">
        <f t="shared" si="66"/>
        <v>0.44978496640128063</v>
      </c>
      <c r="AW108" s="9">
        <f t="shared" si="37"/>
        <v>0.43261845171312679</v>
      </c>
      <c r="AX108" s="9">
        <f t="shared" si="62"/>
        <v>0.32096670558430912</v>
      </c>
      <c r="AY108" s="9">
        <f t="shared" si="61"/>
        <v>2.2998068329474912</v>
      </c>
      <c r="AZ108" s="9">
        <v>1.2</v>
      </c>
    </row>
    <row r="109" spans="1:52" x14ac:dyDescent="0.2">
      <c r="A109" s="2" t="s">
        <v>69</v>
      </c>
      <c r="B109" s="3">
        <v>555</v>
      </c>
      <c r="C109" s="3">
        <v>8146.5</v>
      </c>
      <c r="E109" s="2">
        <v>331854.5</v>
      </c>
      <c r="F109" s="2">
        <v>0</v>
      </c>
      <c r="G109" s="3">
        <v>222747.1</v>
      </c>
      <c r="H109" s="2">
        <v>14865</v>
      </c>
      <c r="I109" s="2">
        <v>8552.7999999999993</v>
      </c>
      <c r="J109" s="2">
        <v>2743.7</v>
      </c>
      <c r="K109" s="2">
        <v>28618.799999999999</v>
      </c>
      <c r="L109" s="2">
        <v>4084.4</v>
      </c>
      <c r="M109" s="2">
        <v>29953</v>
      </c>
      <c r="N109" s="2">
        <v>30461.9</v>
      </c>
      <c r="O109" s="2">
        <v>19663.599999999999</v>
      </c>
      <c r="P109" s="2">
        <v>4109.3</v>
      </c>
      <c r="Q109" s="2">
        <v>27100.3</v>
      </c>
      <c r="R109" s="2">
        <v>14716.2</v>
      </c>
      <c r="S109" s="2">
        <v>6338.5</v>
      </c>
      <c r="U109" s="6">
        <f t="shared" si="39"/>
        <v>0.44495903844562901</v>
      </c>
      <c r="V109" s="6">
        <f t="shared" si="40"/>
        <v>0</v>
      </c>
      <c r="W109" s="6">
        <f t="shared" si="41"/>
        <v>0.29866503371975478</v>
      </c>
      <c r="X109" s="6">
        <f t="shared" si="42"/>
        <v>1.9931373859610989E-2</v>
      </c>
      <c r="Y109" s="6">
        <f t="shared" si="43"/>
        <v>1.1467813948636451E-2</v>
      </c>
      <c r="Z109" s="6">
        <f t="shared" si="44"/>
        <v>3.6788234415482454E-3</v>
      </c>
      <c r="AA109" s="6">
        <f t="shared" si="45"/>
        <v>3.8372822214156402E-2</v>
      </c>
      <c r="AB109" s="6">
        <f t="shared" si="46"/>
        <v>5.4764684421254707E-3</v>
      </c>
      <c r="AC109" s="6">
        <f t="shared" si="47"/>
        <v>4.0161751847758359E-2</v>
      </c>
      <c r="AD109" s="6">
        <f t="shared" si="48"/>
        <v>4.0844098040638009E-2</v>
      </c>
      <c r="AE109" s="6">
        <f t="shared" si="49"/>
        <v>2.6365460008465968E-2</v>
      </c>
      <c r="AF109" s="6">
        <f t="shared" si="50"/>
        <v>5.5098550017692195E-3</v>
      </c>
      <c r="AG109" s="6">
        <f t="shared" si="51"/>
        <v>3.633677840616318E-2</v>
      </c>
      <c r="AH109" s="6">
        <f t="shared" si="52"/>
        <v>1.9731858997161605E-2</v>
      </c>
      <c r="AI109" s="6">
        <f t="shared" si="53"/>
        <v>8.4988236265821897E-3</v>
      </c>
      <c r="AJ109" s="2"/>
      <c r="AK109" s="7">
        <f t="shared" si="54"/>
        <v>0.67121916382028868</v>
      </c>
      <c r="AL109" s="8">
        <f t="shared" si="55"/>
        <v>7.3073549785484429E-2</v>
      </c>
      <c r="AM109" s="8">
        <f t="shared" si="56"/>
        <v>0</v>
      </c>
      <c r="AN109" s="8">
        <f t="shared" si="63"/>
        <v>0.43179863539934638</v>
      </c>
      <c r="AO109" s="8">
        <f t="shared" si="57"/>
        <v>9.8936704317413007</v>
      </c>
      <c r="AP109" s="2">
        <v>3.6</v>
      </c>
      <c r="AQ109" s="24">
        <f t="shared" si="58"/>
        <v>0.37962870957187694</v>
      </c>
      <c r="AR109" s="24">
        <f t="shared" si="59"/>
        <v>0.3286041467227318</v>
      </c>
      <c r="AS109" s="24">
        <f t="shared" si="60"/>
        <v>0.2917671437053912</v>
      </c>
      <c r="AT109" s="9">
        <f t="shared" si="64"/>
        <v>0.20615713258802182</v>
      </c>
      <c r="AU109" s="9">
        <f t="shared" si="65"/>
        <v>0.39581859202462405</v>
      </c>
      <c r="AV109" s="9">
        <f t="shared" si="66"/>
        <v>0.47343867592343519</v>
      </c>
      <c r="AW109" s="9">
        <f t="shared" si="37"/>
        <v>0.43513878963520708</v>
      </c>
      <c r="AX109" s="9">
        <f t="shared" si="62"/>
        <v>0.2917671437053912</v>
      </c>
      <c r="AY109" s="9">
        <f t="shared" si="61"/>
        <v>2.6308765801627265</v>
      </c>
      <c r="AZ109" s="9">
        <v>1.2</v>
      </c>
    </row>
    <row r="110" spans="1:52" x14ac:dyDescent="0.2">
      <c r="A110" s="2" t="s">
        <v>70</v>
      </c>
      <c r="B110" s="3">
        <v>560</v>
      </c>
      <c r="C110" s="3">
        <v>8220.1</v>
      </c>
      <c r="E110" s="2">
        <v>937601.3</v>
      </c>
      <c r="F110" s="2">
        <v>0</v>
      </c>
      <c r="G110" s="3">
        <v>578976.19999999995</v>
      </c>
      <c r="H110" s="2">
        <v>43188.7</v>
      </c>
      <c r="I110" s="2">
        <v>24378.6</v>
      </c>
      <c r="J110" s="2">
        <v>6262.3</v>
      </c>
      <c r="K110" s="2">
        <v>23975.599999999999</v>
      </c>
      <c r="L110" s="2">
        <v>3966</v>
      </c>
      <c r="M110" s="2">
        <v>44422.9</v>
      </c>
      <c r="N110" s="2">
        <v>30063.599999999999</v>
      </c>
      <c r="O110" s="2">
        <v>24304.1</v>
      </c>
      <c r="P110" s="2">
        <v>7813.3</v>
      </c>
      <c r="Q110" s="2">
        <v>23970.6</v>
      </c>
      <c r="R110" s="2">
        <v>19836.099999999999</v>
      </c>
      <c r="S110" s="2">
        <v>11239.5</v>
      </c>
      <c r="U110" s="6">
        <f t="shared" si="39"/>
        <v>0.52674265847819657</v>
      </c>
      <c r="V110" s="6">
        <f t="shared" si="40"/>
        <v>0</v>
      </c>
      <c r="W110" s="6">
        <f t="shared" si="41"/>
        <v>0.32526774737151498</v>
      </c>
      <c r="X110" s="6">
        <f t="shared" si="42"/>
        <v>2.4263330964043338E-2</v>
      </c>
      <c r="Y110" s="6">
        <f t="shared" si="43"/>
        <v>1.3695851929787813E-2</v>
      </c>
      <c r="Z110" s="6">
        <f t="shared" si="44"/>
        <v>3.5181484392011941E-3</v>
      </c>
      <c r="AA110" s="6">
        <f t="shared" si="45"/>
        <v>1.3469447282773444E-2</v>
      </c>
      <c r="AB110" s="6">
        <f t="shared" si="46"/>
        <v>2.2280913897245319E-3</v>
      </c>
      <c r="AC110" s="6">
        <f t="shared" si="47"/>
        <v>2.4956702218001489E-2</v>
      </c>
      <c r="AD110" s="6">
        <f t="shared" si="48"/>
        <v>1.6889674307645593E-2</v>
      </c>
      <c r="AE110" s="6">
        <f t="shared" si="49"/>
        <v>1.365399796898739E-2</v>
      </c>
      <c r="AF110" s="6">
        <f t="shared" si="50"/>
        <v>4.3894973412341616E-3</v>
      </c>
      <c r="AG110" s="6">
        <f t="shared" si="51"/>
        <v>1.3466638292115697E-2</v>
      </c>
      <c r="AH110" s="6">
        <f t="shared" si="52"/>
        <v>1.1143883917225109E-2</v>
      </c>
      <c r="AI110" s="6">
        <f t="shared" si="53"/>
        <v>6.3143300995483799E-3</v>
      </c>
      <c r="AJ110" s="2"/>
      <c r="AK110" s="7">
        <f t="shared" si="54"/>
        <v>0.61750788954750813</v>
      </c>
      <c r="AL110" s="8">
        <f t="shared" si="55"/>
        <v>7.2995199177719405E-2</v>
      </c>
      <c r="AM110" s="8">
        <f t="shared" si="56"/>
        <v>0</v>
      </c>
      <c r="AN110" s="8">
        <f t="shared" si="63"/>
        <v>0.41502188823994707</v>
      </c>
      <c r="AO110" s="8">
        <f t="shared" si="57"/>
        <v>8.9670739093805185</v>
      </c>
      <c r="AP110" s="2">
        <v>3.6</v>
      </c>
      <c r="AQ110" s="24">
        <f t="shared" si="58"/>
        <v>0.38168601262608021</v>
      </c>
      <c r="AR110" s="24">
        <f t="shared" si="59"/>
        <v>0.32797321823687431</v>
      </c>
      <c r="AS110" s="24">
        <f t="shared" si="60"/>
        <v>0.29034076913704554</v>
      </c>
      <c r="AT110" s="9">
        <f t="shared" si="64"/>
        <v>7.6810700473832941E-2</v>
      </c>
      <c r="AU110" s="9">
        <f t="shared" si="65"/>
        <v>0.28138156634767186</v>
      </c>
      <c r="AV110" s="9">
        <f t="shared" si="66"/>
        <v>0.4476613376669733</v>
      </c>
      <c r="AW110" s="9">
        <f t="shared" si="37"/>
        <v>0.45651198837215901</v>
      </c>
      <c r="AX110" s="9">
        <f t="shared" si="62"/>
        <v>0.29034076913704554</v>
      </c>
      <c r="AY110" s="9">
        <f t="shared" si="61"/>
        <v>1.6313455840242725</v>
      </c>
      <c r="AZ110" s="9">
        <v>1.2</v>
      </c>
    </row>
    <row r="111" spans="1:52" x14ac:dyDescent="0.2">
      <c r="A111" s="2" t="s">
        <v>71</v>
      </c>
      <c r="B111" s="3">
        <v>565</v>
      </c>
      <c r="C111" s="3">
        <v>8294</v>
      </c>
      <c r="E111" s="2">
        <v>553585.80000000005</v>
      </c>
      <c r="F111" s="2">
        <v>0</v>
      </c>
      <c r="G111" s="3">
        <v>328906.09999999998</v>
      </c>
      <c r="H111" s="2">
        <v>23691.1</v>
      </c>
      <c r="I111" s="2">
        <v>14675.6</v>
      </c>
      <c r="J111" s="2">
        <v>3376.2</v>
      </c>
      <c r="K111" s="2">
        <v>26362.7</v>
      </c>
      <c r="L111" s="2">
        <v>2554.9</v>
      </c>
      <c r="M111" s="2">
        <v>87152.8</v>
      </c>
      <c r="N111" s="2">
        <v>24745.3</v>
      </c>
      <c r="O111" s="2">
        <v>15667.6</v>
      </c>
      <c r="P111" s="2">
        <v>3367.1</v>
      </c>
      <c r="Q111" s="2">
        <v>19415.5</v>
      </c>
      <c r="R111" s="2">
        <v>16564.2</v>
      </c>
      <c r="S111" s="2">
        <v>8983.6</v>
      </c>
      <c r="U111" s="6">
        <f t="shared" si="39"/>
        <v>0.49031179794313523</v>
      </c>
      <c r="V111" s="6">
        <f t="shared" si="40"/>
        <v>0</v>
      </c>
      <c r="W111" s="6">
        <f t="shared" si="41"/>
        <v>0.2913126406881546</v>
      </c>
      <c r="X111" s="6">
        <f t="shared" si="42"/>
        <v>2.0983243855334819E-2</v>
      </c>
      <c r="Y111" s="6">
        <f t="shared" si="43"/>
        <v>1.2998201583014367E-2</v>
      </c>
      <c r="Z111" s="6">
        <f t="shared" si="44"/>
        <v>2.9903055537472477E-3</v>
      </c>
      <c r="AA111" s="6">
        <f t="shared" si="45"/>
        <v>2.3349484100992999E-2</v>
      </c>
      <c r="AB111" s="6">
        <f t="shared" si="46"/>
        <v>2.2628788754424627E-3</v>
      </c>
      <c r="AC111" s="6">
        <f t="shared" si="47"/>
        <v>7.7191369547012362E-2</v>
      </c>
      <c r="AD111" s="6">
        <f t="shared" si="48"/>
        <v>2.1916950423298904E-2</v>
      </c>
      <c r="AE111" s="6">
        <f t="shared" si="49"/>
        <v>1.3876817514925175E-2</v>
      </c>
      <c r="AF111" s="6">
        <f t="shared" si="50"/>
        <v>2.9822456696944367E-3</v>
      </c>
      <c r="AG111" s="6">
        <f t="shared" si="51"/>
        <v>1.7196338332675698E-2</v>
      </c>
      <c r="AH111" s="6">
        <f t="shared" si="52"/>
        <v>1.467093751951311E-2</v>
      </c>
      <c r="AI111" s="6">
        <f t="shared" si="53"/>
        <v>7.9567883930584012E-3</v>
      </c>
      <c r="AJ111" s="2"/>
      <c r="AK111" s="7">
        <f t="shared" si="54"/>
        <v>0.59413753026179494</v>
      </c>
      <c r="AL111" s="8">
        <f t="shared" si="55"/>
        <v>7.0117399009992296E-2</v>
      </c>
      <c r="AM111" s="8">
        <f t="shared" si="56"/>
        <v>0</v>
      </c>
      <c r="AN111" s="8">
        <f t="shared" si="63"/>
        <v>0.43245198584669486</v>
      </c>
      <c r="AO111" s="8">
        <f t="shared" si="57"/>
        <v>9.9297556302988053</v>
      </c>
      <c r="AP111" s="2">
        <v>3.6</v>
      </c>
      <c r="AQ111" s="24">
        <f t="shared" si="58"/>
        <v>0.56671209006038159</v>
      </c>
      <c r="AR111" s="24">
        <f t="shared" si="59"/>
        <v>0.21375523219394013</v>
      </c>
      <c r="AS111" s="24">
        <f t="shared" si="60"/>
        <v>0.21953267774567808</v>
      </c>
      <c r="AT111" s="9">
        <f t="shared" si="64"/>
        <v>0.11299863661701563</v>
      </c>
      <c r="AU111" s="9">
        <f t="shared" si="65"/>
        <v>0.44788092722074818</v>
      </c>
      <c r="AV111" s="9">
        <f t="shared" si="66"/>
        <v>0.65988046352363683</v>
      </c>
      <c r="AW111" s="9">
        <f t="shared" si="37"/>
        <v>0.64747617923988876</v>
      </c>
      <c r="AX111" s="9">
        <f t="shared" si="62"/>
        <v>0.21953267774567808</v>
      </c>
      <c r="AY111" s="9">
        <f t="shared" si="61"/>
        <v>4.4002073049523034</v>
      </c>
      <c r="AZ111" s="9">
        <v>1.2</v>
      </c>
    </row>
    <row r="112" spans="1:52" x14ac:dyDescent="0.2">
      <c r="A112" s="2" t="s">
        <v>72</v>
      </c>
      <c r="B112" s="3">
        <v>570</v>
      </c>
      <c r="C112" s="3">
        <v>8375.7000000000007</v>
      </c>
      <c r="E112" s="2">
        <v>296997.3</v>
      </c>
      <c r="F112" s="2">
        <v>0</v>
      </c>
      <c r="G112" s="3">
        <v>190097.8</v>
      </c>
      <c r="H112" s="2">
        <v>13328.2</v>
      </c>
      <c r="I112" s="2">
        <v>7570.3</v>
      </c>
      <c r="J112" s="2">
        <v>2380.1</v>
      </c>
      <c r="K112" s="2">
        <v>33422.699999999997</v>
      </c>
      <c r="L112" s="2">
        <v>2512.1</v>
      </c>
      <c r="M112" s="2">
        <v>25410.6</v>
      </c>
      <c r="N112" s="2">
        <v>25042.7</v>
      </c>
      <c r="O112" s="2">
        <v>14248.2</v>
      </c>
      <c r="P112" s="2">
        <v>2144.8000000000002</v>
      </c>
      <c r="Q112" s="2">
        <v>19511.3</v>
      </c>
      <c r="R112" s="2">
        <v>13607.3</v>
      </c>
      <c r="S112" s="2">
        <v>6439.6</v>
      </c>
      <c r="U112" s="6">
        <f t="shared" si="39"/>
        <v>0.45501974068235201</v>
      </c>
      <c r="V112" s="6">
        <f t="shared" si="40"/>
        <v>0</v>
      </c>
      <c r="W112" s="6">
        <f t="shared" si="41"/>
        <v>0.29124255223965206</v>
      </c>
      <c r="X112" s="6">
        <f t="shared" si="42"/>
        <v>2.0419694413930784E-2</v>
      </c>
      <c r="Y112" s="6">
        <f t="shared" si="43"/>
        <v>1.1598206256042092E-2</v>
      </c>
      <c r="Z112" s="6">
        <f t="shared" si="44"/>
        <v>3.6464724925043632E-3</v>
      </c>
      <c r="AA112" s="6">
        <f t="shared" si="45"/>
        <v>5.1205813274747096E-2</v>
      </c>
      <c r="AB112" s="6">
        <f t="shared" si="46"/>
        <v>3.8487053268434985E-3</v>
      </c>
      <c r="AC112" s="6">
        <f t="shared" si="47"/>
        <v>3.8930739850439634E-2</v>
      </c>
      <c r="AD112" s="6">
        <f t="shared" si="48"/>
        <v>3.8367092428065637E-2</v>
      </c>
      <c r="AE112" s="6">
        <f t="shared" si="49"/>
        <v>2.1829195986597483E-2</v>
      </c>
      <c r="AF112" s="6">
        <f t="shared" si="50"/>
        <v>3.2859771446255865E-3</v>
      </c>
      <c r="AG112" s="6">
        <f t="shared" si="51"/>
        <v>2.9892617429099776E-2</v>
      </c>
      <c r="AH112" s="6">
        <f t="shared" si="52"/>
        <v>2.0847294293203908E-2</v>
      </c>
      <c r="AI112" s="6">
        <f t="shared" si="53"/>
        <v>9.8658981818961801E-3</v>
      </c>
      <c r="AJ112" s="2"/>
      <c r="AK112" s="7">
        <f t="shared" si="54"/>
        <v>0.64006575143949118</v>
      </c>
      <c r="AL112" s="8">
        <f t="shared" si="55"/>
        <v>7.2682958661578978E-2</v>
      </c>
      <c r="AM112" s="8">
        <f t="shared" si="56"/>
        <v>0</v>
      </c>
      <c r="AN112" s="8">
        <f t="shared" si="63"/>
        <v>0.42744838607132724</v>
      </c>
      <c r="AO112" s="8">
        <f t="shared" si="57"/>
        <v>9.6534018111054767</v>
      </c>
      <c r="AP112" s="2">
        <v>3.6</v>
      </c>
      <c r="AQ112" s="24">
        <f t="shared" si="58"/>
        <v>0.43098005961810976</v>
      </c>
      <c r="AR112" s="24">
        <f t="shared" si="59"/>
        <v>0.29110512697477092</v>
      </c>
      <c r="AS112" s="24">
        <f t="shared" si="60"/>
        <v>0.27791481340711949</v>
      </c>
      <c r="AT112" s="9">
        <f t="shared" si="64"/>
        <v>0.20795228469173863</v>
      </c>
      <c r="AU112" s="9">
        <f t="shared" si="65"/>
        <v>0.54261713732774353</v>
      </c>
      <c r="AV112" s="9">
        <f t="shared" si="66"/>
        <v>0.5765301279551146</v>
      </c>
      <c r="AW112" s="9">
        <f t="shared" si="37"/>
        <v>0.50162888290686913</v>
      </c>
      <c r="AX112" s="9">
        <f t="shared" si="62"/>
        <v>0.27791481340711949</v>
      </c>
      <c r="AY112" s="9">
        <f t="shared" si="61"/>
        <v>4.4689956181136621</v>
      </c>
      <c r="AZ112" s="9">
        <v>1.2</v>
      </c>
    </row>
    <row r="113" spans="1:52" x14ac:dyDescent="0.2">
      <c r="A113" s="2" t="s">
        <v>73</v>
      </c>
      <c r="B113" s="3">
        <v>575</v>
      </c>
      <c r="C113" s="3">
        <v>8460.9</v>
      </c>
      <c r="E113" s="2">
        <v>383281.4</v>
      </c>
      <c r="F113" s="2">
        <v>0</v>
      </c>
      <c r="G113" s="3">
        <v>238441.8</v>
      </c>
      <c r="H113" s="2">
        <v>16728.5</v>
      </c>
      <c r="I113" s="2">
        <v>9952</v>
      </c>
      <c r="J113" s="2">
        <v>3606.3</v>
      </c>
      <c r="K113" s="2">
        <v>30229.8</v>
      </c>
      <c r="L113" s="2">
        <v>2791.6</v>
      </c>
      <c r="M113" s="2">
        <v>17298.599999999999</v>
      </c>
      <c r="N113" s="2">
        <v>22033</v>
      </c>
      <c r="O113" s="2">
        <v>12401</v>
      </c>
      <c r="P113" s="2">
        <v>1955.8</v>
      </c>
      <c r="Q113" s="2">
        <v>19331.3</v>
      </c>
      <c r="R113" s="2">
        <v>14287.6</v>
      </c>
      <c r="S113" s="2">
        <v>6762.3</v>
      </c>
      <c r="U113" s="6">
        <f t="shared" si="39"/>
        <v>0.4919534181062532</v>
      </c>
      <c r="V113" s="6">
        <f t="shared" si="40"/>
        <v>0</v>
      </c>
      <c r="W113" s="6">
        <f t="shared" si="41"/>
        <v>0.30604735457918802</v>
      </c>
      <c r="X113" s="6">
        <f t="shared" si="42"/>
        <v>2.1471542200561928E-2</v>
      </c>
      <c r="Y113" s="6">
        <f t="shared" si="43"/>
        <v>1.277369686343619E-2</v>
      </c>
      <c r="Z113" s="6">
        <f t="shared" si="44"/>
        <v>4.6287965231722201E-3</v>
      </c>
      <c r="AA113" s="6">
        <f t="shared" si="45"/>
        <v>3.8800874341067451E-2</v>
      </c>
      <c r="AB113" s="6">
        <f t="shared" si="46"/>
        <v>3.5831041161543875E-3</v>
      </c>
      <c r="AC113" s="6">
        <f t="shared" si="47"/>
        <v>2.2203283014654063E-2</v>
      </c>
      <c r="AD113" s="6">
        <f t="shared" si="48"/>
        <v>2.8280030445346618E-2</v>
      </c>
      <c r="AE113" s="6">
        <f t="shared" si="49"/>
        <v>1.5917063384593266E-2</v>
      </c>
      <c r="AF113" s="6">
        <f t="shared" si="50"/>
        <v>2.5103292127721562E-3</v>
      </c>
      <c r="AG113" s="6">
        <f t="shared" si="51"/>
        <v>2.4812315733133441E-2</v>
      </c>
      <c r="AH113" s="6">
        <f t="shared" si="52"/>
        <v>1.833857227753526E-2</v>
      </c>
      <c r="AI113" s="6">
        <f t="shared" si="53"/>
        <v>8.6796192021316859E-3</v>
      </c>
      <c r="AJ113" s="2"/>
      <c r="AK113" s="7">
        <f t="shared" si="54"/>
        <v>0.62210636884544879</v>
      </c>
      <c r="AL113" s="8">
        <f t="shared" si="55"/>
        <v>7.3232903303493829E-2</v>
      </c>
      <c r="AM113" s="8">
        <f t="shared" si="56"/>
        <v>0</v>
      </c>
      <c r="AN113" s="8">
        <f t="shared" si="63"/>
        <v>0.44766366866093477</v>
      </c>
      <c r="AO113" s="8">
        <f t="shared" si="57"/>
        <v>10.769912083812089</v>
      </c>
      <c r="AP113" s="2">
        <v>3.6</v>
      </c>
      <c r="AQ113" s="24">
        <f t="shared" si="58"/>
        <v>0.39593676971618763</v>
      </c>
      <c r="AR113" s="24">
        <f t="shared" si="59"/>
        <v>0.28632869361323776</v>
      </c>
      <c r="AS113" s="24">
        <f t="shared" si="60"/>
        <v>0.31773453667057466</v>
      </c>
      <c r="AT113" s="9">
        <f t="shared" si="64"/>
        <v>0.15739273713356733</v>
      </c>
      <c r="AU113" s="9">
        <f t="shared" si="65"/>
        <v>0.53656056989076417</v>
      </c>
      <c r="AV113" s="9">
        <f t="shared" si="66"/>
        <v>0.53492307823143714</v>
      </c>
      <c r="AW113" s="9">
        <f t="shared" si="37"/>
        <v>0.47453298768119151</v>
      </c>
      <c r="AX113" s="9">
        <f t="shared" si="62"/>
        <v>0.31773453667057466</v>
      </c>
      <c r="AY113" s="9">
        <f t="shared" si="61"/>
        <v>4.248991294797773</v>
      </c>
      <c r="AZ113" s="9">
        <v>1.2</v>
      </c>
    </row>
    <row r="114" spans="1:52" x14ac:dyDescent="0.2">
      <c r="A114" s="2" t="s">
        <v>74</v>
      </c>
      <c r="B114" s="3">
        <v>580</v>
      </c>
      <c r="C114" s="3">
        <v>8547.7999999999993</v>
      </c>
      <c r="E114" s="2">
        <v>366065.5</v>
      </c>
      <c r="F114" s="2">
        <v>0</v>
      </c>
      <c r="G114" s="3">
        <v>240829</v>
      </c>
      <c r="H114" s="2">
        <v>14556.4</v>
      </c>
      <c r="I114" s="2">
        <v>7930.6</v>
      </c>
      <c r="J114" s="2">
        <v>3439.8</v>
      </c>
      <c r="K114" s="2">
        <v>39738</v>
      </c>
      <c r="L114" s="2">
        <v>3681</v>
      </c>
      <c r="M114" s="2">
        <v>25899.5</v>
      </c>
      <c r="N114" s="2">
        <v>32795.1</v>
      </c>
      <c r="O114" s="2">
        <v>19007.099999999999</v>
      </c>
      <c r="P114" s="2">
        <v>3003.8</v>
      </c>
      <c r="Q114" s="2">
        <v>24074.1</v>
      </c>
      <c r="R114" s="2">
        <v>13559.3</v>
      </c>
      <c r="S114" s="2">
        <v>8554.1</v>
      </c>
      <c r="U114" s="6">
        <f t="shared" si="39"/>
        <v>0.4557966902879011</v>
      </c>
      <c r="V114" s="6">
        <f t="shared" si="40"/>
        <v>0</v>
      </c>
      <c r="W114" s="6">
        <f t="shared" si="41"/>
        <v>0.29986180376283739</v>
      </c>
      <c r="X114" s="6">
        <f t="shared" si="42"/>
        <v>1.812451307896211E-2</v>
      </c>
      <c r="Y114" s="6">
        <f t="shared" si="43"/>
        <v>9.8745749927191418E-3</v>
      </c>
      <c r="Z114" s="6">
        <f t="shared" si="44"/>
        <v>4.2829751922875067E-3</v>
      </c>
      <c r="AA114" s="6">
        <f t="shared" si="45"/>
        <v>4.9478710445700604E-2</v>
      </c>
      <c r="AB114" s="6">
        <f t="shared" si="46"/>
        <v>4.5832989368016488E-3</v>
      </c>
      <c r="AC114" s="6">
        <f t="shared" si="47"/>
        <v>3.2248071397363298E-2</v>
      </c>
      <c r="AD114" s="6">
        <f t="shared" si="48"/>
        <v>4.083394375504041E-2</v>
      </c>
      <c r="AE114" s="6">
        <f t="shared" si="49"/>
        <v>2.3666183434306605E-2</v>
      </c>
      <c r="AF114" s="6">
        <f t="shared" si="50"/>
        <v>3.7401014252553093E-3</v>
      </c>
      <c r="AG114" s="6">
        <f t="shared" si="51"/>
        <v>2.9975223291077581E-2</v>
      </c>
      <c r="AH114" s="6">
        <f t="shared" si="52"/>
        <v>1.6883000617705677E-2</v>
      </c>
      <c r="AI114" s="6">
        <f t="shared" si="53"/>
        <v>1.0650909382041562E-2</v>
      </c>
      <c r="AJ114" s="2"/>
      <c r="AK114" s="7">
        <f t="shared" si="54"/>
        <v>0.65788499599115469</v>
      </c>
      <c r="AL114" s="8">
        <f t="shared" si="55"/>
        <v>6.6141095118450038E-2</v>
      </c>
      <c r="AM114" s="8">
        <f t="shared" si="56"/>
        <v>0</v>
      </c>
      <c r="AN114" s="8">
        <f t="shared" si="63"/>
        <v>0.4385577857660799</v>
      </c>
      <c r="AO114" s="8">
        <f t="shared" si="57"/>
        <v>10.266985065646361</v>
      </c>
      <c r="AP114" s="2">
        <v>3.6</v>
      </c>
      <c r="AQ114" s="24">
        <f t="shared" si="58"/>
        <v>0.40700890131053602</v>
      </c>
      <c r="AR114" s="24">
        <f t="shared" si="59"/>
        <v>0.32179764197472882</v>
      </c>
      <c r="AS114" s="24">
        <f t="shared" si="60"/>
        <v>0.27119345671473544</v>
      </c>
      <c r="AT114" s="9">
        <f t="shared" si="64"/>
        <v>0.20880246446353978</v>
      </c>
      <c r="AU114" s="9">
        <f t="shared" si="65"/>
        <v>0.5047381115149866</v>
      </c>
      <c r="AV114" s="9">
        <f t="shared" si="66"/>
        <v>0.5462752082463177</v>
      </c>
      <c r="AW114" s="9">
        <f t="shared" si="37"/>
        <v>0.46774058594345691</v>
      </c>
      <c r="AX114" s="9">
        <f t="shared" si="62"/>
        <v>0.27119345671473544</v>
      </c>
      <c r="AY114" s="9">
        <f t="shared" si="61"/>
        <v>3.8956472860927329</v>
      </c>
      <c r="AZ114" s="9">
        <v>1.2</v>
      </c>
    </row>
    <row r="115" spans="1:52" x14ac:dyDescent="0.2">
      <c r="A115" s="2" t="s">
        <v>75</v>
      </c>
      <c r="B115" s="3">
        <v>585</v>
      </c>
      <c r="C115" s="3">
        <v>8634.6</v>
      </c>
      <c r="E115" s="2">
        <v>532179.19999999995</v>
      </c>
      <c r="F115" s="2">
        <v>0</v>
      </c>
      <c r="G115" s="3">
        <v>344259</v>
      </c>
      <c r="H115" s="2">
        <v>22492.9</v>
      </c>
      <c r="I115" s="2">
        <v>13142.8</v>
      </c>
      <c r="J115" s="2">
        <v>4174.3</v>
      </c>
      <c r="K115" s="2">
        <v>30931.4</v>
      </c>
      <c r="L115" s="2">
        <v>3899.6</v>
      </c>
      <c r="M115" s="2">
        <v>1699.8</v>
      </c>
      <c r="N115" s="2">
        <v>24627.1</v>
      </c>
      <c r="O115" s="2">
        <v>21717</v>
      </c>
      <c r="P115" s="2">
        <v>4252.1000000000004</v>
      </c>
      <c r="Q115" s="2">
        <v>25085.200000000001</v>
      </c>
      <c r="R115" s="2">
        <v>21985.4</v>
      </c>
      <c r="S115" s="2">
        <v>12350.1</v>
      </c>
      <c r="U115" s="6">
        <f t="shared" si="39"/>
        <v>0.50073508939957323</v>
      </c>
      <c r="V115" s="6">
        <f t="shared" si="40"/>
        <v>0</v>
      </c>
      <c r="W115" s="6">
        <f t="shared" si="41"/>
        <v>0.32391826125787648</v>
      </c>
      <c r="X115" s="6">
        <f t="shared" si="42"/>
        <v>2.1163894215248665E-2</v>
      </c>
      <c r="Y115" s="6">
        <f t="shared" si="43"/>
        <v>1.236625018971187E-2</v>
      </c>
      <c r="Z115" s="6">
        <f t="shared" si="44"/>
        <v>3.9276591112178735E-3</v>
      </c>
      <c r="AA115" s="6">
        <f t="shared" si="45"/>
        <v>2.9103800645072113E-2</v>
      </c>
      <c r="AB115" s="6">
        <f t="shared" si="46"/>
        <v>3.6691899168974961E-3</v>
      </c>
      <c r="AC115" s="6">
        <f t="shared" si="47"/>
        <v>1.5993663505852814E-3</v>
      </c>
      <c r="AD115" s="6">
        <f t="shared" si="48"/>
        <v>2.3171993794857505E-2</v>
      </c>
      <c r="AE115" s="6">
        <f t="shared" si="49"/>
        <v>2.0433838707883609E-2</v>
      </c>
      <c r="AF115" s="6">
        <f t="shared" si="50"/>
        <v>4.0008622539849841E-3</v>
      </c>
      <c r="AG115" s="6">
        <f t="shared" si="51"/>
        <v>2.3603026695906523E-2</v>
      </c>
      <c r="AH115" s="6">
        <f t="shared" si="52"/>
        <v>2.0686380141285828E-2</v>
      </c>
      <c r="AI115" s="6">
        <f t="shared" si="53"/>
        <v>1.1620387319898392E-2</v>
      </c>
      <c r="AJ115" s="2"/>
      <c r="AK115" s="7">
        <f t="shared" si="54"/>
        <v>0.64688548518995115</v>
      </c>
      <c r="AL115" s="8">
        <f t="shared" si="55"/>
        <v>6.9599216208977382E-2</v>
      </c>
      <c r="AM115" s="8">
        <f t="shared" si="56"/>
        <v>0</v>
      </c>
      <c r="AN115" s="8">
        <f t="shared" si="63"/>
        <v>0.43499372017081134</v>
      </c>
      <c r="AO115" s="8">
        <f t="shared" si="57"/>
        <v>10.070138158754082</v>
      </c>
      <c r="AP115" s="2">
        <v>3.6</v>
      </c>
      <c r="AQ115" s="24">
        <f t="shared" si="58"/>
        <v>0.24927583305640416</v>
      </c>
      <c r="AR115" s="24">
        <f t="shared" si="59"/>
        <v>0.34525413909600761</v>
      </c>
      <c r="AS115" s="24">
        <f t="shared" si="60"/>
        <v>0.40547002784758818</v>
      </c>
      <c r="AT115" s="9">
        <f t="shared" si="64"/>
        <v>0.13159380956553685</v>
      </c>
      <c r="AU115" s="9">
        <f t="shared" si="65"/>
        <v>0.33622902501903934</v>
      </c>
      <c r="AV115" s="9">
        <f t="shared" si="66"/>
        <v>0.3269949792645146</v>
      </c>
      <c r="AW115" s="9">
        <f t="shared" si="37"/>
        <v>0.32555105416345109</v>
      </c>
      <c r="AX115" s="9">
        <f t="shared" si="62"/>
        <v>0.40547002784758818</v>
      </c>
      <c r="AY115" s="9">
        <f t="shared" si="61"/>
        <v>1.3957558468349776</v>
      </c>
      <c r="AZ115" s="9">
        <v>1.2</v>
      </c>
    </row>
    <row r="116" spans="1:52" x14ac:dyDescent="0.2">
      <c r="A116" s="2" t="s">
        <v>76</v>
      </c>
      <c r="B116" s="3">
        <v>595</v>
      </c>
      <c r="C116" s="3">
        <v>8808.7000000000007</v>
      </c>
      <c r="E116" s="2">
        <v>377189.7</v>
      </c>
      <c r="F116" s="2">
        <v>0</v>
      </c>
      <c r="G116" s="3">
        <v>250767.7</v>
      </c>
      <c r="H116" s="2">
        <v>15510.2</v>
      </c>
      <c r="I116" s="2">
        <v>9813.4</v>
      </c>
      <c r="J116" s="2">
        <v>3303</v>
      </c>
      <c r="K116" s="2">
        <v>35405</v>
      </c>
      <c r="L116" s="2">
        <v>4051.6</v>
      </c>
      <c r="M116" s="2">
        <v>2387.1</v>
      </c>
      <c r="N116" s="2">
        <v>26130.799999999999</v>
      </c>
      <c r="O116" s="2">
        <v>17001.5</v>
      </c>
      <c r="P116" s="2">
        <v>3230.3</v>
      </c>
      <c r="Q116" s="2">
        <v>24291.200000000001</v>
      </c>
      <c r="R116" s="2">
        <v>13027.8</v>
      </c>
      <c r="S116" s="2">
        <v>4548.5</v>
      </c>
      <c r="U116" s="6">
        <f t="shared" si="39"/>
        <v>0.4794838365551069</v>
      </c>
      <c r="V116" s="6">
        <f t="shared" si="40"/>
        <v>0</v>
      </c>
      <c r="W116" s="6">
        <f t="shared" si="41"/>
        <v>0.31877609298477688</v>
      </c>
      <c r="X116" s="6">
        <f t="shared" si="42"/>
        <v>1.9716578161431818E-2</v>
      </c>
      <c r="Y116" s="6">
        <f t="shared" si="43"/>
        <v>1.2474801622764053E-2</v>
      </c>
      <c r="Z116" s="6">
        <f t="shared" si="44"/>
        <v>4.198776138748004E-3</v>
      </c>
      <c r="AA116" s="6">
        <f t="shared" si="45"/>
        <v>4.500686321294977E-2</v>
      </c>
      <c r="AB116" s="6">
        <f t="shared" si="46"/>
        <v>5.1503970341360622E-3</v>
      </c>
      <c r="AC116" s="6">
        <f t="shared" si="47"/>
        <v>3.0344833547700152E-3</v>
      </c>
      <c r="AD116" s="6">
        <f t="shared" si="48"/>
        <v>3.3217493044624992E-2</v>
      </c>
      <c r="AE116" s="6">
        <f t="shared" si="49"/>
        <v>2.1612319867673084E-2</v>
      </c>
      <c r="AF116" s="6">
        <f t="shared" si="50"/>
        <v>4.1063598428694153E-3</v>
      </c>
      <c r="AG116" s="6">
        <f t="shared" si="51"/>
        <v>3.0878992110673791E-2</v>
      </c>
      <c r="AH116" s="6">
        <f t="shared" si="52"/>
        <v>1.6560949373412428E-2</v>
      </c>
      <c r="AI116" s="6">
        <f t="shared" si="53"/>
        <v>5.7820566960627602E-3</v>
      </c>
      <c r="AJ116" s="2"/>
      <c r="AK116" s="7">
        <f t="shared" si="54"/>
        <v>0.66483178093145179</v>
      </c>
      <c r="AL116" s="8">
        <f t="shared" si="55"/>
        <v>7.0540784093689662E-2</v>
      </c>
      <c r="AM116" s="8">
        <f t="shared" si="56"/>
        <v>0</v>
      </c>
      <c r="AN116" s="8">
        <f t="shared" si="63"/>
        <v>0.458189236584156</v>
      </c>
      <c r="AO116" s="8">
        <f t="shared" si="57"/>
        <v>11.351249725779519</v>
      </c>
      <c r="AP116" s="2">
        <v>3.6</v>
      </c>
      <c r="AQ116" s="24">
        <f t="shared" si="58"/>
        <v>0.32169199331456444</v>
      </c>
      <c r="AR116" s="24">
        <f t="shared" si="59"/>
        <v>0.35643304032018741</v>
      </c>
      <c r="AS116" s="24">
        <f t="shared" si="60"/>
        <v>0.32187496636524793</v>
      </c>
      <c r="AT116" s="9">
        <f t="shared" si="64"/>
        <v>0.18536480433643104</v>
      </c>
      <c r="AU116" s="9">
        <f t="shared" si="65"/>
        <v>0.46581179772270948</v>
      </c>
      <c r="AV116" s="9">
        <f t="shared" si="66"/>
        <v>0.46176332969899753</v>
      </c>
      <c r="AW116" s="9">
        <f t="shared" si="37"/>
        <v>0.37195226560590233</v>
      </c>
      <c r="AX116" s="9">
        <f t="shared" si="62"/>
        <v>0.32187496636524793</v>
      </c>
      <c r="AY116" s="9">
        <f t="shared" si="61"/>
        <v>2.9455455019784029</v>
      </c>
      <c r="AZ116" s="9">
        <v>1.2</v>
      </c>
    </row>
    <row r="117" spans="1:52" x14ac:dyDescent="0.2">
      <c r="A117" s="2" t="s">
        <v>77</v>
      </c>
      <c r="B117" s="3">
        <v>600</v>
      </c>
      <c r="C117" s="3">
        <v>8896</v>
      </c>
      <c r="E117" s="2">
        <v>462140.7</v>
      </c>
      <c r="F117" s="2">
        <v>0</v>
      </c>
      <c r="G117" s="3">
        <v>269512.2</v>
      </c>
      <c r="H117" s="2">
        <v>18437.7</v>
      </c>
      <c r="I117" s="2">
        <v>9822.6</v>
      </c>
      <c r="J117" s="2">
        <v>3258.8</v>
      </c>
      <c r="K117" s="2">
        <v>25656.400000000001</v>
      </c>
      <c r="L117" s="2">
        <v>4794.2</v>
      </c>
      <c r="M117" s="2">
        <v>3091.4</v>
      </c>
      <c r="N117" s="2">
        <v>19748.5</v>
      </c>
      <c r="O117" s="2">
        <v>17387.7</v>
      </c>
      <c r="P117" s="2">
        <v>3929.3</v>
      </c>
      <c r="Q117" s="2">
        <v>20787.5</v>
      </c>
      <c r="R117" s="2">
        <v>13584.8</v>
      </c>
      <c r="S117" s="2">
        <v>6950.7</v>
      </c>
      <c r="U117" s="6">
        <f t="shared" si="39"/>
        <v>0.52569603658276487</v>
      </c>
      <c r="V117" s="6">
        <f t="shared" si="40"/>
        <v>0</v>
      </c>
      <c r="W117" s="6">
        <f t="shared" si="41"/>
        <v>0.30657653686572384</v>
      </c>
      <c r="X117" s="6">
        <f t="shared" si="42"/>
        <v>2.0973322223517735E-2</v>
      </c>
      <c r="Y117" s="6">
        <f t="shared" si="43"/>
        <v>1.1173441094752887E-2</v>
      </c>
      <c r="Z117" s="6">
        <f t="shared" si="44"/>
        <v>3.7069624986847383E-3</v>
      </c>
      <c r="AA117" s="6">
        <f t="shared" si="45"/>
        <v>2.9184765143996292E-2</v>
      </c>
      <c r="AB117" s="6">
        <f t="shared" si="46"/>
        <v>5.453516512579591E-3</v>
      </c>
      <c r="AC117" s="6">
        <f t="shared" si="47"/>
        <v>3.5165410176856509E-3</v>
      </c>
      <c r="AD117" s="6">
        <f t="shared" si="48"/>
        <v>2.2464388396119906E-2</v>
      </c>
      <c r="AE117" s="6">
        <f t="shared" si="49"/>
        <v>1.9778922253093356E-2</v>
      </c>
      <c r="AF117" s="6">
        <f t="shared" si="50"/>
        <v>4.4696721940843077E-3</v>
      </c>
      <c r="AG117" s="6">
        <f t="shared" si="51"/>
        <v>2.3646275604949366E-2</v>
      </c>
      <c r="AH117" s="6">
        <f t="shared" si="52"/>
        <v>1.5453033064972513E-2</v>
      </c>
      <c r="AI117" s="6">
        <f t="shared" si="53"/>
        <v>7.9065865470750001E-3</v>
      </c>
      <c r="AJ117" s="2"/>
      <c r="AK117" s="7">
        <f t="shared" si="54"/>
        <v>0.58318213479141734</v>
      </c>
      <c r="AL117" s="8">
        <f t="shared" si="55"/>
        <v>6.3847815844028613E-2</v>
      </c>
      <c r="AM117" s="8">
        <f t="shared" si="56"/>
        <v>0</v>
      </c>
      <c r="AN117" s="8">
        <f t="shared" si="63"/>
        <v>0.41503088603418253</v>
      </c>
      <c r="AO117" s="8">
        <f t="shared" si="57"/>
        <v>8.9675708665539364</v>
      </c>
      <c r="AP117" s="2">
        <v>3.6</v>
      </c>
      <c r="AQ117" s="24">
        <f t="shared" si="58"/>
        <v>0.28932852010471793</v>
      </c>
      <c r="AR117" s="24">
        <f t="shared" si="59"/>
        <v>0.35422516076442351</v>
      </c>
      <c r="AS117" s="24">
        <f t="shared" si="60"/>
        <v>0.35644631913085861</v>
      </c>
      <c r="AT117" s="9">
        <f t="shared" si="64"/>
        <v>0.12528535501561416</v>
      </c>
      <c r="AU117" s="9">
        <f t="shared" si="65"/>
        <v>0.31110398043734022</v>
      </c>
      <c r="AV117" s="9">
        <f t="shared" si="66"/>
        <v>0.3923963411281482</v>
      </c>
      <c r="AW117" s="9">
        <f t="shared" si="37"/>
        <v>0.35161171969180777</v>
      </c>
      <c r="AX117" s="9">
        <f t="shared" si="62"/>
        <v>0.35644631913085861</v>
      </c>
      <c r="AY117" s="9">
        <f t="shared" si="61"/>
        <v>1.3028045480789299</v>
      </c>
      <c r="AZ117" s="9">
        <v>1.2</v>
      </c>
    </row>
    <row r="118" spans="1:52" x14ac:dyDescent="0.2">
      <c r="A118" s="2" t="s">
        <v>188</v>
      </c>
      <c r="B118" s="3">
        <v>605</v>
      </c>
      <c r="C118" s="3">
        <v>8980.1</v>
      </c>
      <c r="E118" s="2">
        <v>598826.1</v>
      </c>
      <c r="F118" s="2">
        <v>0</v>
      </c>
      <c r="G118" s="3">
        <v>370792</v>
      </c>
      <c r="H118" s="2">
        <v>23640.799999999999</v>
      </c>
      <c r="I118" s="2">
        <v>12166.3</v>
      </c>
      <c r="J118" s="2">
        <v>4861.8999999999996</v>
      </c>
      <c r="K118" s="2">
        <v>25308</v>
      </c>
      <c r="L118" s="2">
        <v>4275.3</v>
      </c>
      <c r="M118" s="2">
        <v>2783.8</v>
      </c>
      <c r="N118" s="2">
        <v>25815.200000000001</v>
      </c>
      <c r="O118" s="2">
        <v>21491</v>
      </c>
      <c r="P118" s="2">
        <v>4038.9</v>
      </c>
      <c r="Q118" s="2">
        <v>22875.9</v>
      </c>
      <c r="R118" s="2">
        <v>18566.8</v>
      </c>
      <c r="S118" s="2">
        <v>9700.7000000000007</v>
      </c>
      <c r="U118" s="6">
        <f t="shared" si="39"/>
        <v>0.52292705529188632</v>
      </c>
      <c r="V118" s="6">
        <f t="shared" si="40"/>
        <v>0</v>
      </c>
      <c r="W118" s="6">
        <f t="shared" si="41"/>
        <v>0.32379545361464557</v>
      </c>
      <c r="X118" s="6">
        <f t="shared" si="42"/>
        <v>2.0644414010585754E-2</v>
      </c>
      <c r="Y118" s="6">
        <f t="shared" si="43"/>
        <v>1.0624265429976543E-2</v>
      </c>
      <c r="Z118" s="6">
        <f t="shared" si="44"/>
        <v>4.2456717402992658E-3</v>
      </c>
      <c r="AA118" s="6">
        <f t="shared" si="45"/>
        <v>2.2100302433923739E-2</v>
      </c>
      <c r="AB118" s="6">
        <f t="shared" si="46"/>
        <v>3.7334211710034044E-3</v>
      </c>
      <c r="AC118" s="6">
        <f t="shared" si="47"/>
        <v>2.4309634074425835E-3</v>
      </c>
      <c r="AD118" s="6">
        <f t="shared" si="48"/>
        <v>2.2543216666359573E-2</v>
      </c>
      <c r="AE118" s="6">
        <f t="shared" si="49"/>
        <v>1.8767093393687966E-2</v>
      </c>
      <c r="AF118" s="6">
        <f t="shared" si="50"/>
        <v>3.5269840169264498E-3</v>
      </c>
      <c r="AG118" s="6">
        <f t="shared" si="51"/>
        <v>1.9976462322119332E-2</v>
      </c>
      <c r="AH118" s="6">
        <f t="shared" si="52"/>
        <v>1.6213525179001709E-2</v>
      </c>
      <c r="AI118" s="6">
        <f t="shared" si="53"/>
        <v>8.4711713221417746E-3</v>
      </c>
      <c r="AJ118" s="2"/>
      <c r="AK118" s="7">
        <f t="shared" si="54"/>
        <v>0.61919812780371464</v>
      </c>
      <c r="AL118" s="8">
        <f t="shared" si="55"/>
        <v>6.3595483374305761E-2</v>
      </c>
      <c r="AM118" s="8">
        <f t="shared" si="56"/>
        <v>0</v>
      </c>
      <c r="AN118" s="8">
        <f t="shared" si="63"/>
        <v>0.4187022056111534</v>
      </c>
      <c r="AO118" s="8">
        <f t="shared" si="57"/>
        <v>9.1703415181096144</v>
      </c>
      <c r="AP118" s="2">
        <v>3.6</v>
      </c>
      <c r="AQ118" s="24">
        <f t="shared" si="58"/>
        <v>0.24001302133541361</v>
      </c>
      <c r="AR118" s="24">
        <f t="shared" si="59"/>
        <v>0.38074132627788543</v>
      </c>
      <c r="AS118" s="24">
        <f t="shared" si="60"/>
        <v>0.37924565238670105</v>
      </c>
      <c r="AT118" s="9">
        <f t="shared" si="64"/>
        <v>0.10998265225499879</v>
      </c>
      <c r="AU118" s="9">
        <f t="shared" si="65"/>
        <v>0.29756597115632433</v>
      </c>
      <c r="AV118" s="9">
        <f t="shared" si="66"/>
        <v>0.30746074703412007</v>
      </c>
      <c r="AW118" s="9">
        <f t="shared" si="37"/>
        <v>0.30366523092165071</v>
      </c>
      <c r="AX118" s="9">
        <f t="shared" si="62"/>
        <v>0.37924565238670105</v>
      </c>
      <c r="AY118" s="9">
        <f t="shared" si="61"/>
        <v>0.88574732323440375</v>
      </c>
      <c r="AZ118" s="9">
        <v>1.2</v>
      </c>
    </row>
    <row r="119" spans="1:52" x14ac:dyDescent="0.2">
      <c r="A119" s="2" t="s">
        <v>78</v>
      </c>
      <c r="B119" s="3">
        <v>610</v>
      </c>
      <c r="C119" s="3">
        <v>9065.7999999999993</v>
      </c>
      <c r="E119" s="2">
        <v>739157.4</v>
      </c>
      <c r="F119" s="2">
        <v>0</v>
      </c>
      <c r="G119" s="3">
        <v>514907.9</v>
      </c>
      <c r="H119" s="2">
        <v>35179.1</v>
      </c>
      <c r="I119" s="2">
        <v>19728.099999999999</v>
      </c>
      <c r="J119" s="2">
        <v>6990.2</v>
      </c>
      <c r="K119" s="2">
        <v>14570.7</v>
      </c>
      <c r="L119" s="2">
        <v>4149.2</v>
      </c>
      <c r="M119" s="2">
        <v>20350.400000000001</v>
      </c>
      <c r="N119" s="2">
        <v>24564.7</v>
      </c>
      <c r="O119" s="2">
        <v>21599.3</v>
      </c>
      <c r="P119" s="2">
        <v>6504.9</v>
      </c>
      <c r="Q119" s="2">
        <v>23620.3</v>
      </c>
      <c r="R119" s="2">
        <v>20022.099999999999</v>
      </c>
      <c r="S119" s="2">
        <v>12464.3</v>
      </c>
      <c r="U119" s="6">
        <f t="shared" si="39"/>
        <v>0.50495495107762034</v>
      </c>
      <c r="V119" s="6">
        <f t="shared" si="40"/>
        <v>0</v>
      </c>
      <c r="W119" s="6">
        <f t="shared" si="41"/>
        <v>0.35175903461695746</v>
      </c>
      <c r="X119" s="6">
        <f t="shared" si="42"/>
        <v>2.4032581855305397E-2</v>
      </c>
      <c r="Y119" s="6">
        <f t="shared" si="43"/>
        <v>1.347724012551914E-2</v>
      </c>
      <c r="Z119" s="6">
        <f t="shared" si="44"/>
        <v>4.7753510943985434E-3</v>
      </c>
      <c r="AA119" s="6">
        <f t="shared" si="45"/>
        <v>9.9539652930034708E-3</v>
      </c>
      <c r="AB119" s="6">
        <f t="shared" si="46"/>
        <v>2.8345235845724636E-3</v>
      </c>
      <c r="AC119" s="6">
        <f t="shared" si="47"/>
        <v>1.3902364011251198E-2</v>
      </c>
      <c r="AD119" s="6">
        <f t="shared" si="48"/>
        <v>1.6781360623239951E-2</v>
      </c>
      <c r="AE119" s="6">
        <f t="shared" si="49"/>
        <v>1.475554932523282E-2</v>
      </c>
      <c r="AF119" s="6">
        <f t="shared" si="50"/>
        <v>4.4438186795732713E-3</v>
      </c>
      <c r="AG119" s="6">
        <f t="shared" si="51"/>
        <v>1.6136194308463549E-2</v>
      </c>
      <c r="AH119" s="6">
        <f t="shared" si="52"/>
        <v>1.3678086055786253E-2</v>
      </c>
      <c r="AI119" s="6">
        <f t="shared" si="53"/>
        <v>8.5149793490761003E-3</v>
      </c>
      <c r="AJ119" s="2"/>
      <c r="AK119" s="7">
        <f t="shared" si="54"/>
        <v>0.69661468585716668</v>
      </c>
      <c r="AL119" s="8">
        <f t="shared" si="55"/>
        <v>7.7269869676831096E-2</v>
      </c>
      <c r="AM119" s="8">
        <f t="shared" si="56"/>
        <v>0</v>
      </c>
      <c r="AN119" s="8">
        <f t="shared" si="63"/>
        <v>0.43165464139042997</v>
      </c>
      <c r="AO119" s="8">
        <f t="shared" si="57"/>
        <v>9.885717498634838</v>
      </c>
      <c r="AP119" s="2">
        <v>3.6</v>
      </c>
      <c r="AQ119" s="24">
        <f t="shared" si="58"/>
        <v>0.26426366913116967</v>
      </c>
      <c r="AR119" s="24">
        <f t="shared" si="59"/>
        <v>0.35624187075867514</v>
      </c>
      <c r="AS119" s="24">
        <f t="shared" si="60"/>
        <v>0.37949446011015514</v>
      </c>
      <c r="AT119" s="9">
        <f t="shared" si="64"/>
        <v>7.8257482013948887E-2</v>
      </c>
      <c r="AU119" s="9">
        <f t="shared" si="65"/>
        <v>0.1818178431374029</v>
      </c>
      <c r="AV119" s="9">
        <f t="shared" si="66"/>
        <v>0.30257500425940553</v>
      </c>
      <c r="AW119" s="9">
        <f t="shared" si="37"/>
        <v>0.33868298666343044</v>
      </c>
      <c r="AX119" s="9">
        <f t="shared" si="62"/>
        <v>0.37949446011015514</v>
      </c>
      <c r="AY119" s="9">
        <f t="shared" si="61"/>
        <v>-4.5909142480446974E-2</v>
      </c>
      <c r="AZ119" s="9">
        <v>1.2</v>
      </c>
    </row>
    <row r="120" spans="1:52" x14ac:dyDescent="0.2">
      <c r="A120" s="2" t="s">
        <v>79</v>
      </c>
      <c r="B120" s="3">
        <v>615</v>
      </c>
      <c r="C120" s="3">
        <v>9152.4</v>
      </c>
      <c r="E120" s="2">
        <v>1031382.8</v>
      </c>
      <c r="F120" s="2">
        <v>0</v>
      </c>
      <c r="G120" s="3">
        <v>678636.3</v>
      </c>
      <c r="H120" s="2">
        <v>51378</v>
      </c>
      <c r="I120" s="2">
        <v>26192.7</v>
      </c>
      <c r="J120" s="2">
        <v>7819.3</v>
      </c>
      <c r="K120" s="2">
        <v>19579.7</v>
      </c>
      <c r="L120" s="2">
        <v>3827.1</v>
      </c>
      <c r="M120" s="2">
        <v>16941.3</v>
      </c>
      <c r="N120" s="2">
        <v>26016.7</v>
      </c>
      <c r="O120" s="2">
        <v>21090</v>
      </c>
      <c r="P120" s="2">
        <v>1810.5</v>
      </c>
      <c r="Q120" s="2">
        <v>23521.4</v>
      </c>
      <c r="R120" s="2">
        <v>21299.3</v>
      </c>
      <c r="S120" s="2">
        <v>11852.2</v>
      </c>
      <c r="U120" s="6">
        <f t="shared" si="39"/>
        <v>0.53127165860534076</v>
      </c>
      <c r="V120" s="6">
        <f t="shared" si="40"/>
        <v>0</v>
      </c>
      <c r="W120" s="6">
        <f t="shared" si="41"/>
        <v>0.34956975498407733</v>
      </c>
      <c r="X120" s="6">
        <f t="shared" si="42"/>
        <v>2.6465125534210186E-2</v>
      </c>
      <c r="Y120" s="6">
        <f t="shared" si="43"/>
        <v>1.349202175210999E-2</v>
      </c>
      <c r="Z120" s="6">
        <f t="shared" si="44"/>
        <v>4.0277697864776691E-3</v>
      </c>
      <c r="AA120" s="6">
        <f t="shared" si="45"/>
        <v>1.0085624555688722E-2</v>
      </c>
      <c r="AB120" s="6">
        <f t="shared" si="46"/>
        <v>1.9713628777292963E-3</v>
      </c>
      <c r="AC120" s="6">
        <f t="shared" si="47"/>
        <v>8.7265683991730892E-3</v>
      </c>
      <c r="AD120" s="6">
        <f t="shared" si="48"/>
        <v>1.340136306368263E-2</v>
      </c>
      <c r="AE120" s="6">
        <f t="shared" si="49"/>
        <v>1.0863589425756021E-2</v>
      </c>
      <c r="AF120" s="6">
        <f t="shared" si="50"/>
        <v>9.3259974657805946E-4</v>
      </c>
      <c r="AG120" s="6">
        <f t="shared" si="51"/>
        <v>1.2116018602132654E-2</v>
      </c>
      <c r="AH120" s="6">
        <f t="shared" si="52"/>
        <v>1.0971401150118786E-2</v>
      </c>
      <c r="AI120" s="6">
        <f t="shared" si="53"/>
        <v>6.1051415169248698E-3</v>
      </c>
      <c r="AJ120" s="2"/>
      <c r="AK120" s="7">
        <f t="shared" si="54"/>
        <v>0.65798683088374177</v>
      </c>
      <c r="AL120" s="8">
        <f t="shared" si="55"/>
        <v>7.6461389460774826E-2</v>
      </c>
      <c r="AM120" s="8">
        <f t="shared" si="56"/>
        <v>0</v>
      </c>
      <c r="AN120" s="8">
        <f t="shared" si="63"/>
        <v>0.39831361986181052</v>
      </c>
      <c r="AO120" s="8">
        <f t="shared" si="57"/>
        <v>8.0442595385876583</v>
      </c>
      <c r="AP120" s="2">
        <v>3.6</v>
      </c>
      <c r="AQ120" s="24">
        <f t="shared" si="58"/>
        <v>0.27647387729874701</v>
      </c>
      <c r="AR120" s="24">
        <f t="shared" si="59"/>
        <v>0.33519119736984554</v>
      </c>
      <c r="AS120" s="24">
        <f t="shared" si="60"/>
        <v>0.38833492533140734</v>
      </c>
      <c r="AT120" s="9">
        <f t="shared" si="64"/>
        <v>6.2805781296257371E-2</v>
      </c>
      <c r="AU120" s="9">
        <f t="shared" si="65"/>
        <v>0.2624330597458478</v>
      </c>
      <c r="AV120" s="9">
        <f t="shared" si="66"/>
        <v>0.32928783968843905</v>
      </c>
      <c r="AW120" s="9">
        <f t="shared" si="37"/>
        <v>0.35773810209891765</v>
      </c>
      <c r="AX120" s="9">
        <f t="shared" si="62"/>
        <v>0.38833492533140734</v>
      </c>
      <c r="AY120" s="9">
        <f t="shared" si="61"/>
        <v>0.86015087232473464</v>
      </c>
      <c r="AZ120" s="9">
        <v>1.2</v>
      </c>
    </row>
    <row r="121" spans="1:52" x14ac:dyDescent="0.2">
      <c r="A121" s="2" t="s">
        <v>80</v>
      </c>
      <c r="B121" s="3">
        <v>620</v>
      </c>
      <c r="C121" s="3">
        <v>9263.2000000000007</v>
      </c>
      <c r="E121" s="2">
        <v>804695.3</v>
      </c>
      <c r="F121" s="2">
        <v>0</v>
      </c>
      <c r="G121" s="3">
        <v>501266.8</v>
      </c>
      <c r="H121" s="2">
        <v>32798.5</v>
      </c>
      <c r="I121" s="2">
        <v>17067.7</v>
      </c>
      <c r="J121" s="2">
        <v>6010.5</v>
      </c>
      <c r="K121" s="2">
        <v>26663.599999999999</v>
      </c>
      <c r="L121" s="2">
        <v>3979.6</v>
      </c>
      <c r="M121" s="2">
        <v>18313.2</v>
      </c>
      <c r="N121" s="2">
        <v>27699.7</v>
      </c>
      <c r="O121" s="2">
        <v>16701.2</v>
      </c>
      <c r="P121" s="2">
        <v>3862.1</v>
      </c>
      <c r="Q121" s="2">
        <v>22875.599999999999</v>
      </c>
      <c r="R121" s="2">
        <v>16085.1</v>
      </c>
      <c r="S121" s="2">
        <v>7471.3</v>
      </c>
      <c r="U121" s="6">
        <f t="shared" si="39"/>
        <v>0.53450716583874136</v>
      </c>
      <c r="V121" s="6">
        <f t="shared" si="40"/>
        <v>0</v>
      </c>
      <c r="W121" s="6">
        <f t="shared" si="41"/>
        <v>0.33295919163073917</v>
      </c>
      <c r="X121" s="6">
        <f t="shared" si="42"/>
        <v>2.1785927268075204E-2</v>
      </c>
      <c r="Y121" s="6">
        <f t="shared" si="43"/>
        <v>1.1336971838142817E-2</v>
      </c>
      <c r="Z121" s="6">
        <f t="shared" si="44"/>
        <v>3.9923873300536919E-3</v>
      </c>
      <c r="AA121" s="6">
        <f t="shared" si="45"/>
        <v>1.7710909044774913E-2</v>
      </c>
      <c r="AB121" s="6">
        <f t="shared" si="46"/>
        <v>2.6433915013196357E-3</v>
      </c>
      <c r="AC121" s="6">
        <f t="shared" si="47"/>
        <v>1.2164277123823187E-2</v>
      </c>
      <c r="AD121" s="6">
        <f t="shared" si="48"/>
        <v>1.8399123421726685E-2</v>
      </c>
      <c r="AE121" s="6">
        <f t="shared" si="49"/>
        <v>1.1093529536093955E-2</v>
      </c>
      <c r="AF121" s="6">
        <f t="shared" si="50"/>
        <v>2.5653438328592233E-3</v>
      </c>
      <c r="AG121" s="6">
        <f t="shared" si="51"/>
        <v>1.5194785060706468E-2</v>
      </c>
      <c r="AH121" s="6">
        <f t="shared" si="52"/>
        <v>1.0684294059170891E-2</v>
      </c>
      <c r="AI121" s="6">
        <f t="shared" si="53"/>
        <v>4.962702513772589E-3</v>
      </c>
      <c r="AJ121" s="2"/>
      <c r="AK121" s="7">
        <f t="shared" si="54"/>
        <v>0.62292746086624329</v>
      </c>
      <c r="AL121" s="8">
        <f t="shared" si="55"/>
        <v>6.4929721162203732E-2</v>
      </c>
      <c r="AM121" s="8">
        <f t="shared" si="56"/>
        <v>0</v>
      </c>
      <c r="AN121" s="8">
        <f t="shared" si="63"/>
        <v>0.41302009603287243</v>
      </c>
      <c r="AO121" s="8">
        <f t="shared" si="57"/>
        <v>8.8565129239915787</v>
      </c>
      <c r="AP121" s="2">
        <v>3.6</v>
      </c>
      <c r="AQ121" s="24">
        <f t="shared" si="58"/>
        <v>0.34080002004853421</v>
      </c>
      <c r="AR121" s="24">
        <f t="shared" si="59"/>
        <v>0.33597305699770413</v>
      </c>
      <c r="AS121" s="24">
        <f t="shared" si="60"/>
        <v>0.32322692295376165</v>
      </c>
      <c r="AT121" s="9">
        <f t="shared" si="64"/>
        <v>8.7578982649726023E-2</v>
      </c>
      <c r="AU121" s="9">
        <f t="shared" si="65"/>
        <v>0.41973847705836753</v>
      </c>
      <c r="AV121" s="9">
        <f t="shared" si="66"/>
        <v>0.43321104132266491</v>
      </c>
      <c r="AW121" s="9">
        <f t="shared" si="37"/>
        <v>0.40764727923727045</v>
      </c>
      <c r="AX121" s="9">
        <f t="shared" si="62"/>
        <v>0.32322692295376165</v>
      </c>
      <c r="AY121" s="9">
        <f t="shared" si="61"/>
        <v>2.7034985073389777</v>
      </c>
      <c r="AZ121" s="9">
        <v>1.2</v>
      </c>
    </row>
    <row r="122" spans="1:52" x14ac:dyDescent="0.2">
      <c r="A122" s="2" t="s">
        <v>81</v>
      </c>
      <c r="B122" s="3">
        <v>625</v>
      </c>
      <c r="C122" s="3">
        <v>9378.4</v>
      </c>
      <c r="E122" s="2">
        <v>537304.30000000005</v>
      </c>
      <c r="F122" s="2">
        <v>0</v>
      </c>
      <c r="G122" s="3">
        <v>317387</v>
      </c>
      <c r="H122" s="2">
        <v>20306.599999999999</v>
      </c>
      <c r="I122" s="2">
        <v>10867</v>
      </c>
      <c r="J122" s="2">
        <v>3599.1</v>
      </c>
      <c r="K122" s="2">
        <v>22086.9</v>
      </c>
      <c r="L122" s="2">
        <v>3366</v>
      </c>
      <c r="M122" s="2">
        <v>29155.3</v>
      </c>
      <c r="N122" s="2">
        <v>19690.2</v>
      </c>
      <c r="O122" s="2">
        <v>12418.2</v>
      </c>
      <c r="P122" s="2">
        <v>2992.2</v>
      </c>
      <c r="Q122" s="2">
        <v>16936.400000000001</v>
      </c>
      <c r="R122" s="2">
        <v>11336.2</v>
      </c>
      <c r="S122" s="2">
        <v>4364.2</v>
      </c>
      <c r="U122" s="6">
        <f t="shared" si="39"/>
        <v>0.53103301253516488</v>
      </c>
      <c r="V122" s="6">
        <f t="shared" si="40"/>
        <v>0</v>
      </c>
      <c r="W122" s="6">
        <f t="shared" si="41"/>
        <v>0.31368253473776098</v>
      </c>
      <c r="X122" s="6">
        <f t="shared" si="42"/>
        <v>2.0069586214639595E-2</v>
      </c>
      <c r="Y122" s="6">
        <f t="shared" si="43"/>
        <v>1.0740162971373271E-2</v>
      </c>
      <c r="Z122" s="6">
        <f t="shared" si="44"/>
        <v>3.5570921643755904E-3</v>
      </c>
      <c r="AA122" s="6">
        <f t="shared" si="45"/>
        <v>2.1829106978229901E-2</v>
      </c>
      <c r="AB122" s="6">
        <f t="shared" si="46"/>
        <v>3.326712851904153E-3</v>
      </c>
      <c r="AC122" s="6">
        <f t="shared" si="47"/>
        <v>2.8815006301580855E-2</v>
      </c>
      <c r="AD122" s="6">
        <f t="shared" si="48"/>
        <v>1.9460380688224348E-2</v>
      </c>
      <c r="AE122" s="6">
        <f t="shared" si="49"/>
        <v>1.2273257735447463E-2</v>
      </c>
      <c r="AF122" s="6">
        <f t="shared" si="50"/>
        <v>2.9572757562292356E-3</v>
      </c>
      <c r="AG122" s="6">
        <f t="shared" si="51"/>
        <v>1.6738722384132355E-2</v>
      </c>
      <c r="AH122" s="6">
        <f t="shared" si="52"/>
        <v>1.1203886581032638E-2</v>
      </c>
      <c r="AI122" s="6">
        <f t="shared" si="53"/>
        <v>4.3132620999049628E-3</v>
      </c>
      <c r="AJ122" s="2"/>
      <c r="AK122" s="7">
        <f t="shared" si="54"/>
        <v>0.59070251252409467</v>
      </c>
      <c r="AL122" s="8">
        <f t="shared" si="55"/>
        <v>6.0783251205694326E-2</v>
      </c>
      <c r="AM122" s="8">
        <f t="shared" si="56"/>
        <v>0</v>
      </c>
      <c r="AN122" s="8">
        <f t="shared" si="63"/>
        <v>0.41601888838082751</v>
      </c>
      <c r="AO122" s="8">
        <f t="shared" si="57"/>
        <v>9.0221392241614833</v>
      </c>
      <c r="AP122" s="2">
        <v>3.6</v>
      </c>
      <c r="AQ122" s="24">
        <f t="shared" si="58"/>
        <v>0.44634379985876077</v>
      </c>
      <c r="AR122" s="24">
        <f t="shared" si="59"/>
        <v>0.28689711767321424</v>
      </c>
      <c r="AS122" s="24">
        <f t="shared" si="60"/>
        <v>0.26675908246802499</v>
      </c>
      <c r="AT122" s="9">
        <f t="shared" si="64"/>
        <v>9.8509641826133379E-2</v>
      </c>
      <c r="AU122" s="9">
        <f t="shared" si="65"/>
        <v>0.42271571451583195</v>
      </c>
      <c r="AV122" s="9">
        <f t="shared" si="66"/>
        <v>0.56359457420424874</v>
      </c>
      <c r="AW122" s="9">
        <f t="shared" si="37"/>
        <v>0.51205492605386838</v>
      </c>
      <c r="AX122" s="9">
        <f t="shared" si="62"/>
        <v>0.26675908246802499</v>
      </c>
      <c r="AY122" s="9">
        <f t="shared" si="61"/>
        <v>3.350887793074687</v>
      </c>
      <c r="AZ122" s="9">
        <v>1.2</v>
      </c>
    </row>
    <row r="123" spans="1:52" x14ac:dyDescent="0.2">
      <c r="A123" s="2" t="s">
        <v>82</v>
      </c>
      <c r="B123" s="3">
        <v>630</v>
      </c>
      <c r="C123" s="3">
        <v>9495</v>
      </c>
      <c r="E123" s="2">
        <v>601834.4</v>
      </c>
      <c r="F123" s="2">
        <v>0</v>
      </c>
      <c r="G123" s="3">
        <v>391662</v>
      </c>
      <c r="H123" s="2">
        <v>27127.7</v>
      </c>
      <c r="I123" s="2">
        <v>15131.4</v>
      </c>
      <c r="J123" s="2">
        <v>4756.5</v>
      </c>
      <c r="K123" s="2">
        <v>17250.7</v>
      </c>
      <c r="L123" s="2">
        <v>4844.6000000000004</v>
      </c>
      <c r="M123" s="2">
        <v>42870</v>
      </c>
      <c r="N123" s="2">
        <v>22816.7</v>
      </c>
      <c r="O123" s="2">
        <v>21938.7</v>
      </c>
      <c r="P123" s="2">
        <v>7853.1</v>
      </c>
      <c r="Q123" s="2">
        <v>24290</v>
      </c>
      <c r="R123" s="2">
        <v>17887.2</v>
      </c>
      <c r="S123" s="2">
        <v>11421.9</v>
      </c>
      <c r="U123" s="6">
        <f t="shared" si="39"/>
        <v>0.49669216807108851</v>
      </c>
      <c r="V123" s="6">
        <f t="shared" si="40"/>
        <v>0</v>
      </c>
      <c r="W123" s="6">
        <f t="shared" si="41"/>
        <v>0.32323750176304089</v>
      </c>
      <c r="X123" s="6">
        <f t="shared" si="42"/>
        <v>2.2388411376588091E-2</v>
      </c>
      <c r="Y123" s="6">
        <f t="shared" si="43"/>
        <v>1.2487900113305035E-2</v>
      </c>
      <c r="Z123" s="6">
        <f t="shared" si="44"/>
        <v>3.9255255223532128E-3</v>
      </c>
      <c r="AA123" s="6">
        <f t="shared" si="45"/>
        <v>1.4236952197720712E-2</v>
      </c>
      <c r="AB123" s="6">
        <f t="shared" si="46"/>
        <v>3.9982341943850261E-3</v>
      </c>
      <c r="AC123" s="6">
        <f t="shared" si="47"/>
        <v>3.5380485471098969E-2</v>
      </c>
      <c r="AD123" s="6">
        <f t="shared" si="48"/>
        <v>1.8830555699753296E-2</v>
      </c>
      <c r="AE123" s="6">
        <f t="shared" si="49"/>
        <v>1.8105944870650779E-2</v>
      </c>
      <c r="AF123" s="6">
        <f t="shared" si="50"/>
        <v>6.4811404351081715E-3</v>
      </c>
      <c r="AG123" s="6">
        <f t="shared" si="51"/>
        <v>2.0046465875740469E-2</v>
      </c>
      <c r="AH123" s="6">
        <f t="shared" si="52"/>
        <v>1.4762253783966443E-2</v>
      </c>
      <c r="AI123" s="6">
        <f t="shared" si="53"/>
        <v>9.4264606252004966E-3</v>
      </c>
      <c r="AJ123" s="2"/>
      <c r="AK123" s="7">
        <f t="shared" si="54"/>
        <v>0.65078034755075476</v>
      </c>
      <c r="AL123" s="8">
        <f t="shared" si="55"/>
        <v>7.2459890575633817E-2</v>
      </c>
      <c r="AM123" s="8">
        <f t="shared" si="56"/>
        <v>0</v>
      </c>
      <c r="AN123" s="8">
        <f t="shared" si="63"/>
        <v>0.42300640638426401</v>
      </c>
      <c r="AO123" s="8">
        <f t="shared" si="57"/>
        <v>9.4080668310092879</v>
      </c>
      <c r="AP123" s="2">
        <v>3.6</v>
      </c>
      <c r="AQ123" s="24">
        <f t="shared" si="58"/>
        <v>0.37953028779672482</v>
      </c>
      <c r="AR123" s="24">
        <f t="shared" si="59"/>
        <v>0.30734129058980719</v>
      </c>
      <c r="AS123" s="24">
        <f t="shared" si="60"/>
        <v>0.3131284216134681</v>
      </c>
      <c r="AT123" s="9">
        <f t="shared" si="64"/>
        <v>9.6604911678588659E-2</v>
      </c>
      <c r="AU123" s="9">
        <f t="shared" si="65"/>
        <v>0.17492707581582412</v>
      </c>
      <c r="AV123" s="9">
        <f t="shared" si="66"/>
        <v>0.43578176734801205</v>
      </c>
      <c r="AW123" s="9">
        <f t="shared" si="37"/>
        <v>0.4579413493787704</v>
      </c>
      <c r="AX123" s="9">
        <f t="shared" si="62"/>
        <v>0.3131284216134681</v>
      </c>
      <c r="AY123" s="9">
        <f t="shared" si="61"/>
        <v>0.59229521435003063</v>
      </c>
      <c r="AZ123" s="9">
        <v>1.2</v>
      </c>
    </row>
    <row r="124" spans="1:52" x14ac:dyDescent="0.2">
      <c r="A124" s="2" t="s">
        <v>83</v>
      </c>
      <c r="B124" s="3">
        <v>635</v>
      </c>
      <c r="C124" s="3">
        <v>9614.5</v>
      </c>
      <c r="E124" s="2">
        <v>932734.8</v>
      </c>
      <c r="F124" s="2">
        <v>0</v>
      </c>
      <c r="G124" s="3">
        <v>613341.5</v>
      </c>
      <c r="H124" s="2">
        <v>47570.400000000001</v>
      </c>
      <c r="I124" s="2">
        <v>28473.8</v>
      </c>
      <c r="J124" s="2">
        <v>8336.7000000000007</v>
      </c>
      <c r="K124" s="2">
        <v>30135.599999999999</v>
      </c>
      <c r="L124" s="2">
        <v>6846.4</v>
      </c>
      <c r="M124" s="2">
        <v>4910.8999999999996</v>
      </c>
      <c r="N124" s="2">
        <v>37220.9</v>
      </c>
      <c r="O124" s="2">
        <v>40171.599999999999</v>
      </c>
      <c r="P124" s="2">
        <v>10669</v>
      </c>
      <c r="Q124" s="2">
        <v>31738.3</v>
      </c>
      <c r="R124" s="2">
        <v>39694.6</v>
      </c>
      <c r="S124" s="2">
        <v>23635.3</v>
      </c>
      <c r="U124" s="6">
        <f t="shared" si="39"/>
        <v>0.50269197217884021</v>
      </c>
      <c r="V124" s="6">
        <f t="shared" si="40"/>
        <v>0</v>
      </c>
      <c r="W124" s="6">
        <f t="shared" si="41"/>
        <v>0.33055681878078114</v>
      </c>
      <c r="X124" s="6">
        <f t="shared" si="42"/>
        <v>2.5637789212256581E-2</v>
      </c>
      <c r="Y124" s="6">
        <f t="shared" si="43"/>
        <v>1.5345788189124991E-2</v>
      </c>
      <c r="Z124" s="6">
        <f t="shared" si="44"/>
        <v>4.4930157687515654E-3</v>
      </c>
      <c r="AA124" s="6">
        <f t="shared" si="45"/>
        <v>1.6241405592235494E-2</v>
      </c>
      <c r="AB124" s="6">
        <f t="shared" si="46"/>
        <v>3.6898272888769793E-3</v>
      </c>
      <c r="AC124" s="6">
        <f t="shared" si="47"/>
        <v>2.646700869500169E-3</v>
      </c>
      <c r="AD124" s="6">
        <f t="shared" si="48"/>
        <v>2.0059986640652193E-2</v>
      </c>
      <c r="AE124" s="6">
        <f t="shared" si="49"/>
        <v>2.165024917005294E-2</v>
      </c>
      <c r="AF124" s="6">
        <f t="shared" si="50"/>
        <v>5.7499952303441942E-3</v>
      </c>
      <c r="AG124" s="6">
        <f t="shared" si="51"/>
        <v>1.7105171395560326E-2</v>
      </c>
      <c r="AH124" s="6">
        <f t="shared" si="52"/>
        <v>2.1393172806300556E-2</v>
      </c>
      <c r="AI124" s="6">
        <f t="shared" si="53"/>
        <v>1.2738106876722667E-2</v>
      </c>
      <c r="AJ124" s="2"/>
      <c r="AK124" s="7">
        <f t="shared" si="54"/>
        <v>0.65757329950592602</v>
      </c>
      <c r="AL124" s="8">
        <f t="shared" si="55"/>
        <v>8.2960965011158516E-2</v>
      </c>
      <c r="AM124" s="8">
        <f t="shared" si="56"/>
        <v>0</v>
      </c>
      <c r="AN124" s="8">
        <f t="shared" si="63"/>
        <v>0.43624208796066405</v>
      </c>
      <c r="AO124" s="8">
        <f t="shared" si="57"/>
        <v>10.139086760155438</v>
      </c>
      <c r="AP124" s="2">
        <v>3.6</v>
      </c>
      <c r="AQ124" s="24">
        <f t="shared" si="58"/>
        <v>0.18617196672689765</v>
      </c>
      <c r="AR124" s="24">
        <f t="shared" si="59"/>
        <v>0.39134513599967297</v>
      </c>
      <c r="AS124" s="24">
        <f t="shared" si="60"/>
        <v>0.42248289727342936</v>
      </c>
      <c r="AT124" s="9">
        <f t="shared" si="64"/>
        <v>9.6037950452283957E-2</v>
      </c>
      <c r="AU124" s="9">
        <f t="shared" si="65"/>
        <v>0.15611536048855601</v>
      </c>
      <c r="AV124" s="9">
        <f t="shared" si="66"/>
        <v>0.22278646207255245</v>
      </c>
      <c r="AW124" s="9">
        <f t="shared" si="37"/>
        <v>0.2590896187644835</v>
      </c>
      <c r="AX124" s="9">
        <f t="shared" si="62"/>
        <v>0.42248289727342936</v>
      </c>
      <c r="AY124" s="9">
        <f t="shared" si="61"/>
        <v>-0.77001430970686635</v>
      </c>
      <c r="AZ124" s="9">
        <v>1.2</v>
      </c>
    </row>
    <row r="125" spans="1:52" x14ac:dyDescent="0.2">
      <c r="A125" s="2" t="s">
        <v>84</v>
      </c>
      <c r="B125" s="3">
        <v>640</v>
      </c>
      <c r="C125" s="3">
        <v>9729.7999999999993</v>
      </c>
      <c r="E125" s="2">
        <v>945736.8</v>
      </c>
      <c r="F125" s="2">
        <v>0</v>
      </c>
      <c r="G125" s="3">
        <v>616670.30000000005</v>
      </c>
      <c r="H125" s="2">
        <v>44192.5</v>
      </c>
      <c r="I125" s="2">
        <v>23604.7</v>
      </c>
      <c r="J125" s="2">
        <v>8017.3</v>
      </c>
      <c r="K125" s="2">
        <v>26039</v>
      </c>
      <c r="L125" s="2">
        <v>5008.1000000000004</v>
      </c>
      <c r="M125" s="2">
        <v>4265.2</v>
      </c>
      <c r="N125" s="2">
        <v>30935.9</v>
      </c>
      <c r="O125" s="2">
        <v>23915.3</v>
      </c>
      <c r="P125" s="2">
        <v>6517.1</v>
      </c>
      <c r="Q125" s="2">
        <v>27351.3</v>
      </c>
      <c r="R125" s="2">
        <v>23539.5</v>
      </c>
      <c r="S125" s="2">
        <v>13145.9</v>
      </c>
      <c r="U125" s="6">
        <f t="shared" si="39"/>
        <v>0.52571924482815957</v>
      </c>
      <c r="V125" s="6">
        <f t="shared" si="40"/>
        <v>0</v>
      </c>
      <c r="W125" s="6">
        <f t="shared" si="41"/>
        <v>0.34279668975972449</v>
      </c>
      <c r="X125" s="6">
        <f t="shared" si="42"/>
        <v>2.4565870469530675E-2</v>
      </c>
      <c r="Y125" s="6">
        <f t="shared" si="43"/>
        <v>1.3121457321313135E-2</v>
      </c>
      <c r="Z125" s="6">
        <f t="shared" si="44"/>
        <v>4.4566827700484989E-3</v>
      </c>
      <c r="AA125" s="6">
        <f t="shared" si="45"/>
        <v>1.4474643913698236E-2</v>
      </c>
      <c r="AB125" s="6">
        <f t="shared" si="46"/>
        <v>2.7839188979681298E-3</v>
      </c>
      <c r="AC125" s="6">
        <f t="shared" si="47"/>
        <v>2.3709532324861058E-3</v>
      </c>
      <c r="AD125" s="6">
        <f t="shared" si="48"/>
        <v>1.7196748594407514E-2</v>
      </c>
      <c r="AE125" s="6">
        <f t="shared" si="49"/>
        <v>1.3294114658368885E-2</v>
      </c>
      <c r="AF125" s="6">
        <f t="shared" si="50"/>
        <v>3.6227467203027294E-3</v>
      </c>
      <c r="AG125" s="6">
        <f t="shared" si="51"/>
        <v>1.5204129501007508E-2</v>
      </c>
      <c r="AH125" s="6">
        <f t="shared" si="52"/>
        <v>1.3085213733495894E-2</v>
      </c>
      <c r="AI125" s="6">
        <f t="shared" si="53"/>
        <v>7.3075855994886758E-3</v>
      </c>
      <c r="AJ125" s="2"/>
      <c r="AK125" s="7">
        <f t="shared" si="54"/>
        <v>0.65205276986155136</v>
      </c>
      <c r="AL125" s="8">
        <f t="shared" si="55"/>
        <v>7.4215068788028554E-2</v>
      </c>
      <c r="AM125" s="8">
        <f t="shared" si="56"/>
        <v>0</v>
      </c>
      <c r="AN125" s="8">
        <f t="shared" si="63"/>
        <v>0.41709699331921996</v>
      </c>
      <c r="AO125" s="8">
        <f t="shared" si="57"/>
        <v>9.0816840380138384</v>
      </c>
      <c r="AP125" s="2">
        <v>3.6</v>
      </c>
      <c r="AQ125" s="24">
        <f t="shared" si="58"/>
        <v>0.21971685686606235</v>
      </c>
      <c r="AR125" s="24">
        <f t="shared" si="59"/>
        <v>0.38184003837794694</v>
      </c>
      <c r="AS125" s="24">
        <f t="shared" si="60"/>
        <v>0.39844310475599093</v>
      </c>
      <c r="AT125" s="9">
        <f t="shared" si="64"/>
        <v>8.1865089805186655E-2</v>
      </c>
      <c r="AU125" s="9">
        <f t="shared" si="65"/>
        <v>0.29443422784178219</v>
      </c>
      <c r="AV125" s="9">
        <f t="shared" si="66"/>
        <v>0.27232394181546721</v>
      </c>
      <c r="AW125" s="9">
        <f t="shared" si="37"/>
        <v>0.2847033706651273</v>
      </c>
      <c r="AX125" s="9">
        <f t="shared" si="62"/>
        <v>0.39844310475599093</v>
      </c>
      <c r="AY125" s="9">
        <f t="shared" si="61"/>
        <v>0.74267675630069041</v>
      </c>
      <c r="AZ125" s="9">
        <v>1.2</v>
      </c>
    </row>
    <row r="126" spans="1:52" x14ac:dyDescent="0.2">
      <c r="A126" s="2" t="s">
        <v>85</v>
      </c>
      <c r="B126" s="3">
        <v>645</v>
      </c>
      <c r="C126" s="3">
        <v>9847.9</v>
      </c>
      <c r="E126" s="2">
        <v>752454.4</v>
      </c>
      <c r="F126" s="2">
        <v>0</v>
      </c>
      <c r="G126" s="3">
        <v>473420.7</v>
      </c>
      <c r="H126" s="2">
        <v>38924.199999999997</v>
      </c>
      <c r="I126" s="2">
        <v>20541</v>
      </c>
      <c r="J126" s="2">
        <v>5897.2</v>
      </c>
      <c r="K126" s="2">
        <v>15700</v>
      </c>
      <c r="L126" s="2">
        <v>5498</v>
      </c>
      <c r="M126" s="2">
        <v>4754.3999999999996</v>
      </c>
      <c r="N126" s="2">
        <v>20823.8</v>
      </c>
      <c r="O126" s="2">
        <v>21394.7</v>
      </c>
      <c r="P126" s="2">
        <v>7242.6</v>
      </c>
      <c r="Q126" s="2">
        <v>18843.400000000001</v>
      </c>
      <c r="R126" s="2">
        <v>16680.7</v>
      </c>
      <c r="S126" s="2">
        <v>7473.6</v>
      </c>
      <c r="U126" s="6">
        <f t="shared" si="39"/>
        <v>0.53378859569763737</v>
      </c>
      <c r="V126" s="6">
        <f t="shared" si="40"/>
        <v>0</v>
      </c>
      <c r="W126" s="6">
        <f t="shared" si="41"/>
        <v>0.33584303663742604</v>
      </c>
      <c r="X126" s="6">
        <f t="shared" si="42"/>
        <v>2.7612695276489806E-2</v>
      </c>
      <c r="Y126" s="6">
        <f t="shared" si="43"/>
        <v>1.4571715633831323E-2</v>
      </c>
      <c r="Z126" s="6">
        <f t="shared" si="44"/>
        <v>4.1834536505442809E-3</v>
      </c>
      <c r="AA126" s="6">
        <f t="shared" si="45"/>
        <v>1.1137526675972531E-2</v>
      </c>
      <c r="AB126" s="6">
        <f t="shared" si="46"/>
        <v>3.9002625264010814E-3</v>
      </c>
      <c r="AC126" s="6">
        <f t="shared" si="47"/>
        <v>3.3727552119900508E-3</v>
      </c>
      <c r="AD126" s="6">
        <f t="shared" si="48"/>
        <v>1.4772332993319542E-2</v>
      </c>
      <c r="AE126" s="6">
        <f t="shared" si="49"/>
        <v>1.5177327514294875E-2</v>
      </c>
      <c r="AF126" s="6">
        <f t="shared" si="50"/>
        <v>5.1378758409808068E-3</v>
      </c>
      <c r="AG126" s="6">
        <f t="shared" si="51"/>
        <v>1.336744395961916E-2</v>
      </c>
      <c r="AH126" s="6">
        <f t="shared" si="52"/>
        <v>1.1833231925088854E-2</v>
      </c>
      <c r="AI126" s="6">
        <f t="shared" si="53"/>
        <v>5.3017464564043514E-3</v>
      </c>
      <c r="AJ126" s="2"/>
      <c r="AK126" s="7">
        <f t="shared" si="54"/>
        <v>0.62916862470337065</v>
      </c>
      <c r="AL126" s="8">
        <f t="shared" si="55"/>
        <v>7.9923034107394209E-2</v>
      </c>
      <c r="AM126" s="8">
        <f t="shared" si="56"/>
        <v>0</v>
      </c>
      <c r="AN126" s="8">
        <f t="shared" si="63"/>
        <v>0.40448637136947241</v>
      </c>
      <c r="AO126" s="8">
        <f t="shared" si="57"/>
        <v>8.3851867771073305</v>
      </c>
      <c r="AP126" s="2">
        <v>3.6</v>
      </c>
      <c r="AQ126" s="24">
        <f t="shared" si="58"/>
        <v>0.21917183509668006</v>
      </c>
      <c r="AR126" s="24">
        <f t="shared" si="59"/>
        <v>0.41770626427229857</v>
      </c>
      <c r="AS126" s="24">
        <f t="shared" si="60"/>
        <v>0.3631219006310214</v>
      </c>
      <c r="AT126" s="9">
        <f t="shared" si="64"/>
        <v>6.8538895221420162E-2</v>
      </c>
      <c r="AU126" s="9">
        <f t="shared" si="65"/>
        <v>0.13294154882912421</v>
      </c>
      <c r="AV126" s="9">
        <f t="shared" si="66"/>
        <v>0.26696374566416908</v>
      </c>
      <c r="AW126" s="9">
        <f t="shared" si="37"/>
        <v>0.27533687188948502</v>
      </c>
      <c r="AX126" s="9">
        <f t="shared" si="62"/>
        <v>0.3631219006310214</v>
      </c>
      <c r="AY126" s="9">
        <f t="shared" si="61"/>
        <v>-0.90186087793566627</v>
      </c>
      <c r="AZ126" s="9">
        <v>1.2</v>
      </c>
    </row>
    <row r="127" spans="1:52" x14ac:dyDescent="0.2">
      <c r="A127" s="2" t="s">
        <v>86</v>
      </c>
      <c r="B127" s="3">
        <v>650</v>
      </c>
      <c r="C127" s="3">
        <v>9968.1</v>
      </c>
      <c r="E127" s="2">
        <v>583402.4</v>
      </c>
      <c r="F127" s="2">
        <v>0</v>
      </c>
      <c r="G127" s="3">
        <v>343770.5</v>
      </c>
      <c r="H127" s="2">
        <v>25668.799999999999</v>
      </c>
      <c r="I127" s="2">
        <v>14409.4</v>
      </c>
      <c r="J127" s="2">
        <v>4712.5</v>
      </c>
      <c r="K127" s="2">
        <v>24839.1</v>
      </c>
      <c r="L127" s="2">
        <v>6450.5</v>
      </c>
      <c r="M127" s="2">
        <v>10643.6</v>
      </c>
      <c r="N127" s="2">
        <v>27949.5</v>
      </c>
      <c r="O127" s="2">
        <v>24857.8</v>
      </c>
      <c r="P127" s="2">
        <v>7759.2</v>
      </c>
      <c r="Q127" s="2">
        <v>21998.7</v>
      </c>
      <c r="R127" s="2">
        <v>14761.5</v>
      </c>
      <c r="S127" s="2">
        <v>7164.9</v>
      </c>
      <c r="U127" s="6">
        <f t="shared" si="39"/>
        <v>0.52164561077350236</v>
      </c>
      <c r="V127" s="6">
        <f t="shared" si="40"/>
        <v>0</v>
      </c>
      <c r="W127" s="6">
        <f t="shared" si="41"/>
        <v>0.30738024464488367</v>
      </c>
      <c r="X127" s="6">
        <f t="shared" si="42"/>
        <v>2.2951597137452429E-2</v>
      </c>
      <c r="Y127" s="6">
        <f t="shared" si="43"/>
        <v>1.2884074977887825E-2</v>
      </c>
      <c r="Z127" s="6">
        <f t="shared" si="44"/>
        <v>4.2136524305867269E-3</v>
      </c>
      <c r="AA127" s="6">
        <f t="shared" si="45"/>
        <v>2.220972606654361E-2</v>
      </c>
      <c r="AB127" s="6">
        <f t="shared" si="46"/>
        <v>5.7676742712996672E-3</v>
      </c>
      <c r="AC127" s="6">
        <f t="shared" si="47"/>
        <v>9.5169084371762094E-3</v>
      </c>
      <c r="AD127" s="6">
        <f t="shared" si="48"/>
        <v>2.4990870792293628E-2</v>
      </c>
      <c r="AE127" s="6">
        <f t="shared" si="49"/>
        <v>2.222644655470318E-2</v>
      </c>
      <c r="AF127" s="6">
        <f t="shared" si="50"/>
        <v>6.9378401993439847E-3</v>
      </c>
      <c r="AG127" s="6">
        <f t="shared" si="51"/>
        <v>1.9670000153792729E-2</v>
      </c>
      <c r="AH127" s="6">
        <f t="shared" si="52"/>
        <v>1.3198902992913732E-2</v>
      </c>
      <c r="AI127" s="6">
        <f t="shared" si="53"/>
        <v>6.4064505676203372E-3</v>
      </c>
      <c r="AJ127" s="2"/>
      <c r="AK127" s="7">
        <f t="shared" si="54"/>
        <v>0.58925108981382313</v>
      </c>
      <c r="AL127" s="8">
        <f t="shared" si="55"/>
        <v>7.1300846825601852E-2</v>
      </c>
      <c r="AM127" s="8">
        <f t="shared" si="56"/>
        <v>0</v>
      </c>
      <c r="AN127" s="8">
        <f t="shared" si="63"/>
        <v>0.42691674834284804</v>
      </c>
      <c r="AO127" s="8">
        <f t="shared" si="57"/>
        <v>9.6240389277238396</v>
      </c>
      <c r="AP127" s="2">
        <v>3.6</v>
      </c>
      <c r="AQ127" s="24">
        <f t="shared" si="58"/>
        <v>0.28638044921352113</v>
      </c>
      <c r="AR127" s="24">
        <f t="shared" si="59"/>
        <v>0.41363553168588924</v>
      </c>
      <c r="AS127" s="24">
        <f t="shared" si="60"/>
        <v>0.29998401910058942</v>
      </c>
      <c r="AT127" s="9">
        <f t="shared" si="64"/>
        <v>0.11362575257558724</v>
      </c>
      <c r="AU127" s="9">
        <f t="shared" si="65"/>
        <v>0.22688065765170121</v>
      </c>
      <c r="AV127" s="9">
        <f t="shared" si="66"/>
        <v>0.36420833941314212</v>
      </c>
      <c r="AW127" s="9">
        <f t="shared" si="37"/>
        <v>0.33681717997982302</v>
      </c>
      <c r="AX127" s="9">
        <f t="shared" si="62"/>
        <v>0.29998401910058942</v>
      </c>
      <c r="AY127" s="9">
        <f t="shared" si="61"/>
        <v>0.38646337677329212</v>
      </c>
      <c r="AZ127" s="9">
        <v>1.2</v>
      </c>
    </row>
    <row r="128" spans="1:52" x14ac:dyDescent="0.2">
      <c r="A128" s="2" t="s">
        <v>87</v>
      </c>
      <c r="B128" s="3">
        <v>655</v>
      </c>
      <c r="C128" s="3">
        <v>10088.9</v>
      </c>
      <c r="E128" s="2">
        <v>513546.7</v>
      </c>
      <c r="F128" s="2">
        <v>0</v>
      </c>
      <c r="G128" s="3">
        <v>297675.8</v>
      </c>
      <c r="H128" s="2">
        <v>22775.5</v>
      </c>
      <c r="I128" s="2">
        <v>12624.6</v>
      </c>
      <c r="J128" s="2">
        <v>4536.1000000000004</v>
      </c>
      <c r="K128" s="2">
        <v>24683.3</v>
      </c>
      <c r="L128" s="2">
        <v>5446.2</v>
      </c>
      <c r="M128" s="2">
        <v>51889.4</v>
      </c>
      <c r="N128" s="2">
        <v>22604.400000000001</v>
      </c>
      <c r="O128" s="2">
        <v>18896.5</v>
      </c>
      <c r="P128" s="2">
        <v>6205.2</v>
      </c>
      <c r="Q128" s="2">
        <v>19267.400000000001</v>
      </c>
      <c r="R128" s="2">
        <v>14014.1</v>
      </c>
      <c r="S128" s="2">
        <v>5647</v>
      </c>
      <c r="U128" s="6">
        <f t="shared" si="39"/>
        <v>0.5035698729628848</v>
      </c>
      <c r="V128" s="6">
        <f t="shared" si="40"/>
        <v>0</v>
      </c>
      <c r="W128" s="6">
        <f t="shared" si="41"/>
        <v>0.29189276221641591</v>
      </c>
      <c r="X128" s="6">
        <f t="shared" si="42"/>
        <v>2.2333033474202409E-2</v>
      </c>
      <c r="Y128" s="6">
        <f t="shared" si="43"/>
        <v>1.2379338078128504E-2</v>
      </c>
      <c r="Z128" s="6">
        <f t="shared" si="44"/>
        <v>4.4479758135860708E-3</v>
      </c>
      <c r="AA128" s="6">
        <f t="shared" si="45"/>
        <v>2.4203770066684827E-2</v>
      </c>
      <c r="AB128" s="6">
        <f t="shared" si="46"/>
        <v>5.3403950256723735E-3</v>
      </c>
      <c r="AC128" s="6">
        <f t="shared" si="47"/>
        <v>5.0881328934876444E-2</v>
      </c>
      <c r="AD128" s="6">
        <f t="shared" si="48"/>
        <v>2.2165257485642947E-2</v>
      </c>
      <c r="AE128" s="6">
        <f t="shared" si="49"/>
        <v>1.852939198020969E-2</v>
      </c>
      <c r="AF128" s="6">
        <f t="shared" si="50"/>
        <v>6.0846497031512275E-3</v>
      </c>
      <c r="AG128" s="6">
        <f t="shared" si="51"/>
        <v>1.8893086393749755E-2</v>
      </c>
      <c r="AH128" s="6">
        <f t="shared" si="52"/>
        <v>1.3741843841444534E-2</v>
      </c>
      <c r="AI128" s="6">
        <f t="shared" si="53"/>
        <v>5.537294023350574E-3</v>
      </c>
      <c r="AJ128" s="2"/>
      <c r="AK128" s="7">
        <f t="shared" si="54"/>
        <v>0.57964699218201565</v>
      </c>
      <c r="AL128" s="8">
        <f t="shared" si="55"/>
        <v>7.215435201340456E-2</v>
      </c>
      <c r="AM128" s="8">
        <f t="shared" si="56"/>
        <v>0</v>
      </c>
      <c r="AN128" s="8">
        <f t="shared" si="63"/>
        <v>0.42970287608735941</v>
      </c>
      <c r="AO128" s="8">
        <f t="shared" si="57"/>
        <v>9.7779195491809485</v>
      </c>
      <c r="AP128" s="2">
        <v>3.6</v>
      </c>
      <c r="AQ128" s="24">
        <f t="shared" si="58"/>
        <v>0.48631602664634888</v>
      </c>
      <c r="AR128" s="24">
        <f t="shared" si="59"/>
        <v>0.28286457144381827</v>
      </c>
      <c r="AS128" s="24">
        <f t="shared" si="60"/>
        <v>0.23081940190983291</v>
      </c>
      <c r="AT128" s="9">
        <f t="shared" si="64"/>
        <v>0.11473003531449136</v>
      </c>
      <c r="AU128" s="9">
        <f t="shared" si="65"/>
        <v>0.28837944425945444</v>
      </c>
      <c r="AV128" s="9">
        <f t="shared" si="66"/>
        <v>0.59209162311224039</v>
      </c>
      <c r="AW128" s="9">
        <f t="shared" si="37"/>
        <v>0.55049049481718526</v>
      </c>
      <c r="AX128" s="9">
        <f t="shared" si="62"/>
        <v>0.23081940190983291</v>
      </c>
      <c r="AY128" s="9">
        <f t="shared" si="61"/>
        <v>2.2565574608307681</v>
      </c>
      <c r="AZ128" s="9">
        <v>1.2</v>
      </c>
    </row>
    <row r="129" spans="1:54" x14ac:dyDescent="0.2">
      <c r="A129" s="2" t="s">
        <v>88</v>
      </c>
      <c r="B129" s="3">
        <v>665</v>
      </c>
      <c r="C129" s="3">
        <v>10334.200000000001</v>
      </c>
      <c r="E129" s="2">
        <v>491515.7</v>
      </c>
      <c r="F129" s="2">
        <v>0</v>
      </c>
      <c r="G129" s="3">
        <v>290650.3</v>
      </c>
      <c r="H129" s="2">
        <v>25266.3</v>
      </c>
      <c r="I129" s="2">
        <v>13944.7</v>
      </c>
      <c r="J129" s="2">
        <v>3965.6</v>
      </c>
      <c r="K129" s="2">
        <v>20083.900000000001</v>
      </c>
      <c r="L129" s="2">
        <v>6499.4</v>
      </c>
      <c r="M129" s="2">
        <v>19138.400000000001</v>
      </c>
      <c r="N129" s="2">
        <v>22675.3</v>
      </c>
      <c r="O129" s="2">
        <v>24403.4</v>
      </c>
      <c r="P129" s="2">
        <v>9086.6</v>
      </c>
      <c r="Q129" s="2">
        <v>21110.799999999999</v>
      </c>
      <c r="R129" s="2">
        <v>12933.9</v>
      </c>
      <c r="S129" s="2">
        <v>7454.9</v>
      </c>
      <c r="U129" s="6">
        <f t="shared" si="39"/>
        <v>0.50738193914253837</v>
      </c>
      <c r="V129" s="6">
        <f t="shared" si="40"/>
        <v>0</v>
      </c>
      <c r="W129" s="6">
        <f t="shared" si="41"/>
        <v>0.30003255811840907</v>
      </c>
      <c r="X129" s="6">
        <f t="shared" si="42"/>
        <v>2.608190193915905E-2</v>
      </c>
      <c r="Y129" s="6">
        <f t="shared" si="43"/>
        <v>1.4394838103362631E-2</v>
      </c>
      <c r="Z129" s="6">
        <f t="shared" si="44"/>
        <v>4.0936104744236047E-3</v>
      </c>
      <c r="AA129" s="6">
        <f t="shared" si="45"/>
        <v>2.0732212882609503E-2</v>
      </c>
      <c r="AB129" s="6">
        <f t="shared" si="46"/>
        <v>6.7092021175783681E-3</v>
      </c>
      <c r="AC129" s="6">
        <f t="shared" si="47"/>
        <v>1.975619192649504E-2</v>
      </c>
      <c r="AD129" s="6">
        <f t="shared" si="48"/>
        <v>2.3407263866929991E-2</v>
      </c>
      <c r="AE129" s="6">
        <f t="shared" si="49"/>
        <v>2.5191147329924602E-2</v>
      </c>
      <c r="AF129" s="6">
        <f t="shared" si="50"/>
        <v>9.379917524938856E-3</v>
      </c>
      <c r="AG129" s="6">
        <f t="shared" si="51"/>
        <v>2.1792261449329695E-2</v>
      </c>
      <c r="AH129" s="6">
        <f t="shared" si="52"/>
        <v>1.3351409248322439E-2</v>
      </c>
      <c r="AI129" s="6">
        <f t="shared" si="53"/>
        <v>7.6955458759785482E-3</v>
      </c>
      <c r="AJ129" s="2"/>
      <c r="AK129" s="7">
        <f t="shared" si="54"/>
        <v>0.59133472237000773</v>
      </c>
      <c r="AL129" s="8">
        <f t="shared" si="55"/>
        <v>8.0750368015398769E-2</v>
      </c>
      <c r="AM129" s="8">
        <f t="shared" si="56"/>
        <v>0</v>
      </c>
      <c r="AN129" s="8">
        <f t="shared" si="63"/>
        <v>0.41481496921943828</v>
      </c>
      <c r="AO129" s="8">
        <f t="shared" si="57"/>
        <v>8.9556455649587949</v>
      </c>
      <c r="AP129" s="2">
        <v>3.6</v>
      </c>
      <c r="AQ129" s="24">
        <f t="shared" si="58"/>
        <v>0.31887010362195634</v>
      </c>
      <c r="AR129" s="24">
        <f t="shared" si="59"/>
        <v>0.39170536158887931</v>
      </c>
      <c r="AS129" s="24">
        <f t="shared" si="60"/>
        <v>0.28942453478916441</v>
      </c>
      <c r="AT129" s="9">
        <f t="shared" si="64"/>
        <v>0.11500116045479744</v>
      </c>
      <c r="AU129" s="9">
        <f t="shared" si="65"/>
        <v>0.14103174002595528</v>
      </c>
      <c r="AV129" s="9">
        <f t="shared" si="66"/>
        <v>0.3914418513860482</v>
      </c>
      <c r="AW129" s="9">
        <f t="shared" si="37"/>
        <v>0.37172778700106834</v>
      </c>
      <c r="AX129" s="9">
        <f t="shared" si="62"/>
        <v>0.28942453478916441</v>
      </c>
      <c r="AY129" s="9">
        <f t="shared" si="61"/>
        <v>-0.25161917909827514</v>
      </c>
      <c r="AZ129" s="9">
        <v>1.2</v>
      </c>
    </row>
    <row r="130" spans="1:54" x14ac:dyDescent="0.2">
      <c r="A130" s="2" t="s">
        <v>89</v>
      </c>
      <c r="B130" s="3">
        <v>670</v>
      </c>
      <c r="C130" s="3">
        <v>10469.5</v>
      </c>
      <c r="E130" s="2">
        <v>1051434.8999999999</v>
      </c>
      <c r="F130" s="2">
        <v>0</v>
      </c>
      <c r="G130" s="3">
        <v>668987.1</v>
      </c>
      <c r="H130" s="2">
        <v>64182.9</v>
      </c>
      <c r="I130" s="2">
        <v>40110.699999999997</v>
      </c>
      <c r="J130" s="2">
        <v>9532.1</v>
      </c>
      <c r="K130" s="2">
        <v>34051.4</v>
      </c>
      <c r="L130" s="2">
        <v>15022.5</v>
      </c>
      <c r="M130" s="2">
        <v>13684.9</v>
      </c>
      <c r="N130" s="2">
        <v>52644.1</v>
      </c>
      <c r="O130" s="2">
        <v>77010.600000000006</v>
      </c>
      <c r="P130" s="2">
        <v>17111.7</v>
      </c>
      <c r="Q130" s="2">
        <v>46070.2</v>
      </c>
      <c r="R130" s="2">
        <v>59849.7</v>
      </c>
      <c r="S130" s="2">
        <v>42787.199999999997</v>
      </c>
      <c r="U130" s="6">
        <f t="shared" si="39"/>
        <v>0.47956419214770485</v>
      </c>
      <c r="V130" s="6">
        <f t="shared" si="40"/>
        <v>0</v>
      </c>
      <c r="W130" s="6">
        <f t="shared" si="41"/>
        <v>0.3051280285338977</v>
      </c>
      <c r="X130" s="6">
        <f t="shared" si="42"/>
        <v>2.9274109684010802E-2</v>
      </c>
      <c r="Y130" s="6">
        <f t="shared" si="43"/>
        <v>1.8294670874990877E-2</v>
      </c>
      <c r="Z130" s="6">
        <f t="shared" si="44"/>
        <v>4.3476337298401814E-3</v>
      </c>
      <c r="AA130" s="6">
        <f t="shared" si="45"/>
        <v>1.5530996862001023E-2</v>
      </c>
      <c r="AB130" s="6">
        <f t="shared" si="46"/>
        <v>6.8518298912646864E-3</v>
      </c>
      <c r="AC130" s="6">
        <f t="shared" si="47"/>
        <v>6.241744508501788E-3</v>
      </c>
      <c r="AD130" s="6">
        <f t="shared" si="48"/>
        <v>2.4011211048675471E-2</v>
      </c>
      <c r="AE130" s="6">
        <f t="shared" si="49"/>
        <v>3.5124881412829309E-2</v>
      </c>
      <c r="AF130" s="6">
        <f t="shared" si="50"/>
        <v>7.804723418229585E-3</v>
      </c>
      <c r="AG130" s="6">
        <f t="shared" si="51"/>
        <v>2.1012825658614901E-2</v>
      </c>
      <c r="AH130" s="6">
        <f t="shared" si="52"/>
        <v>2.7297717653068671E-2</v>
      </c>
      <c r="AI130" s="6">
        <f t="shared" si="53"/>
        <v>1.9515434576370137E-2</v>
      </c>
      <c r="AJ130" s="2"/>
      <c r="AK130" s="7">
        <f t="shared" si="54"/>
        <v>0.63626107522206088</v>
      </c>
      <c r="AL130" s="8">
        <f t="shared" si="55"/>
        <v>9.7682612799231364E-2</v>
      </c>
      <c r="AM130" s="8">
        <f t="shared" si="56"/>
        <v>0</v>
      </c>
      <c r="AN130" s="8">
        <f t="shared" ref="AN130:AN161" si="67">(F130+J130+I130)/(H130+F130+J130+I130)</f>
        <v>0.43612997767639466</v>
      </c>
      <c r="AO130" s="8">
        <f t="shared" si="57"/>
        <v>10.132894797044953</v>
      </c>
      <c r="AP130" s="2">
        <v>3.6</v>
      </c>
      <c r="AQ130" s="24">
        <f t="shared" si="58"/>
        <v>0.17519023270654263</v>
      </c>
      <c r="AR130" s="24">
        <f t="shared" si="59"/>
        <v>0.40969616642608719</v>
      </c>
      <c r="AS130" s="24">
        <f t="shared" si="60"/>
        <v>0.41511360086737009</v>
      </c>
      <c r="AT130" s="9">
        <f t="shared" ref="AT130:AT161" si="68">(Q130+N130+K130)/(E130+K130+N130+Q130)</f>
        <v>0.11211419754389586</v>
      </c>
      <c r="AU130" s="9">
        <f t="shared" ref="AU130:AU161" si="69">-LOG10((L130+O130)/(K130+N130))</f>
        <v>-2.594749519050733E-2</v>
      </c>
      <c r="AV130" s="9">
        <f t="shared" ref="AV130:AV161" si="70">(L130+K130+M130)/SUM(M130:S130)</f>
        <v>0.20299885107440069</v>
      </c>
      <c r="AW130" s="9">
        <f t="shared" ref="AW130" si="71">(M130+L130+K130)/SUM(K130:Q130)</f>
        <v>0.2455396302124373</v>
      </c>
      <c r="AX130" s="9">
        <f t="shared" si="62"/>
        <v>0.41511360086737009</v>
      </c>
      <c r="AY130" s="9">
        <f t="shared" si="61"/>
        <v>-2.6417287418169635</v>
      </c>
      <c r="AZ130" s="9">
        <v>1.2</v>
      </c>
    </row>
    <row r="131" spans="1:54" x14ac:dyDescent="0.2">
      <c r="A131" s="2" t="s">
        <v>90</v>
      </c>
      <c r="B131" s="3">
        <v>675</v>
      </c>
      <c r="C131" s="3">
        <v>10602.8</v>
      </c>
      <c r="E131" s="2">
        <v>735564.4</v>
      </c>
      <c r="F131" s="2">
        <v>0</v>
      </c>
      <c r="G131" s="3">
        <v>443234.2</v>
      </c>
      <c r="H131" s="2">
        <v>40397.5</v>
      </c>
      <c r="I131" s="2">
        <v>23355.4</v>
      </c>
      <c r="J131" s="2">
        <v>6242.4</v>
      </c>
      <c r="K131" s="2">
        <v>31770.5</v>
      </c>
      <c r="L131" s="2">
        <v>6654.7</v>
      </c>
      <c r="M131" s="2">
        <v>44885.7</v>
      </c>
      <c r="N131" s="2">
        <v>26635.4</v>
      </c>
      <c r="O131" s="2">
        <v>25201.599999999999</v>
      </c>
      <c r="P131" s="2">
        <v>6711.7</v>
      </c>
      <c r="Q131" s="2">
        <v>22678.9</v>
      </c>
      <c r="R131" s="2">
        <v>19052.900000000001</v>
      </c>
      <c r="S131" s="2">
        <v>8499.7999999999993</v>
      </c>
      <c r="U131" s="6">
        <f t="shared" ref="U131:U184" si="72">E131/SUM(E131:S131)</f>
        <v>0.5104948340433253</v>
      </c>
      <c r="V131" s="6">
        <f t="shared" ref="V131:V184" si="73">F131/SUM(E131:S131)</f>
        <v>0</v>
      </c>
      <c r="W131" s="6">
        <f t="shared" ref="W131:W184" si="74">G131/SUM(E131:S131)</f>
        <v>0.30761245292910594</v>
      </c>
      <c r="X131" s="6">
        <f t="shared" ref="X131:X184" si="75">H131/SUM(E131:S131)</f>
        <v>2.8036586678563066E-2</v>
      </c>
      <c r="Y131" s="6">
        <f t="shared" ref="Y131:Y184" si="76">I131/SUM(E131:S131)</f>
        <v>1.6209064831054196E-2</v>
      </c>
      <c r="Z131" s="6">
        <f t="shared" ref="Z131:Z184" si="77">J131/SUM(E131:S131)</f>
        <v>4.3323371169567935E-3</v>
      </c>
      <c r="AA131" s="6">
        <f t="shared" ref="AA131:AA184" si="78">K131/SUM(E131:S131)</f>
        <v>2.2049294562071609E-2</v>
      </c>
      <c r="AB131" s="6">
        <f t="shared" ref="AB131:AB184" si="79">L131/SUM(E131:S131)</f>
        <v>4.6184806824638557E-3</v>
      </c>
      <c r="AC131" s="6">
        <f t="shared" ref="AC131:AC184" si="80">M131/SUM(E131:S131)</f>
        <v>3.1151477657725801E-2</v>
      </c>
      <c r="AD131" s="6">
        <f t="shared" ref="AD131:AD184" si="81">N131/SUM(E131:S131)</f>
        <v>1.8485443426405068E-2</v>
      </c>
      <c r="AE131" s="6">
        <f t="shared" ref="AE131:AE184" si="82">O131/SUM(E131:S131)</f>
        <v>1.7490360612376382E-2</v>
      </c>
      <c r="AF131" s="6">
        <f t="shared" ref="AF131:AF184" si="83">P131/SUM(E131:S131)</f>
        <v>4.6580397007367222E-3</v>
      </c>
      <c r="AG131" s="6">
        <f t="shared" ref="AG131:AG184" si="84">Q131/SUM(E131:S131)</f>
        <v>1.5739561745763079E-2</v>
      </c>
      <c r="AH131" s="6">
        <f t="shared" ref="AH131:AH184" si="85">R131/SUM(E131:S131)</f>
        <v>1.3223052969317266E-2</v>
      </c>
      <c r="AI131" s="6">
        <f t="shared" ref="AI131:AI184" si="86">S131/SUM(E131:S131)</f>
        <v>5.899013044135165E-3</v>
      </c>
      <c r="AJ131" s="2"/>
      <c r="AK131" s="7">
        <f t="shared" ref="AK131:AK184" si="87">W131/U131</f>
        <v>0.60257701433076427</v>
      </c>
      <c r="AL131" s="8">
        <f t="shared" ref="AL131:AL184" si="88">SUM(X131:Z131)/(SUM(X131:Z131)+U131+V131)</f>
        <v>8.6890270205920203E-2</v>
      </c>
      <c r="AM131" s="8">
        <f t="shared" ref="AM131:AM184" si="89">V131/SUM(U131:Z131)</f>
        <v>0</v>
      </c>
      <c r="AN131" s="8">
        <f t="shared" si="67"/>
        <v>0.42285410591854028</v>
      </c>
      <c r="AO131" s="8">
        <f t="shared" ref="AO131:AO184" si="90">55.231*AN131-13.955</f>
        <v>9.3996551239868982</v>
      </c>
      <c r="AP131" s="2">
        <v>3.6</v>
      </c>
      <c r="AQ131" s="24">
        <f t="shared" ref="AQ131:AQ184" si="91">SUM(AA131:AC131)/SUM(AA131:AI131)</f>
        <v>0.43370492765936175</v>
      </c>
      <c r="AR131" s="24">
        <f t="shared" ref="AR131:AR184" si="92">SUM(AD131:AF131)/SUM(AA131:AI131)</f>
        <v>0.3047963675587429</v>
      </c>
      <c r="AS131" s="24">
        <f t="shared" ref="AS131:AS184" si="93">SUM(AG131:AI131)/SUM(AA131:AI131)</f>
        <v>0.26149870478189524</v>
      </c>
      <c r="AT131" s="9">
        <f t="shared" si="68"/>
        <v>9.9289633786453224E-2</v>
      </c>
      <c r="AU131" s="9">
        <f t="shared" si="69"/>
        <v>0.26326138795791565</v>
      </c>
      <c r="AV131" s="9">
        <f t="shared" si="70"/>
        <v>0.5421557143414939</v>
      </c>
      <c r="AW131" s="9">
        <f>(M131+L131+K131)/SUM(K131:Q131)</f>
        <v>0.50633073718309085</v>
      </c>
      <c r="AX131" s="9">
        <f t="shared" si="62"/>
        <v>0.26149870478189524</v>
      </c>
      <c r="AY131" s="9">
        <f t="shared" ref="AY131:AY184" si="94">-3.84+9.84*AU131+5.92*AW131</f>
        <v>1.7479700216297882</v>
      </c>
      <c r="AZ131" s="9">
        <v>1.2</v>
      </c>
    </row>
    <row r="132" spans="1:54" x14ac:dyDescent="0.2">
      <c r="A132" s="2" t="s">
        <v>91</v>
      </c>
      <c r="B132" s="3">
        <v>680</v>
      </c>
      <c r="C132" s="3">
        <v>10737.2</v>
      </c>
      <c r="E132" s="2">
        <v>433564.5</v>
      </c>
      <c r="F132" s="2">
        <v>0</v>
      </c>
      <c r="G132" s="3">
        <v>221988.8</v>
      </c>
      <c r="H132" s="2">
        <v>19705.7</v>
      </c>
      <c r="I132" s="2">
        <v>12641.2</v>
      </c>
      <c r="J132" s="2">
        <v>3570.9</v>
      </c>
      <c r="K132" s="2">
        <v>26692</v>
      </c>
      <c r="L132" s="2">
        <v>7940.3</v>
      </c>
      <c r="M132" s="2">
        <v>10508.4</v>
      </c>
      <c r="N132" s="2">
        <v>25378.6</v>
      </c>
      <c r="O132" s="2">
        <v>29118.6</v>
      </c>
      <c r="P132" s="2">
        <v>11338.8</v>
      </c>
      <c r="Q132" s="2">
        <v>24811.1</v>
      </c>
      <c r="R132" s="2">
        <v>11409.7</v>
      </c>
      <c r="S132" s="2">
        <v>3293.3</v>
      </c>
      <c r="U132" s="6">
        <f t="shared" si="72"/>
        <v>0.51494551000466882</v>
      </c>
      <c r="V132" s="6">
        <f t="shared" si="73"/>
        <v>0</v>
      </c>
      <c r="W132" s="6">
        <f t="shared" si="74"/>
        <v>0.26365658588589341</v>
      </c>
      <c r="X132" s="6">
        <f t="shared" si="75"/>
        <v>2.3404503220395126E-2</v>
      </c>
      <c r="Y132" s="6">
        <f t="shared" si="76"/>
        <v>1.5013981036434072E-2</v>
      </c>
      <c r="Z132" s="6">
        <f t="shared" si="77"/>
        <v>4.2411657819670934E-3</v>
      </c>
      <c r="AA132" s="6">
        <f t="shared" si="78"/>
        <v>3.1702147092404064E-2</v>
      </c>
      <c r="AB132" s="6">
        <f t="shared" si="79"/>
        <v>9.4307117697368485E-3</v>
      </c>
      <c r="AC132" s="6">
        <f t="shared" si="80"/>
        <v>1.248084978667087E-2</v>
      </c>
      <c r="AD132" s="6">
        <f t="shared" si="81"/>
        <v>3.0142219024400032E-2</v>
      </c>
      <c r="AE132" s="6">
        <f t="shared" si="82"/>
        <v>3.4584225248197098E-2</v>
      </c>
      <c r="AF132" s="6">
        <f t="shared" si="83"/>
        <v>1.3467117692617681E-2</v>
      </c>
      <c r="AG132" s="6">
        <f t="shared" si="84"/>
        <v>2.9468198026537776E-2</v>
      </c>
      <c r="AH132" s="6">
        <f t="shared" si="85"/>
        <v>1.3551325778518006E-2</v>
      </c>
      <c r="AI132" s="6">
        <f t="shared" si="86"/>
        <v>3.9114596515590549E-3</v>
      </c>
      <c r="AJ132" s="2"/>
      <c r="AK132" s="7">
        <f t="shared" si="87"/>
        <v>0.51200870920013064</v>
      </c>
      <c r="AL132" s="8">
        <f t="shared" si="88"/>
        <v>7.6505120640330868E-2</v>
      </c>
      <c r="AM132" s="8">
        <f t="shared" si="89"/>
        <v>0</v>
      </c>
      <c r="AN132" s="8">
        <f t="shared" si="67"/>
        <v>0.45136673181542297</v>
      </c>
      <c r="AO132" s="8">
        <f t="shared" si="90"/>
        <v>10.974435964897628</v>
      </c>
      <c r="AP132" s="2">
        <v>3.6</v>
      </c>
      <c r="AQ132" s="24">
        <f t="shared" si="91"/>
        <v>0.29995654219394141</v>
      </c>
      <c r="AR132" s="24">
        <f t="shared" si="92"/>
        <v>0.43747524765633522</v>
      </c>
      <c r="AS132" s="24">
        <f t="shared" si="93"/>
        <v>0.26256821014972342</v>
      </c>
      <c r="AT132" s="9">
        <f t="shared" si="68"/>
        <v>0.15061665656439407</v>
      </c>
      <c r="AU132" s="9">
        <f t="shared" si="69"/>
        <v>0.14770005776280634</v>
      </c>
      <c r="AV132" s="9">
        <f t="shared" si="70"/>
        <v>0.38961923380675567</v>
      </c>
      <c r="AW132" s="9">
        <f t="shared" ref="AW132:AW184" si="95">(M132+L132+K132)/SUM(K132:Q132)</f>
        <v>0.33243560909006553</v>
      </c>
      <c r="AX132" s="9">
        <f t="shared" si="62"/>
        <v>0.26256821014972342</v>
      </c>
      <c r="AY132" s="9">
        <f t="shared" si="94"/>
        <v>-0.41861262580079739</v>
      </c>
      <c r="AZ132" s="9">
        <v>1.2</v>
      </c>
    </row>
    <row r="133" spans="1:54" x14ac:dyDescent="0.2">
      <c r="A133" s="2" t="s">
        <v>92</v>
      </c>
      <c r="B133" s="3">
        <v>685</v>
      </c>
      <c r="C133" s="3">
        <v>10871.2</v>
      </c>
      <c r="E133" s="2">
        <v>670854.9</v>
      </c>
      <c r="F133" s="2">
        <v>0</v>
      </c>
      <c r="G133" s="3">
        <v>350864.9</v>
      </c>
      <c r="H133" s="2">
        <v>32160</v>
      </c>
      <c r="I133" s="2">
        <v>20408.400000000001</v>
      </c>
      <c r="J133" s="2">
        <v>5412.8</v>
      </c>
      <c r="K133" s="2">
        <v>23791.1</v>
      </c>
      <c r="L133" s="2">
        <v>10290.200000000001</v>
      </c>
      <c r="M133" s="2">
        <v>36180.300000000003</v>
      </c>
      <c r="N133" s="2">
        <v>26591.3</v>
      </c>
      <c r="O133" s="2">
        <v>38799.9</v>
      </c>
      <c r="P133" s="2">
        <v>14989.3</v>
      </c>
      <c r="Q133" s="2">
        <v>23177.200000000001</v>
      </c>
      <c r="R133" s="2">
        <v>15475</v>
      </c>
      <c r="S133" s="2">
        <v>7766.5</v>
      </c>
      <c r="U133" s="6">
        <f t="shared" si="72"/>
        <v>0.5254346582111088</v>
      </c>
      <c r="V133" s="6">
        <f t="shared" si="73"/>
        <v>0</v>
      </c>
      <c r="W133" s="6">
        <f t="shared" si="74"/>
        <v>0.27480842550270534</v>
      </c>
      <c r="X133" s="6">
        <f t="shared" si="75"/>
        <v>2.5188723534805002E-2</v>
      </c>
      <c r="Y133" s="6">
        <f t="shared" si="76"/>
        <v>1.5984500789418984E-2</v>
      </c>
      <c r="Z133" s="6">
        <f t="shared" si="77"/>
        <v>4.239475209862952E-3</v>
      </c>
      <c r="AA133" s="6">
        <f t="shared" si="78"/>
        <v>1.8633937826147366E-2</v>
      </c>
      <c r="AB133" s="6">
        <f t="shared" si="79"/>
        <v>8.0596082996844051E-3</v>
      </c>
      <c r="AC133" s="6">
        <f t="shared" si="80"/>
        <v>2.8337548946091591E-2</v>
      </c>
      <c r="AD133" s="6">
        <f t="shared" si="81"/>
        <v>2.0827142541388691E-2</v>
      </c>
      <c r="AE133" s="6">
        <f t="shared" si="82"/>
        <v>3.0389302060885595E-2</v>
      </c>
      <c r="AF133" s="6">
        <f t="shared" si="83"/>
        <v>1.174009122140089E-2</v>
      </c>
      <c r="AG133" s="6">
        <f t="shared" si="84"/>
        <v>1.815311203702993E-2</v>
      </c>
      <c r="AH133" s="6">
        <f t="shared" si="85"/>
        <v>1.2120506738218514E-2</v>
      </c>
      <c r="AI133" s="6">
        <f t="shared" si="86"/>
        <v>6.0829670812519608E-3</v>
      </c>
      <c r="AJ133" s="2"/>
      <c r="AK133" s="7">
        <f t="shared" si="87"/>
        <v>0.52301160802432833</v>
      </c>
      <c r="AL133" s="8">
        <f t="shared" si="88"/>
        <v>7.9553139587899113E-2</v>
      </c>
      <c r="AM133" s="8">
        <f t="shared" si="89"/>
        <v>0</v>
      </c>
      <c r="AN133" s="8">
        <f t="shared" si="67"/>
        <v>0.44533745420929538</v>
      </c>
      <c r="AO133" s="8">
        <f t="shared" si="90"/>
        <v>10.641432933433594</v>
      </c>
      <c r="AP133" s="2">
        <v>3.6</v>
      </c>
      <c r="AQ133" s="24">
        <f t="shared" si="91"/>
        <v>0.35654782686358727</v>
      </c>
      <c r="AR133" s="24">
        <f t="shared" si="92"/>
        <v>0.40789695363055462</v>
      </c>
      <c r="AS133" s="24">
        <f t="shared" si="93"/>
        <v>0.23555521950585806</v>
      </c>
      <c r="AT133" s="9">
        <f t="shared" si="68"/>
        <v>9.8815377723029313E-2</v>
      </c>
      <c r="AU133" s="9">
        <f t="shared" si="69"/>
        <v>1.1284934779520474E-2</v>
      </c>
      <c r="AV133" s="9">
        <f t="shared" si="70"/>
        <v>0.43110697971217243</v>
      </c>
      <c r="AW133" s="9">
        <f t="shared" si="95"/>
        <v>0.40422208580980362</v>
      </c>
      <c r="AX133" s="9">
        <f t="shared" si="62"/>
        <v>0.23555521950585806</v>
      </c>
      <c r="AY133" s="9">
        <f t="shared" si="94"/>
        <v>-1.3359614937754811</v>
      </c>
      <c r="AZ133" s="9">
        <v>1.2</v>
      </c>
    </row>
    <row r="134" spans="1:54" x14ac:dyDescent="0.2">
      <c r="A134" s="2" t="s">
        <v>93</v>
      </c>
      <c r="B134" s="3">
        <v>690</v>
      </c>
      <c r="C134" s="3">
        <v>11001.3</v>
      </c>
      <c r="E134" s="2">
        <v>994041.1</v>
      </c>
      <c r="F134" s="2">
        <v>0</v>
      </c>
      <c r="G134" s="3">
        <v>536317.9</v>
      </c>
      <c r="H134" s="2">
        <v>54032.3</v>
      </c>
      <c r="I134" s="2">
        <v>31409.200000000001</v>
      </c>
      <c r="J134" s="2">
        <v>8123.8</v>
      </c>
      <c r="K134" s="2">
        <v>36361.1</v>
      </c>
      <c r="L134" s="2">
        <v>12743.4</v>
      </c>
      <c r="M134" s="2">
        <v>10207.5</v>
      </c>
      <c r="N134" s="2">
        <v>51560.7</v>
      </c>
      <c r="O134" s="2">
        <v>57037.2</v>
      </c>
      <c r="P134" s="2">
        <v>12896.9</v>
      </c>
      <c r="Q134" s="2">
        <v>34620.300000000003</v>
      </c>
      <c r="R134" s="2">
        <v>26267.1</v>
      </c>
      <c r="S134" s="2">
        <v>10149.5</v>
      </c>
      <c r="U134" s="6">
        <f t="shared" si="72"/>
        <v>0.5299381906504429</v>
      </c>
      <c r="V134" s="6">
        <f t="shared" si="73"/>
        <v>0</v>
      </c>
      <c r="W134" s="6">
        <f t="shared" si="74"/>
        <v>0.28591910086961714</v>
      </c>
      <c r="X134" s="6">
        <f t="shared" si="75"/>
        <v>2.8805427963372869E-2</v>
      </c>
      <c r="Y134" s="6">
        <f t="shared" si="76"/>
        <v>1.6744714698192952E-2</v>
      </c>
      <c r="Z134" s="6">
        <f t="shared" si="77"/>
        <v>4.3309193887517009E-3</v>
      </c>
      <c r="AA134" s="6">
        <f t="shared" si="78"/>
        <v>1.9384646715372048E-2</v>
      </c>
      <c r="AB134" s="6">
        <f t="shared" si="79"/>
        <v>6.7936973015852702E-3</v>
      </c>
      <c r="AC134" s="6">
        <f t="shared" si="80"/>
        <v>5.4417710505776833E-3</v>
      </c>
      <c r="AD134" s="6">
        <f t="shared" si="81"/>
        <v>2.7487781004900392E-2</v>
      </c>
      <c r="AE134" s="6">
        <f t="shared" si="82"/>
        <v>3.0407385135048683E-2</v>
      </c>
      <c r="AF134" s="6">
        <f t="shared" si="83"/>
        <v>6.8755304493945948E-3</v>
      </c>
      <c r="AG134" s="6">
        <f t="shared" si="84"/>
        <v>1.8456600176567681E-2</v>
      </c>
      <c r="AH134" s="6">
        <f t="shared" si="85"/>
        <v>1.4003384213826017E-2</v>
      </c>
      <c r="AI134" s="6">
        <f t="shared" si="86"/>
        <v>5.4108503823500562E-3</v>
      </c>
      <c r="AJ134" s="2"/>
      <c r="AK134" s="7">
        <f t="shared" si="87"/>
        <v>0.53953292273327536</v>
      </c>
      <c r="AL134" s="8">
        <f t="shared" si="88"/>
        <v>8.6028640508183832E-2</v>
      </c>
      <c r="AM134" s="8">
        <f t="shared" si="89"/>
        <v>0</v>
      </c>
      <c r="AN134" s="8">
        <f t="shared" si="67"/>
        <v>0.42251774963581584</v>
      </c>
      <c r="AO134" s="8">
        <f t="shared" si="90"/>
        <v>9.3810778301357463</v>
      </c>
      <c r="AP134" s="2">
        <v>3.6</v>
      </c>
      <c r="AQ134" s="24">
        <f t="shared" si="91"/>
        <v>0.23551115235362249</v>
      </c>
      <c r="AR134" s="24">
        <f t="shared" si="92"/>
        <v>0.48242143837626272</v>
      </c>
      <c r="AS134" s="24">
        <f t="shared" si="93"/>
        <v>0.28206740927011481</v>
      </c>
      <c r="AT134" s="9">
        <f t="shared" si="68"/>
        <v>0.10974739723828911</v>
      </c>
      <c r="AU134" s="9">
        <f t="shared" si="69"/>
        <v>0.10036187134729568</v>
      </c>
      <c r="AV134" s="9">
        <f t="shared" si="70"/>
        <v>0.29255319148936171</v>
      </c>
      <c r="AW134" s="9">
        <f t="shared" si="95"/>
        <v>0.27532283542785474</v>
      </c>
      <c r="AX134" s="9">
        <f t="shared" si="62"/>
        <v>0.28206740927011481</v>
      </c>
      <c r="AY134" s="9">
        <f t="shared" si="94"/>
        <v>-1.2225280002097101</v>
      </c>
      <c r="AZ134" s="9">
        <v>1.2</v>
      </c>
    </row>
    <row r="135" spans="1:54" x14ac:dyDescent="0.2">
      <c r="A135" s="2" t="s">
        <v>94</v>
      </c>
      <c r="B135" s="3">
        <v>695</v>
      </c>
      <c r="C135" s="3">
        <v>11134</v>
      </c>
      <c r="E135" s="2">
        <v>1462704.3</v>
      </c>
      <c r="F135" s="2">
        <v>0</v>
      </c>
      <c r="G135" s="3">
        <v>764515.3</v>
      </c>
      <c r="H135" s="2">
        <v>81722</v>
      </c>
      <c r="I135" s="2">
        <v>47578.6</v>
      </c>
      <c r="J135" s="2">
        <v>11765.3</v>
      </c>
      <c r="K135" s="2">
        <v>62481.4</v>
      </c>
      <c r="L135" s="2">
        <v>23437.7</v>
      </c>
      <c r="M135" s="2">
        <v>15904.2</v>
      </c>
      <c r="N135" s="2">
        <v>89841.8</v>
      </c>
      <c r="O135" s="2">
        <v>103095.4</v>
      </c>
      <c r="P135" s="2">
        <v>22386.1</v>
      </c>
      <c r="Q135" s="2">
        <v>51509.9</v>
      </c>
      <c r="R135" s="2">
        <v>38580.800000000003</v>
      </c>
      <c r="S135" s="2">
        <v>19355.099999999999</v>
      </c>
      <c r="U135" s="6">
        <f t="shared" si="72"/>
        <v>0.523351771467369</v>
      </c>
      <c r="V135" s="6">
        <f t="shared" si="73"/>
        <v>0</v>
      </c>
      <c r="W135" s="6">
        <f t="shared" si="74"/>
        <v>0.27354157403441492</v>
      </c>
      <c r="X135" s="6">
        <f t="shared" si="75"/>
        <v>2.9239917779592447E-2</v>
      </c>
      <c r="Y135" s="6">
        <f t="shared" si="76"/>
        <v>1.7023498593623714E-2</v>
      </c>
      <c r="Z135" s="6">
        <f t="shared" si="77"/>
        <v>4.2095935568419642E-3</v>
      </c>
      <c r="AA135" s="6">
        <f t="shared" si="78"/>
        <v>2.2355681441396779E-2</v>
      </c>
      <c r="AB135" s="6">
        <f t="shared" si="79"/>
        <v>8.3859477367508612E-3</v>
      </c>
      <c r="AC135" s="6">
        <f t="shared" si="80"/>
        <v>5.6904811476737507E-3</v>
      </c>
      <c r="AD135" s="6">
        <f t="shared" si="81"/>
        <v>3.2145160974652955E-2</v>
      </c>
      <c r="AE135" s="6">
        <f t="shared" si="82"/>
        <v>3.6887264377452766E-2</v>
      </c>
      <c r="AF135" s="6">
        <f t="shared" si="83"/>
        <v>8.009688008195277E-3</v>
      </c>
      <c r="AG135" s="6">
        <f t="shared" si="84"/>
        <v>1.8430107447627679E-2</v>
      </c>
      <c r="AH135" s="6">
        <f t="shared" si="85"/>
        <v>1.3804109295794283E-2</v>
      </c>
      <c r="AI135" s="6">
        <f t="shared" si="86"/>
        <v>6.9252041386137116E-3</v>
      </c>
      <c r="AJ135" s="2"/>
      <c r="AK135" s="7">
        <f t="shared" si="87"/>
        <v>0.52267249094707657</v>
      </c>
      <c r="AL135" s="8">
        <f t="shared" si="88"/>
        <v>8.7958923292127511E-2</v>
      </c>
      <c r="AM135" s="8">
        <f t="shared" si="89"/>
        <v>0</v>
      </c>
      <c r="AN135" s="8">
        <f t="shared" si="67"/>
        <v>0.42068210673167644</v>
      </c>
      <c r="AO135" s="8">
        <f t="shared" si="90"/>
        <v>9.2796934368972206</v>
      </c>
      <c r="AP135" s="2">
        <v>3.6</v>
      </c>
      <c r="AQ135" s="24">
        <f t="shared" si="91"/>
        <v>0.23868990633682174</v>
      </c>
      <c r="AR135" s="24">
        <f t="shared" si="92"/>
        <v>0.5047518427426273</v>
      </c>
      <c r="AS135" s="24">
        <f t="shared" si="93"/>
        <v>0.25655825092055079</v>
      </c>
      <c r="AT135" s="9">
        <f t="shared" si="68"/>
        <v>0.12230934631290004</v>
      </c>
      <c r="AU135" s="9">
        <f t="shared" si="69"/>
        <v>8.0561906602521702E-2</v>
      </c>
      <c r="AV135" s="9">
        <f t="shared" si="70"/>
        <v>0.29888840716310905</v>
      </c>
      <c r="AW135" s="9">
        <f t="shared" si="95"/>
        <v>0.27620101639330924</v>
      </c>
      <c r="AX135" s="9">
        <f t="shared" si="62"/>
        <v>0.25655825092055079</v>
      </c>
      <c r="AY135" s="9">
        <f t="shared" si="94"/>
        <v>-1.4121608219827957</v>
      </c>
      <c r="AZ135" s="9">
        <v>1.2</v>
      </c>
    </row>
    <row r="136" spans="1:54" x14ac:dyDescent="0.2">
      <c r="A136" s="2" t="s">
        <v>95</v>
      </c>
      <c r="B136" s="3">
        <v>700</v>
      </c>
      <c r="C136" s="3">
        <v>11261</v>
      </c>
      <c r="E136" s="2">
        <v>1064298</v>
      </c>
      <c r="F136" s="2">
        <v>0</v>
      </c>
      <c r="G136" s="3">
        <v>535386.9</v>
      </c>
      <c r="H136" s="2">
        <v>50323.6</v>
      </c>
      <c r="I136" s="2">
        <v>28043.599999999999</v>
      </c>
      <c r="J136" s="2">
        <v>7882.8</v>
      </c>
      <c r="K136" s="2">
        <v>61173.3</v>
      </c>
      <c r="L136" s="2">
        <v>17789.599999999999</v>
      </c>
      <c r="M136" s="2">
        <v>14638.7</v>
      </c>
      <c r="N136" s="2">
        <v>58978.5</v>
      </c>
      <c r="O136" s="2">
        <v>60148.3</v>
      </c>
      <c r="P136" s="2">
        <v>17880.900000000001</v>
      </c>
      <c r="Q136" s="2">
        <v>34887.1</v>
      </c>
      <c r="R136" s="2">
        <v>23414.799999999999</v>
      </c>
      <c r="S136" s="2">
        <v>9340.6</v>
      </c>
      <c r="U136" s="6">
        <f t="shared" si="72"/>
        <v>0.53639004837599191</v>
      </c>
      <c r="V136" s="6">
        <f t="shared" si="73"/>
        <v>0</v>
      </c>
      <c r="W136" s="6">
        <f t="shared" si="74"/>
        <v>0.26982687667445804</v>
      </c>
      <c r="X136" s="6">
        <f t="shared" si="75"/>
        <v>2.5362331074994096E-2</v>
      </c>
      <c r="Y136" s="6">
        <f t="shared" si="76"/>
        <v>1.4133549025401688E-2</v>
      </c>
      <c r="Z136" s="6">
        <f t="shared" si="77"/>
        <v>3.9728116310829009E-3</v>
      </c>
      <c r="AA136" s="6">
        <f t="shared" si="78"/>
        <v>3.0830415303156698E-2</v>
      </c>
      <c r="AB136" s="6">
        <f t="shared" si="79"/>
        <v>8.9656885614645011E-3</v>
      </c>
      <c r="AC136" s="6">
        <f t="shared" si="80"/>
        <v>7.3776827553576471E-3</v>
      </c>
      <c r="AD136" s="6">
        <f t="shared" si="81"/>
        <v>2.9724269394608878E-2</v>
      </c>
      <c r="AE136" s="6">
        <f t="shared" si="82"/>
        <v>3.0313830850695649E-2</v>
      </c>
      <c r="AF136" s="6">
        <f t="shared" si="83"/>
        <v>9.0117023765959106E-3</v>
      </c>
      <c r="AG136" s="6">
        <f t="shared" si="84"/>
        <v>1.7582569220930665E-2</v>
      </c>
      <c r="AH136" s="6">
        <f t="shared" si="85"/>
        <v>1.1800704036570749E-2</v>
      </c>
      <c r="AI136" s="6">
        <f t="shared" si="86"/>
        <v>4.7075207186904333E-3</v>
      </c>
      <c r="AJ136" s="2"/>
      <c r="AK136" s="7">
        <f t="shared" si="87"/>
        <v>0.50304228702863296</v>
      </c>
      <c r="AL136" s="8">
        <f t="shared" si="88"/>
        <v>7.4964277891926279E-2</v>
      </c>
      <c r="AM136" s="8">
        <f t="shared" si="89"/>
        <v>0</v>
      </c>
      <c r="AN136" s="8">
        <f t="shared" si="67"/>
        <v>0.41653797101449275</v>
      </c>
      <c r="AO136" s="8">
        <f t="shared" si="90"/>
        <v>9.0508086771014487</v>
      </c>
      <c r="AP136" s="2">
        <v>3.6</v>
      </c>
      <c r="AQ136" s="24">
        <f t="shared" si="91"/>
        <v>0.31383414953405148</v>
      </c>
      <c r="AR136" s="24">
        <f t="shared" si="92"/>
        <v>0.4593692309652449</v>
      </c>
      <c r="AS136" s="24">
        <f t="shared" si="93"/>
        <v>0.22679661950070376</v>
      </c>
      <c r="AT136" s="9">
        <f t="shared" si="68"/>
        <v>0.12715017482042903</v>
      </c>
      <c r="AU136" s="9">
        <f t="shared" si="69"/>
        <v>0.18798158162146167</v>
      </c>
      <c r="AV136" s="9">
        <f t="shared" si="70"/>
        <v>0.42684148627677915</v>
      </c>
      <c r="AW136" s="9">
        <f t="shared" si="95"/>
        <v>0.35255317962880106</v>
      </c>
      <c r="AX136" s="9">
        <f t="shared" si="62"/>
        <v>0.22679661950070376</v>
      </c>
      <c r="AY136" s="9">
        <f t="shared" si="94"/>
        <v>9.6853586557685167E-2</v>
      </c>
      <c r="AZ136" s="9">
        <v>1.2</v>
      </c>
    </row>
    <row r="137" spans="1:54" x14ac:dyDescent="0.2">
      <c r="A137" s="2" t="s">
        <v>96</v>
      </c>
      <c r="B137" s="3">
        <v>705</v>
      </c>
      <c r="C137" s="3">
        <v>11393.7</v>
      </c>
      <c r="E137" s="2">
        <v>986418.8</v>
      </c>
      <c r="F137" s="2">
        <v>0</v>
      </c>
      <c r="G137" s="3">
        <v>482352.9</v>
      </c>
      <c r="H137" s="2">
        <v>43168.2</v>
      </c>
      <c r="I137" s="2">
        <v>24547.5</v>
      </c>
      <c r="J137" s="2">
        <v>6976.3</v>
      </c>
      <c r="K137" s="2">
        <v>68281.399999999994</v>
      </c>
      <c r="L137" s="2">
        <v>16855.099999999999</v>
      </c>
      <c r="M137" s="2">
        <v>36561.4</v>
      </c>
      <c r="N137" s="2">
        <v>53675.1</v>
      </c>
      <c r="O137" s="2">
        <v>55795.5</v>
      </c>
      <c r="P137" s="2">
        <v>15878</v>
      </c>
      <c r="Q137" s="2">
        <v>44884.4</v>
      </c>
      <c r="R137" s="2">
        <v>25966.3</v>
      </c>
      <c r="S137" s="2">
        <v>6674</v>
      </c>
      <c r="U137" s="6">
        <f t="shared" si="72"/>
        <v>0.5280515904708204</v>
      </c>
      <c r="V137" s="6">
        <f t="shared" si="73"/>
        <v>0</v>
      </c>
      <c r="W137" s="6">
        <f t="shared" si="74"/>
        <v>0.25821407298118465</v>
      </c>
      <c r="X137" s="6">
        <f t="shared" si="75"/>
        <v>2.3108883029969083E-2</v>
      </c>
      <c r="Y137" s="6">
        <f t="shared" si="76"/>
        <v>1.3140814446239735E-2</v>
      </c>
      <c r="Z137" s="6">
        <f t="shared" si="77"/>
        <v>3.7345662010918532E-3</v>
      </c>
      <c r="AA137" s="6">
        <f t="shared" si="78"/>
        <v>3.6552529077481362E-2</v>
      </c>
      <c r="AB137" s="6">
        <f t="shared" si="79"/>
        <v>9.0229042294659462E-3</v>
      </c>
      <c r="AC137" s="6">
        <f t="shared" si="80"/>
        <v>1.9572118272522639E-2</v>
      </c>
      <c r="AD137" s="6">
        <f t="shared" si="81"/>
        <v>2.8733456746445153E-2</v>
      </c>
      <c r="AE137" s="6">
        <f t="shared" si="82"/>
        <v>2.9868553312360491E-2</v>
      </c>
      <c r="AF137" s="6">
        <f t="shared" si="83"/>
        <v>8.4998411967570839E-3</v>
      </c>
      <c r="AG137" s="6">
        <f t="shared" si="84"/>
        <v>2.4027602482159193E-2</v>
      </c>
      <c r="AH137" s="6">
        <f t="shared" si="85"/>
        <v>1.3900329164085744E-2</v>
      </c>
      <c r="AI137" s="6">
        <f t="shared" si="86"/>
        <v>3.5727383894165999E-3</v>
      </c>
      <c r="AJ137" s="2"/>
      <c r="AK137" s="7">
        <f t="shared" si="87"/>
        <v>0.48899402566131139</v>
      </c>
      <c r="AL137" s="8">
        <f t="shared" si="88"/>
        <v>7.0390387130165863E-2</v>
      </c>
      <c r="AM137" s="8">
        <f t="shared" si="89"/>
        <v>0</v>
      </c>
      <c r="AN137" s="8">
        <f t="shared" si="67"/>
        <v>0.42205055427622767</v>
      </c>
      <c r="AO137" s="8">
        <f t="shared" si="90"/>
        <v>9.355274163230332</v>
      </c>
      <c r="AP137" s="2">
        <v>3.6</v>
      </c>
      <c r="AQ137" s="24">
        <f t="shared" si="91"/>
        <v>0.37494977989421119</v>
      </c>
      <c r="AR137" s="24">
        <f t="shared" si="92"/>
        <v>0.38619754309686138</v>
      </c>
      <c r="AS137" s="24">
        <f t="shared" si="93"/>
        <v>0.23885267700892751</v>
      </c>
      <c r="AT137" s="9">
        <f t="shared" si="68"/>
        <v>0.14466897612046967</v>
      </c>
      <c r="AU137" s="9">
        <f t="shared" si="69"/>
        <v>0.22496574680061751</v>
      </c>
      <c r="AV137" s="9">
        <f t="shared" si="70"/>
        <v>0.50827177514370303</v>
      </c>
      <c r="AW137" s="9">
        <f t="shared" si="95"/>
        <v>0.41687228039238045</v>
      </c>
      <c r="AX137" s="9">
        <f t="shared" si="62"/>
        <v>0.23885267700892751</v>
      </c>
      <c r="AY137" s="9">
        <f t="shared" si="94"/>
        <v>0.84154684844096872</v>
      </c>
      <c r="AZ137" s="9">
        <v>1.2</v>
      </c>
    </row>
    <row r="138" spans="1:54" x14ac:dyDescent="0.2">
      <c r="A138" s="2" t="s">
        <v>97</v>
      </c>
      <c r="B138" s="3">
        <v>710</v>
      </c>
      <c r="C138" s="3">
        <v>11529.9</v>
      </c>
      <c r="E138" s="2">
        <v>988688.6</v>
      </c>
      <c r="F138" s="2">
        <v>0</v>
      </c>
      <c r="G138" s="3">
        <v>455450.1</v>
      </c>
      <c r="H138" s="2">
        <v>41971.199999999997</v>
      </c>
      <c r="I138" s="2">
        <v>24437.3</v>
      </c>
      <c r="J138" s="2">
        <v>7001.6</v>
      </c>
      <c r="K138" s="2">
        <v>53797.4</v>
      </c>
      <c r="L138" s="2">
        <v>13536.8</v>
      </c>
      <c r="M138" s="2">
        <v>15378.2</v>
      </c>
      <c r="N138" s="2">
        <v>54546</v>
      </c>
      <c r="O138" s="2">
        <v>55016.2</v>
      </c>
      <c r="P138" s="2">
        <v>14724.6</v>
      </c>
      <c r="Q138" s="2">
        <v>70565.899999999994</v>
      </c>
      <c r="R138" s="2">
        <v>30230.2</v>
      </c>
      <c r="S138" s="2">
        <v>6922.5</v>
      </c>
      <c r="U138" s="6">
        <f t="shared" si="72"/>
        <v>0.53959865884145897</v>
      </c>
      <c r="V138" s="6">
        <f t="shared" si="73"/>
        <v>0</v>
      </c>
      <c r="W138" s="6">
        <f t="shared" si="74"/>
        <v>0.24857195999752438</v>
      </c>
      <c r="X138" s="6">
        <f t="shared" si="75"/>
        <v>2.2906710191628227E-2</v>
      </c>
      <c r="Y138" s="6">
        <f t="shared" si="76"/>
        <v>1.3337196672143673E-2</v>
      </c>
      <c r="Z138" s="6">
        <f t="shared" si="77"/>
        <v>3.8212779734128214E-3</v>
      </c>
      <c r="AA138" s="6">
        <f t="shared" si="78"/>
        <v>2.9361120264922148E-2</v>
      </c>
      <c r="AB138" s="6">
        <f t="shared" si="79"/>
        <v>7.3880078368508163E-3</v>
      </c>
      <c r="AC138" s="6">
        <f t="shared" si="80"/>
        <v>8.3929925917985964E-3</v>
      </c>
      <c r="AD138" s="6">
        <f t="shared" si="81"/>
        <v>2.9769685263050696E-2</v>
      </c>
      <c r="AE138" s="6">
        <f t="shared" si="82"/>
        <v>3.0026307307026174E-2</v>
      </c>
      <c r="AF138" s="6">
        <f t="shared" si="83"/>
        <v>8.0362759436863624E-3</v>
      </c>
      <c r="AG138" s="6">
        <f t="shared" si="84"/>
        <v>3.8512899814906847E-2</v>
      </c>
      <c r="AH138" s="6">
        <f t="shared" si="85"/>
        <v>1.6498799901717362E-2</v>
      </c>
      <c r="AI138" s="6">
        <f t="shared" si="86"/>
        <v>3.7781073998729227E-3</v>
      </c>
      <c r="AJ138" s="2"/>
      <c r="AK138" s="7">
        <f t="shared" si="87"/>
        <v>0.4606608187856116</v>
      </c>
      <c r="AL138" s="8">
        <f t="shared" si="88"/>
        <v>6.9117964272058713E-2</v>
      </c>
      <c r="AM138" s="8">
        <f t="shared" si="89"/>
        <v>0</v>
      </c>
      <c r="AN138" s="8">
        <f t="shared" si="67"/>
        <v>0.42826395822918106</v>
      </c>
      <c r="AO138" s="8">
        <f t="shared" si="90"/>
        <v>9.6984466769559017</v>
      </c>
      <c r="AP138" s="2">
        <v>3.6</v>
      </c>
      <c r="AQ138" s="24">
        <f t="shared" si="91"/>
        <v>0.26281449603422496</v>
      </c>
      <c r="AR138" s="24">
        <f t="shared" si="92"/>
        <v>0.39491506359030215</v>
      </c>
      <c r="AS138" s="24">
        <f t="shared" si="93"/>
        <v>0.34227044037547288</v>
      </c>
      <c r="AT138" s="9">
        <f t="shared" si="68"/>
        <v>0.15322852156551497</v>
      </c>
      <c r="AU138" s="9">
        <f t="shared" si="69"/>
        <v>0.19877599533116677</v>
      </c>
      <c r="AV138" s="9">
        <f t="shared" si="70"/>
        <v>0.33434876038670303</v>
      </c>
      <c r="AW138" s="9">
        <f t="shared" si="95"/>
        <v>0.2979927952037198</v>
      </c>
      <c r="AX138" s="9">
        <f t="shared" si="62"/>
        <v>0.34227044037547288</v>
      </c>
      <c r="AY138" s="9">
        <f t="shared" si="94"/>
        <v>-0.1199268583352977</v>
      </c>
      <c r="AZ138" s="9">
        <v>1.2</v>
      </c>
    </row>
    <row r="139" spans="1:54" x14ac:dyDescent="0.2">
      <c r="A139" s="2" t="s">
        <v>98</v>
      </c>
      <c r="B139" s="3">
        <v>715</v>
      </c>
      <c r="C139" s="3">
        <v>11665</v>
      </c>
      <c r="E139" s="2">
        <v>1226413.3999999999</v>
      </c>
      <c r="F139" s="2">
        <v>0</v>
      </c>
      <c r="G139" s="3">
        <v>685629.6</v>
      </c>
      <c r="H139" s="2">
        <v>49290.7</v>
      </c>
      <c r="I139" s="2">
        <v>27782.6</v>
      </c>
      <c r="J139" s="2">
        <v>9853.7000000000007</v>
      </c>
      <c r="K139" s="2">
        <v>61585.4</v>
      </c>
      <c r="L139" s="2">
        <v>18357.599999999999</v>
      </c>
      <c r="M139" s="2">
        <v>37782.800000000003</v>
      </c>
      <c r="N139" s="2">
        <v>69877</v>
      </c>
      <c r="O139" s="2">
        <v>66014.3</v>
      </c>
      <c r="P139" s="2">
        <v>15718</v>
      </c>
      <c r="Q139" s="2">
        <v>77884.7</v>
      </c>
      <c r="R139" s="2">
        <v>41032.199999999997</v>
      </c>
      <c r="S139" s="2">
        <v>7970.1</v>
      </c>
      <c r="U139" s="6">
        <f t="shared" si="72"/>
        <v>0.51203133143266455</v>
      </c>
      <c r="V139" s="6">
        <f t="shared" si="73"/>
        <v>0</v>
      </c>
      <c r="W139" s="6">
        <f t="shared" si="74"/>
        <v>0.28625244714192233</v>
      </c>
      <c r="X139" s="6">
        <f t="shared" si="75"/>
        <v>2.0579017440814036E-2</v>
      </c>
      <c r="Y139" s="6">
        <f t="shared" si="76"/>
        <v>1.1599320154738317E-2</v>
      </c>
      <c r="Z139" s="6">
        <f t="shared" si="77"/>
        <v>4.1139497746339425E-3</v>
      </c>
      <c r="AA139" s="6">
        <f t="shared" si="78"/>
        <v>2.5712092153276557E-2</v>
      </c>
      <c r="AB139" s="6">
        <f t="shared" si="79"/>
        <v>7.6643539363711148E-3</v>
      </c>
      <c r="AC139" s="6">
        <f t="shared" si="80"/>
        <v>1.5774434125763858E-2</v>
      </c>
      <c r="AD139" s="6">
        <f t="shared" si="81"/>
        <v>2.9173860418126796E-2</v>
      </c>
      <c r="AE139" s="6">
        <f t="shared" si="82"/>
        <v>2.7561171398319158E-2</v>
      </c>
      <c r="AF139" s="6">
        <f t="shared" si="83"/>
        <v>6.5623128934000742E-3</v>
      </c>
      <c r="AG139" s="6">
        <f t="shared" si="84"/>
        <v>3.2517099567921919E-2</v>
      </c>
      <c r="AH139" s="6">
        <f t="shared" si="85"/>
        <v>1.7131068526820874E-2</v>
      </c>
      <c r="AI139" s="6">
        <f t="shared" si="86"/>
        <v>3.3275410352263603E-3</v>
      </c>
      <c r="AJ139" s="2"/>
      <c r="AK139" s="7">
        <f t="shared" si="87"/>
        <v>0.5590526000449767</v>
      </c>
      <c r="AL139" s="8">
        <f t="shared" si="88"/>
        <v>6.6187714929046571E-2</v>
      </c>
      <c r="AM139" s="8">
        <f t="shared" si="89"/>
        <v>0</v>
      </c>
      <c r="AN139" s="8">
        <f t="shared" si="67"/>
        <v>0.43296444142786478</v>
      </c>
      <c r="AO139" s="8">
        <f t="shared" si="90"/>
        <v>9.9580590645023985</v>
      </c>
      <c r="AP139" s="2">
        <v>3.6</v>
      </c>
      <c r="AQ139" s="24">
        <f t="shared" si="91"/>
        <v>0.29712073102434217</v>
      </c>
      <c r="AR139" s="24">
        <f t="shared" si="92"/>
        <v>0.38263716233900136</v>
      </c>
      <c r="AS139" s="24">
        <f t="shared" si="93"/>
        <v>0.32024210663665653</v>
      </c>
      <c r="AT139" s="9">
        <f t="shared" si="68"/>
        <v>0.14580920703696754</v>
      </c>
      <c r="AU139" s="9">
        <f t="shared" si="69"/>
        <v>0.1926037273258821</v>
      </c>
      <c r="AV139" s="9">
        <f t="shared" si="70"/>
        <v>0.37222124383179289</v>
      </c>
      <c r="AW139" s="9">
        <f t="shared" si="95"/>
        <v>0.33905266923142058</v>
      </c>
      <c r="AX139" s="9">
        <f t="shared" si="62"/>
        <v>0.32024210663665653</v>
      </c>
      <c r="AY139" s="9">
        <f t="shared" si="94"/>
        <v>6.2412478736689758E-2</v>
      </c>
      <c r="AZ139" s="9">
        <v>1.2</v>
      </c>
    </row>
    <row r="140" spans="1:54" x14ac:dyDescent="0.2">
      <c r="A140" s="2" t="s">
        <v>99</v>
      </c>
      <c r="B140" s="3">
        <v>720</v>
      </c>
      <c r="C140" s="3">
        <v>11775.8</v>
      </c>
      <c r="E140" s="2">
        <v>1148004.1000000001</v>
      </c>
      <c r="F140" s="2">
        <v>0</v>
      </c>
      <c r="G140" s="3">
        <v>608082.30000000005</v>
      </c>
      <c r="H140" s="2">
        <v>47649</v>
      </c>
      <c r="I140" s="2">
        <v>26090.7</v>
      </c>
      <c r="J140" s="2">
        <v>8085</v>
      </c>
      <c r="K140" s="2">
        <v>48860.2</v>
      </c>
      <c r="L140" s="2">
        <v>16370.2</v>
      </c>
      <c r="M140" s="2">
        <v>62963.5</v>
      </c>
      <c r="N140" s="2">
        <v>53042</v>
      </c>
      <c r="O140" s="2">
        <v>67769.5</v>
      </c>
      <c r="P140" s="2">
        <v>19807.099999999999</v>
      </c>
      <c r="Q140" s="2">
        <v>87135.7</v>
      </c>
      <c r="R140" s="2">
        <v>41257.4</v>
      </c>
      <c r="S140" s="2">
        <v>9995.6</v>
      </c>
      <c r="U140" s="6">
        <f t="shared" si="72"/>
        <v>0.51133482276142705</v>
      </c>
      <c r="V140" s="6">
        <f t="shared" si="73"/>
        <v>0</v>
      </c>
      <c r="W140" s="6">
        <f t="shared" si="74"/>
        <v>0.27084716430443145</v>
      </c>
      <c r="X140" s="6">
        <f t="shared" si="75"/>
        <v>2.1223437241869814E-2</v>
      </c>
      <c r="Y140" s="6">
        <f t="shared" si="76"/>
        <v>1.1621111335945199E-2</v>
      </c>
      <c r="Z140" s="6">
        <f t="shared" si="77"/>
        <v>3.6011561648831548E-3</v>
      </c>
      <c r="AA140" s="6">
        <f t="shared" si="78"/>
        <v>2.176292027797451E-2</v>
      </c>
      <c r="AB140" s="6">
        <f t="shared" si="79"/>
        <v>7.2914838157538929E-3</v>
      </c>
      <c r="AC140" s="6">
        <f t="shared" si="80"/>
        <v>2.8044699590305568E-2</v>
      </c>
      <c r="AD140" s="6">
        <f t="shared" si="81"/>
        <v>2.3625544254512344E-2</v>
      </c>
      <c r="AE140" s="6">
        <f t="shared" si="82"/>
        <v>3.0185349748429062E-2</v>
      </c>
      <c r="AF140" s="6">
        <f t="shared" si="83"/>
        <v>8.8223203801431199E-3</v>
      </c>
      <c r="AG140" s="6">
        <f t="shared" si="84"/>
        <v>3.8811287969871253E-2</v>
      </c>
      <c r="AH140" s="6">
        <f t="shared" si="85"/>
        <v>1.8376541788132379E-2</v>
      </c>
      <c r="AI140" s="6">
        <f t="shared" si="86"/>
        <v>4.452160366321096E-3</v>
      </c>
      <c r="AJ140" s="2"/>
      <c r="AK140" s="7">
        <f t="shared" si="87"/>
        <v>0.52968652289656459</v>
      </c>
      <c r="AL140" s="8">
        <f t="shared" si="88"/>
        <v>6.6533406926232344E-2</v>
      </c>
      <c r="AM140" s="8">
        <f t="shared" si="89"/>
        <v>0</v>
      </c>
      <c r="AN140" s="8">
        <f t="shared" si="67"/>
        <v>0.41766972564519023</v>
      </c>
      <c r="AO140" s="8">
        <f t="shared" si="90"/>
        <v>9.1133166171095024</v>
      </c>
      <c r="AP140" s="2">
        <v>3.6</v>
      </c>
      <c r="AQ140" s="24">
        <f t="shared" si="91"/>
        <v>0.31481709778851336</v>
      </c>
      <c r="AR140" s="24">
        <f t="shared" si="92"/>
        <v>0.34532953242770403</v>
      </c>
      <c r="AS140" s="24">
        <f t="shared" si="93"/>
        <v>0.3398533697837825</v>
      </c>
      <c r="AT140" s="9">
        <f t="shared" si="68"/>
        <v>0.14138516217142022</v>
      </c>
      <c r="AU140" s="9">
        <f t="shared" si="69"/>
        <v>8.318260102629349E-2</v>
      </c>
      <c r="AV140" s="9">
        <f t="shared" si="70"/>
        <v>0.37486797118350457</v>
      </c>
      <c r="AW140" s="9">
        <f t="shared" si="95"/>
        <v>0.36014762822230872</v>
      </c>
      <c r="AX140" s="9">
        <f t="shared" si="62"/>
        <v>0.3398533697837825</v>
      </c>
      <c r="AY140" s="9">
        <f t="shared" si="94"/>
        <v>-0.88940924682520439</v>
      </c>
      <c r="AZ140" s="9">
        <v>1.2</v>
      </c>
    </row>
    <row r="141" spans="1:54" x14ac:dyDescent="0.2">
      <c r="A141" s="2" t="s">
        <v>100</v>
      </c>
      <c r="B141" s="3">
        <v>725</v>
      </c>
      <c r="C141" s="3">
        <v>11881.2</v>
      </c>
      <c r="E141" s="2">
        <v>59986.625</v>
      </c>
      <c r="F141" s="2">
        <v>0</v>
      </c>
      <c r="G141" s="3">
        <v>21849.3046875</v>
      </c>
      <c r="H141" s="2">
        <v>2453.42333984375</v>
      </c>
      <c r="I141" s="2">
        <v>1614.4813232421875</v>
      </c>
      <c r="J141" s="2">
        <v>477.97662353515625</v>
      </c>
      <c r="K141" s="2">
        <v>19325.3515625</v>
      </c>
      <c r="L141" s="10">
        <v>4149.97802734375</v>
      </c>
      <c r="M141" s="2">
        <v>5648.15478515625</v>
      </c>
      <c r="N141" s="2">
        <v>15366.2451171875</v>
      </c>
      <c r="O141" s="2">
        <v>16884.376953125</v>
      </c>
      <c r="P141" s="2">
        <v>4065.559326171875</v>
      </c>
      <c r="Q141" s="2">
        <v>13389.705078125</v>
      </c>
      <c r="R141" s="2">
        <v>13254.23046875</v>
      </c>
      <c r="S141" s="2">
        <v>0</v>
      </c>
      <c r="U141" s="6">
        <f t="shared" si="72"/>
        <v>0.33612465423658733</v>
      </c>
      <c r="V141" s="6">
        <f t="shared" si="73"/>
        <v>0</v>
      </c>
      <c r="W141" s="6">
        <f t="shared" si="74"/>
        <v>0.12242879114128832</v>
      </c>
      <c r="X141" s="6">
        <f t="shared" si="75"/>
        <v>1.3747332372857345E-2</v>
      </c>
      <c r="Y141" s="6">
        <f t="shared" si="76"/>
        <v>9.0464662171977211E-3</v>
      </c>
      <c r="Z141" s="6">
        <f t="shared" si="77"/>
        <v>2.6782591505844157E-3</v>
      </c>
      <c r="AA141" s="6">
        <f t="shared" si="78"/>
        <v>0.10828625734396301</v>
      </c>
      <c r="AB141" s="6">
        <f t="shared" si="79"/>
        <v>2.3253682458887339E-2</v>
      </c>
      <c r="AC141" s="6">
        <f t="shared" si="80"/>
        <v>3.164845620561868E-2</v>
      </c>
      <c r="AD141" s="6">
        <f t="shared" si="81"/>
        <v>8.6102090706541609E-2</v>
      </c>
      <c r="AE141" s="6">
        <f t="shared" si="82"/>
        <v>9.4608679274243962E-2</v>
      </c>
      <c r="AF141" s="6">
        <f t="shared" si="83"/>
        <v>2.2780656901231808E-2</v>
      </c>
      <c r="AG141" s="6">
        <f t="shared" si="84"/>
        <v>7.502689123974958E-2</v>
      </c>
      <c r="AH141" s="6">
        <f t="shared" si="85"/>
        <v>7.4267782751248873E-2</v>
      </c>
      <c r="AI141" s="6">
        <f t="shared" si="86"/>
        <v>0</v>
      </c>
      <c r="AJ141" s="2"/>
      <c r="AK141" s="7">
        <f t="shared" si="87"/>
        <v>0.36423627246073609</v>
      </c>
      <c r="AL141" s="8">
        <f t="shared" si="88"/>
        <v>7.0443278096631853E-2</v>
      </c>
      <c r="AM141" s="8">
        <f t="shared" si="89"/>
        <v>0</v>
      </c>
      <c r="AN141" s="8">
        <f t="shared" si="67"/>
        <v>0.46029753415154534</v>
      </c>
      <c r="AO141" s="8">
        <f t="shared" si="90"/>
        <v>11.467693108724001</v>
      </c>
      <c r="AP141" s="2">
        <v>3.6</v>
      </c>
      <c r="AQ141" s="24">
        <f t="shared" si="91"/>
        <v>0.31627221305465425</v>
      </c>
      <c r="AR141" s="24">
        <f t="shared" si="92"/>
        <v>0.3943827226188617</v>
      </c>
      <c r="AS141" s="24">
        <f t="shared" si="93"/>
        <v>0.28934506432648394</v>
      </c>
      <c r="AT141" s="9">
        <f t="shared" si="68"/>
        <v>0.44491740704497768</v>
      </c>
      <c r="AU141" s="9">
        <f t="shared" si="69"/>
        <v>0.21729508979691414</v>
      </c>
      <c r="AV141" s="9">
        <f t="shared" si="70"/>
        <v>0.42448940399260077</v>
      </c>
      <c r="AW141" s="9">
        <f t="shared" si="95"/>
        <v>0.36944966147911756</v>
      </c>
      <c r="AX141" s="9">
        <f t="shared" si="62"/>
        <v>0.28934506432648394</v>
      </c>
      <c r="AY141" s="9">
        <f t="shared" si="94"/>
        <v>0.4853256795580112</v>
      </c>
      <c r="AZ141" s="9">
        <v>1.2</v>
      </c>
    </row>
    <row r="142" spans="1:54" s="11" customFormat="1" x14ac:dyDescent="0.2">
      <c r="A142" s="11" t="s">
        <v>101</v>
      </c>
      <c r="B142" s="4">
        <v>730</v>
      </c>
      <c r="C142" s="4">
        <v>11983.9</v>
      </c>
      <c r="D142" s="4"/>
      <c r="E142" s="11">
        <v>37136.6328125</v>
      </c>
      <c r="F142" s="11">
        <v>0</v>
      </c>
      <c r="G142" s="4">
        <v>13939.455078125</v>
      </c>
      <c r="H142" s="11">
        <v>1487.86328125</v>
      </c>
      <c r="I142" s="11">
        <v>988.6361083984375</v>
      </c>
      <c r="J142" s="11">
        <v>257.656494140625</v>
      </c>
      <c r="K142" s="11">
        <v>13393.9521484375</v>
      </c>
      <c r="L142" s="12">
        <v>3358.5712890625</v>
      </c>
      <c r="M142" s="11">
        <v>4755.99560546875</v>
      </c>
      <c r="N142" s="11">
        <v>11191.126953125</v>
      </c>
      <c r="O142" s="11">
        <v>11604.2490234375</v>
      </c>
      <c r="P142" s="11">
        <v>3748.43310546875</v>
      </c>
      <c r="Q142" s="11">
        <v>12293.263671875</v>
      </c>
      <c r="R142" s="11">
        <v>6795.27685546875</v>
      </c>
      <c r="S142" s="11">
        <v>0</v>
      </c>
      <c r="U142" s="13">
        <f t="shared" si="72"/>
        <v>0.30703837333441775</v>
      </c>
      <c r="V142" s="13">
        <f t="shared" si="73"/>
        <v>0</v>
      </c>
      <c r="W142" s="13">
        <f t="shared" si="74"/>
        <v>0.11524867195054585</v>
      </c>
      <c r="X142" s="13">
        <f t="shared" si="75"/>
        <v>1.2301360867193169E-2</v>
      </c>
      <c r="Y142" s="13">
        <f t="shared" si="76"/>
        <v>8.1738488267076338E-3</v>
      </c>
      <c r="Z142" s="13">
        <f t="shared" si="77"/>
        <v>2.1302531987595352E-3</v>
      </c>
      <c r="AA142" s="13">
        <f t="shared" si="78"/>
        <v>0.11073856105745397</v>
      </c>
      <c r="AB142" s="13">
        <f t="shared" si="79"/>
        <v>2.7768006607597675E-2</v>
      </c>
      <c r="AC142" s="13">
        <f t="shared" si="80"/>
        <v>3.932163590763791E-2</v>
      </c>
      <c r="AD142" s="13">
        <f t="shared" si="81"/>
        <v>9.2526035755990332E-2</v>
      </c>
      <c r="AE142" s="13">
        <f t="shared" si="82"/>
        <v>9.5941647750155887E-2</v>
      </c>
      <c r="AF142" s="13">
        <f t="shared" si="83"/>
        <v>3.0991307399000741E-2</v>
      </c>
      <c r="AG142" s="13">
        <f t="shared" si="84"/>
        <v>0.10163828529745197</v>
      </c>
      <c r="AH142" s="13">
        <f t="shared" si="85"/>
        <v>5.6182012047087566E-2</v>
      </c>
      <c r="AI142" s="13">
        <f t="shared" si="86"/>
        <v>0</v>
      </c>
      <c r="AK142" s="14">
        <f t="shared" si="87"/>
        <v>0.37535592277588109</v>
      </c>
      <c r="AL142" s="15">
        <f t="shared" si="88"/>
        <v>6.8575415064300982E-2</v>
      </c>
      <c r="AM142" s="8">
        <f t="shared" si="89"/>
        <v>0</v>
      </c>
      <c r="AN142" s="15">
        <f t="shared" si="67"/>
        <v>0.45582353585923513</v>
      </c>
      <c r="AO142" s="15">
        <f t="shared" si="90"/>
        <v>11.220589709041414</v>
      </c>
      <c r="AP142" s="2">
        <v>3.6</v>
      </c>
      <c r="AQ142" s="24">
        <f t="shared" si="91"/>
        <v>0.32034913272183185</v>
      </c>
      <c r="AR142" s="24">
        <f t="shared" si="92"/>
        <v>0.39534503521953857</v>
      </c>
      <c r="AS142" s="24">
        <f t="shared" si="93"/>
        <v>0.28430583205862958</v>
      </c>
      <c r="AT142" s="16">
        <f t="shared" si="68"/>
        <v>0.49825515014348276</v>
      </c>
      <c r="AU142" s="16">
        <f t="shared" si="69"/>
        <v>0.21565814939970315</v>
      </c>
      <c r="AV142" s="16">
        <f t="shared" si="70"/>
        <v>0.4268550386257301</v>
      </c>
      <c r="AW142" s="16">
        <f t="shared" si="95"/>
        <v>0.35642237324255671</v>
      </c>
      <c r="AX142" s="9">
        <f t="shared" si="62"/>
        <v>0.28430583205862958</v>
      </c>
      <c r="AY142" s="16">
        <f t="shared" si="94"/>
        <v>0.39209663968901465</v>
      </c>
      <c r="AZ142" s="9">
        <v>1.2</v>
      </c>
      <c r="BA142" s="2"/>
      <c r="BB142" s="2"/>
    </row>
    <row r="143" spans="1:54" x14ac:dyDescent="0.2">
      <c r="A143" s="2" t="s">
        <v>102</v>
      </c>
      <c r="B143" s="3">
        <v>735</v>
      </c>
      <c r="C143" s="3">
        <v>12088.8</v>
      </c>
      <c r="E143" s="2">
        <v>53548.48046875</v>
      </c>
      <c r="F143" s="2">
        <v>0</v>
      </c>
      <c r="G143" s="3">
        <v>19162.21875</v>
      </c>
      <c r="H143" s="2">
        <v>1887.599609375</v>
      </c>
      <c r="I143" s="2">
        <v>1375.748291015625</v>
      </c>
      <c r="J143" s="2">
        <v>350.79800415039063</v>
      </c>
      <c r="K143" s="2">
        <v>16712.53125</v>
      </c>
      <c r="L143" s="10">
        <v>3578.572998046875</v>
      </c>
      <c r="M143" s="2">
        <v>5051.212890625</v>
      </c>
      <c r="N143" s="2">
        <v>15374.8974609375</v>
      </c>
      <c r="O143" s="2">
        <v>13627.0947265625</v>
      </c>
      <c r="P143" s="2">
        <v>4526.6962890625</v>
      </c>
      <c r="Q143" s="2">
        <v>11581.1640625</v>
      </c>
      <c r="R143" s="2">
        <v>9115.0078125</v>
      </c>
      <c r="S143" s="2">
        <v>0</v>
      </c>
      <c r="U143" s="6">
        <f t="shared" si="72"/>
        <v>0.34349724617726568</v>
      </c>
      <c r="V143" s="6">
        <f t="shared" si="73"/>
        <v>0</v>
      </c>
      <c r="W143" s="6">
        <f t="shared" si="74"/>
        <v>0.12291981609286953</v>
      </c>
      <c r="X143" s="6">
        <f t="shared" si="75"/>
        <v>1.2108378464333488E-2</v>
      </c>
      <c r="Y143" s="6">
        <f t="shared" si="76"/>
        <v>8.8250076427981595E-3</v>
      </c>
      <c r="Z143" s="6">
        <f t="shared" si="77"/>
        <v>2.2502627027943568E-3</v>
      </c>
      <c r="AA143" s="6">
        <f t="shared" si="78"/>
        <v>0.10720581444653089</v>
      </c>
      <c r="AB143" s="6">
        <f t="shared" si="79"/>
        <v>2.2955459413844269E-2</v>
      </c>
      <c r="AC143" s="6">
        <f t="shared" si="80"/>
        <v>3.2401997266707797E-2</v>
      </c>
      <c r="AD143" s="6">
        <f t="shared" si="81"/>
        <v>9.8625299763116639E-2</v>
      </c>
      <c r="AE143" s="6">
        <f t="shared" si="82"/>
        <v>8.7413675812941793E-2</v>
      </c>
      <c r="AF143" s="6">
        <f t="shared" si="83"/>
        <v>2.9037382498299551E-2</v>
      </c>
      <c r="AG143" s="6">
        <f t="shared" si="84"/>
        <v>7.4289651698285192E-2</v>
      </c>
      <c r="AH143" s="6">
        <f t="shared" si="85"/>
        <v>5.8470008020212641E-2</v>
      </c>
      <c r="AI143" s="6">
        <f t="shared" si="86"/>
        <v>0</v>
      </c>
      <c r="AJ143" s="2"/>
      <c r="AK143" s="7">
        <f t="shared" si="87"/>
        <v>0.3578480394263055</v>
      </c>
      <c r="AL143" s="8">
        <f t="shared" si="88"/>
        <v>6.3225679676427698E-2</v>
      </c>
      <c r="AM143" s="8">
        <f t="shared" si="89"/>
        <v>0</v>
      </c>
      <c r="AN143" s="8">
        <f t="shared" si="67"/>
        <v>0.47771903535955368</v>
      </c>
      <c r="AO143" s="8">
        <f t="shared" si="90"/>
        <v>12.42990004194351</v>
      </c>
      <c r="AP143" s="2">
        <v>3.6</v>
      </c>
      <c r="AQ143" s="24">
        <f t="shared" si="91"/>
        <v>0.31850215048513247</v>
      </c>
      <c r="AR143" s="24">
        <f t="shared" si="92"/>
        <v>0.42138843596252507</v>
      </c>
      <c r="AS143" s="24">
        <f t="shared" si="93"/>
        <v>0.26010941355234241</v>
      </c>
      <c r="AT143" s="9">
        <f t="shared" si="68"/>
        <v>0.44918645786270645</v>
      </c>
      <c r="AU143" s="9">
        <f t="shared" si="69"/>
        <v>0.2706633852404417</v>
      </c>
      <c r="AV143" s="9">
        <f t="shared" si="70"/>
        <v>0.42753029599530623</v>
      </c>
      <c r="AW143" s="9">
        <f t="shared" si="95"/>
        <v>0.35970953420730539</v>
      </c>
      <c r="AX143" s="9">
        <f t="shared" si="62"/>
        <v>0.26010941355234241</v>
      </c>
      <c r="AY143" s="9">
        <f t="shared" si="94"/>
        <v>0.95280815327319424</v>
      </c>
      <c r="AZ143" s="9">
        <v>1.2</v>
      </c>
    </row>
    <row r="144" spans="1:54" x14ac:dyDescent="0.2">
      <c r="A144" s="2" t="s">
        <v>103</v>
      </c>
      <c r="B144" s="3">
        <v>740</v>
      </c>
      <c r="C144" s="3">
        <v>12196.5</v>
      </c>
      <c r="E144" s="2">
        <v>50579.15234375</v>
      </c>
      <c r="F144" s="2">
        <v>0</v>
      </c>
      <c r="G144" s="3">
        <v>17924.841796875</v>
      </c>
      <c r="H144" s="2">
        <v>1999.8892822265625</v>
      </c>
      <c r="I144" s="2">
        <v>1156.3316650390625</v>
      </c>
      <c r="J144" s="2">
        <v>465.11099243164063</v>
      </c>
      <c r="K144" s="2">
        <v>24763.203125</v>
      </c>
      <c r="L144" s="10">
        <v>4295.24658203125</v>
      </c>
      <c r="M144" s="2">
        <v>7712.630859375</v>
      </c>
      <c r="N144" s="2">
        <v>21640.630859375</v>
      </c>
      <c r="O144" s="2">
        <v>19724.203125</v>
      </c>
      <c r="P144" s="2">
        <v>8030.2392578125</v>
      </c>
      <c r="Q144" s="2">
        <v>12677.6953125</v>
      </c>
      <c r="R144" s="2">
        <v>14122.10546875</v>
      </c>
      <c r="S144" s="2">
        <v>1192.676025390625</v>
      </c>
      <c r="U144" s="6">
        <f t="shared" si="72"/>
        <v>0.27151641634073387</v>
      </c>
      <c r="V144" s="6">
        <f t="shared" si="73"/>
        <v>0</v>
      </c>
      <c r="W144" s="6">
        <f t="shared" si="74"/>
        <v>9.622321811732569E-2</v>
      </c>
      <c r="X144" s="6">
        <f t="shared" si="75"/>
        <v>1.0735703265606368E-2</v>
      </c>
      <c r="Y144" s="6">
        <f t="shared" si="76"/>
        <v>6.2073604488058634E-3</v>
      </c>
      <c r="Z144" s="6">
        <f t="shared" si="77"/>
        <v>2.4967850193979412E-3</v>
      </c>
      <c r="AA144" s="6">
        <f t="shared" si="78"/>
        <v>0.13293255932646114</v>
      </c>
      <c r="AB144" s="6">
        <f t="shared" si="79"/>
        <v>2.3057522817442406E-2</v>
      </c>
      <c r="AC144" s="6">
        <f t="shared" si="80"/>
        <v>4.1402550150787983E-2</v>
      </c>
      <c r="AD144" s="6">
        <f t="shared" si="81"/>
        <v>0.11617012674227348</v>
      </c>
      <c r="AE144" s="6">
        <f t="shared" si="82"/>
        <v>0.10588245748524233</v>
      </c>
      <c r="AF144" s="6">
        <f t="shared" si="83"/>
        <v>4.3107519296126495E-2</v>
      </c>
      <c r="AG144" s="6">
        <f t="shared" si="84"/>
        <v>6.8055754974214566E-2</v>
      </c>
      <c r="AH144" s="6">
        <f t="shared" si="85"/>
        <v>7.5809563632093763E-2</v>
      </c>
      <c r="AI144" s="6">
        <f t="shared" si="86"/>
        <v>6.4024623834880862E-3</v>
      </c>
      <c r="AJ144" s="2"/>
      <c r="AK144" s="7">
        <f t="shared" si="87"/>
        <v>0.35439189797117965</v>
      </c>
      <c r="AL144" s="8">
        <f t="shared" si="88"/>
        <v>6.6813645441969147E-2</v>
      </c>
      <c r="AM144" s="8">
        <f t="shared" si="89"/>
        <v>0</v>
      </c>
      <c r="AN144" s="8">
        <f t="shared" si="67"/>
        <v>0.44774759245247531</v>
      </c>
      <c r="AO144" s="8">
        <f t="shared" si="90"/>
        <v>10.774547278742665</v>
      </c>
      <c r="AP144" s="2">
        <v>3.6</v>
      </c>
      <c r="AQ144" s="24">
        <f t="shared" si="91"/>
        <v>0.32210513010042346</v>
      </c>
      <c r="AR144" s="24">
        <f t="shared" si="92"/>
        <v>0.43268803222308244</v>
      </c>
      <c r="AS144" s="24">
        <f t="shared" si="93"/>
        <v>0.24520683767649412</v>
      </c>
      <c r="AT144" s="9">
        <f t="shared" si="68"/>
        <v>0.53876675224848869</v>
      </c>
      <c r="AU144" s="9">
        <f t="shared" si="69"/>
        <v>0.28599081101874146</v>
      </c>
      <c r="AV144" s="9">
        <f t="shared" si="70"/>
        <v>0.43209168504672057</v>
      </c>
      <c r="AW144" s="9">
        <f t="shared" si="95"/>
        <v>0.3720118236326263</v>
      </c>
      <c r="AX144" s="9">
        <f t="shared" si="62"/>
        <v>0.24520683767649412</v>
      </c>
      <c r="AY144" s="9">
        <f t="shared" si="94"/>
        <v>1.176459576329564</v>
      </c>
      <c r="AZ144" s="9">
        <v>1.2</v>
      </c>
    </row>
    <row r="145" spans="1:52" x14ac:dyDescent="0.2">
      <c r="A145" s="2" t="s">
        <v>104</v>
      </c>
      <c r="B145" s="3">
        <v>745</v>
      </c>
      <c r="C145" s="3">
        <v>12303.2</v>
      </c>
      <c r="E145" s="2">
        <v>32046.962890625</v>
      </c>
      <c r="F145" s="2">
        <v>0</v>
      </c>
      <c r="G145" s="3">
        <v>14747.53515625</v>
      </c>
      <c r="H145" s="2">
        <v>1430.0008544921875</v>
      </c>
      <c r="I145" s="2">
        <v>827.3662109375</v>
      </c>
      <c r="J145" s="2">
        <v>446.96649169921875</v>
      </c>
      <c r="K145" s="2">
        <v>18424.0078125</v>
      </c>
      <c r="L145" s="10">
        <v>3356.637939453125</v>
      </c>
      <c r="M145" s="2">
        <v>3123.6455078125</v>
      </c>
      <c r="N145" s="2">
        <v>17279.740234375</v>
      </c>
      <c r="O145" s="2">
        <v>10330.419921875</v>
      </c>
      <c r="P145" s="2">
        <v>4462.873046875</v>
      </c>
      <c r="Q145" s="2">
        <v>9756.11328125</v>
      </c>
      <c r="R145" s="2">
        <v>4304.0380859375</v>
      </c>
      <c r="S145" s="2">
        <v>0</v>
      </c>
      <c r="U145" s="6">
        <f t="shared" si="72"/>
        <v>0.26586979120918064</v>
      </c>
      <c r="V145" s="6">
        <f t="shared" si="73"/>
        <v>0</v>
      </c>
      <c r="W145" s="6">
        <f t="shared" si="74"/>
        <v>0.12234931922329725</v>
      </c>
      <c r="X145" s="6">
        <f t="shared" si="75"/>
        <v>1.1863652412566358E-2</v>
      </c>
      <c r="Y145" s="6">
        <f t="shared" si="76"/>
        <v>6.8640414539823504E-3</v>
      </c>
      <c r="Z145" s="6">
        <f t="shared" si="77"/>
        <v>3.7081482020979643E-3</v>
      </c>
      <c r="AA145" s="6">
        <f t="shared" si="78"/>
        <v>0.15285027561156692</v>
      </c>
      <c r="AB145" s="6">
        <f t="shared" si="79"/>
        <v>2.7847525869238839E-2</v>
      </c>
      <c r="AC145" s="6">
        <f t="shared" si="80"/>
        <v>2.5914561133546715E-2</v>
      </c>
      <c r="AD145" s="6">
        <f t="shared" si="81"/>
        <v>0.14335713945629877</v>
      </c>
      <c r="AE145" s="6">
        <f t="shared" si="82"/>
        <v>8.5703802794227957E-2</v>
      </c>
      <c r="AF145" s="6">
        <f t="shared" si="83"/>
        <v>3.7025134931361836E-2</v>
      </c>
      <c r="AG145" s="6">
        <f t="shared" si="84"/>
        <v>8.0939208184930903E-2</v>
      </c>
      <c r="AH145" s="6">
        <f t="shared" si="85"/>
        <v>3.5707399517703485E-2</v>
      </c>
      <c r="AI145" s="6">
        <f t="shared" si="86"/>
        <v>0</v>
      </c>
      <c r="AJ145" s="2"/>
      <c r="AK145" s="7">
        <f t="shared" si="87"/>
        <v>0.46018511041382448</v>
      </c>
      <c r="AL145" s="8">
        <f t="shared" si="88"/>
        <v>7.781964512301516E-2</v>
      </c>
      <c r="AM145" s="8">
        <f t="shared" si="89"/>
        <v>0</v>
      </c>
      <c r="AN145" s="8">
        <f t="shared" si="67"/>
        <v>0.47121875897203747</v>
      </c>
      <c r="AO145" s="8">
        <f t="shared" si="90"/>
        <v>12.070883276784601</v>
      </c>
      <c r="AP145" s="2">
        <v>3.6</v>
      </c>
      <c r="AQ145" s="24">
        <f t="shared" si="91"/>
        <v>0.35057961968323265</v>
      </c>
      <c r="AR145" s="24">
        <f t="shared" si="92"/>
        <v>0.45149455028278029</v>
      </c>
      <c r="AS145" s="24">
        <f t="shared" si="93"/>
        <v>0.19792583003398692</v>
      </c>
      <c r="AT145" s="9">
        <f t="shared" si="68"/>
        <v>0.58652720952444359</v>
      </c>
      <c r="AU145" s="9">
        <f t="shared" si="69"/>
        <v>0.41640370591005504</v>
      </c>
      <c r="AV145" s="9">
        <f t="shared" si="70"/>
        <v>0.50560077090355926</v>
      </c>
      <c r="AW145" s="9">
        <f t="shared" si="95"/>
        <v>0.37319059382569109</v>
      </c>
      <c r="AX145" s="9">
        <f t="shared" si="62"/>
        <v>0.19792583003398692</v>
      </c>
      <c r="AY145" s="9">
        <f t="shared" si="94"/>
        <v>2.4667007816030329</v>
      </c>
      <c r="AZ145" s="9">
        <v>1.2</v>
      </c>
    </row>
    <row r="146" spans="1:52" x14ac:dyDescent="0.2">
      <c r="A146" s="2" t="s">
        <v>105</v>
      </c>
      <c r="B146" s="3">
        <v>750</v>
      </c>
      <c r="C146" s="3">
        <v>12409.2</v>
      </c>
      <c r="E146" s="2">
        <v>14529.3447265625</v>
      </c>
      <c r="F146" s="2">
        <v>0</v>
      </c>
      <c r="G146" s="3">
        <v>8407.322265625</v>
      </c>
      <c r="H146" s="2">
        <v>826.0621337890625</v>
      </c>
      <c r="I146" s="2">
        <v>743.8575439453125</v>
      </c>
      <c r="J146" s="2">
        <v>136.69149780273438</v>
      </c>
      <c r="K146" s="2">
        <v>8027.6953125</v>
      </c>
      <c r="L146" s="10">
        <v>1832.6771240234375</v>
      </c>
      <c r="M146" s="2">
        <v>3852.8818359375</v>
      </c>
      <c r="N146" s="2">
        <v>7732.2294921875</v>
      </c>
      <c r="O146" s="2">
        <v>4744.85009765625</v>
      </c>
      <c r="P146" s="2">
        <v>3562.7900390625</v>
      </c>
      <c r="Q146" s="2">
        <v>5882.66552734375</v>
      </c>
      <c r="R146" s="2">
        <v>2070.65771484375</v>
      </c>
      <c r="S146" s="2">
        <v>0</v>
      </c>
      <c r="U146" s="6">
        <f t="shared" si="72"/>
        <v>0.23302981134279493</v>
      </c>
      <c r="V146" s="6">
        <f t="shared" si="73"/>
        <v>0</v>
      </c>
      <c r="W146" s="6">
        <f t="shared" si="74"/>
        <v>0.13484136816404041</v>
      </c>
      <c r="X146" s="6">
        <f t="shared" si="75"/>
        <v>1.3248849608638529E-2</v>
      </c>
      <c r="Y146" s="6">
        <f t="shared" si="76"/>
        <v>1.1930406112162067E-2</v>
      </c>
      <c r="Z146" s="6">
        <f t="shared" si="77"/>
        <v>2.192335204691052E-3</v>
      </c>
      <c r="AA146" s="6">
        <f t="shared" si="78"/>
        <v>0.12875269734424571</v>
      </c>
      <c r="AB146" s="6">
        <f t="shared" si="79"/>
        <v>2.9393507587625239E-2</v>
      </c>
      <c r="AC146" s="6">
        <f t="shared" si="80"/>
        <v>6.1794688215579027E-2</v>
      </c>
      <c r="AD146" s="6">
        <f t="shared" si="81"/>
        <v>0.12401385015867442</v>
      </c>
      <c r="AE146" s="6">
        <f t="shared" si="82"/>
        <v>7.610057741181242E-2</v>
      </c>
      <c r="AF146" s="6">
        <f t="shared" si="83"/>
        <v>5.7142032643694392E-2</v>
      </c>
      <c r="AG146" s="6">
        <f t="shared" si="84"/>
        <v>9.4349501909987629E-2</v>
      </c>
      <c r="AH146" s="6">
        <f t="shared" si="85"/>
        <v>3.3210374296054203E-2</v>
      </c>
      <c r="AI146" s="6">
        <f t="shared" si="86"/>
        <v>0</v>
      </c>
      <c r="AJ146" s="2"/>
      <c r="AK146" s="7">
        <f t="shared" si="87"/>
        <v>0.578644283265904</v>
      </c>
      <c r="AL146" s="8">
        <f t="shared" si="88"/>
        <v>0.10511307038696829</v>
      </c>
      <c r="AM146" s="8">
        <f t="shared" si="89"/>
        <v>0</v>
      </c>
      <c r="AN146" s="8">
        <f t="shared" si="67"/>
        <v>0.51596348035803652</v>
      </c>
      <c r="AO146" s="8">
        <f t="shared" si="90"/>
        <v>14.542178983654717</v>
      </c>
      <c r="AP146" s="2">
        <v>3.6</v>
      </c>
      <c r="AQ146" s="24">
        <f t="shared" si="91"/>
        <v>0.3636846033319529</v>
      </c>
      <c r="AR146" s="24">
        <f t="shared" si="92"/>
        <v>0.42538798651169152</v>
      </c>
      <c r="AS146" s="24">
        <f t="shared" si="93"/>
        <v>0.21092741015635552</v>
      </c>
      <c r="AT146" s="9">
        <f t="shared" si="68"/>
        <v>0.5983254779423085</v>
      </c>
      <c r="AU146" s="9">
        <f t="shared" si="69"/>
        <v>0.37949148688199369</v>
      </c>
      <c r="AV146" s="9">
        <f t="shared" si="70"/>
        <v>0.49246633203200751</v>
      </c>
      <c r="AW146" s="9">
        <f t="shared" si="95"/>
        <v>0.38481690716840083</v>
      </c>
      <c r="AX146" s="9">
        <f t="shared" si="62"/>
        <v>0.21092741015635552</v>
      </c>
      <c r="AY146" s="9">
        <f t="shared" si="94"/>
        <v>2.1723123213557507</v>
      </c>
      <c r="AZ146" s="9">
        <v>1.2</v>
      </c>
    </row>
    <row r="147" spans="1:52" x14ac:dyDescent="0.2">
      <c r="A147" s="2" t="s">
        <v>106</v>
      </c>
      <c r="B147" s="3">
        <v>755</v>
      </c>
      <c r="C147" s="3">
        <v>12513.8</v>
      </c>
      <c r="E147" s="2">
        <v>15057.9052734375</v>
      </c>
      <c r="F147" s="2">
        <v>0</v>
      </c>
      <c r="G147" s="3">
        <v>9650.943359375</v>
      </c>
      <c r="H147" s="2">
        <v>1031.993896484375</v>
      </c>
      <c r="I147" s="2">
        <v>839.88787841796875</v>
      </c>
      <c r="J147" s="2">
        <v>267.33200073242188</v>
      </c>
      <c r="K147" s="2">
        <v>16597.033203125</v>
      </c>
      <c r="L147" s="10">
        <v>2436.673095703125</v>
      </c>
      <c r="M147" s="2">
        <v>3395.978271484375</v>
      </c>
      <c r="N147" s="2">
        <v>17079.853515625</v>
      </c>
      <c r="O147" s="2">
        <v>7921.2451171875</v>
      </c>
      <c r="P147" s="2">
        <v>4063.03173828125</v>
      </c>
      <c r="Q147" s="2">
        <v>12998.0888671875</v>
      </c>
      <c r="R147" s="2">
        <v>3298.878662109375</v>
      </c>
      <c r="S147" s="2">
        <v>0</v>
      </c>
      <c r="U147" s="6">
        <f t="shared" si="72"/>
        <v>0.15910914057188438</v>
      </c>
      <c r="V147" s="6">
        <f t="shared" si="73"/>
        <v>0</v>
      </c>
      <c r="W147" s="6">
        <f t="shared" si="74"/>
        <v>0.10197655488820502</v>
      </c>
      <c r="X147" s="6">
        <f t="shared" si="75"/>
        <v>1.0904548737911853E-2</v>
      </c>
      <c r="Y147" s="6">
        <f t="shared" si="76"/>
        <v>8.8746632473216298E-3</v>
      </c>
      <c r="Z147" s="6">
        <f t="shared" si="77"/>
        <v>2.8247597598406128E-3</v>
      </c>
      <c r="AA147" s="6">
        <f t="shared" si="78"/>
        <v>0.17537231381383275</v>
      </c>
      <c r="AB147" s="6">
        <f t="shared" si="79"/>
        <v>2.5747071393513399E-2</v>
      </c>
      <c r="AC147" s="6">
        <f t="shared" si="80"/>
        <v>3.5883555804393945E-2</v>
      </c>
      <c r="AD147" s="6">
        <f t="shared" si="81"/>
        <v>0.18047402773602336</v>
      </c>
      <c r="AE147" s="6">
        <f t="shared" si="82"/>
        <v>8.3699723166555745E-2</v>
      </c>
      <c r="AF147" s="6">
        <f t="shared" si="83"/>
        <v>4.2931966714825832E-2</v>
      </c>
      <c r="AG147" s="6">
        <f t="shared" si="84"/>
        <v>0.13734411999412591</v>
      </c>
      <c r="AH147" s="6">
        <f t="shared" si="85"/>
        <v>3.4857554171565566E-2</v>
      </c>
      <c r="AI147" s="6">
        <f t="shared" si="86"/>
        <v>0</v>
      </c>
      <c r="AJ147" s="2"/>
      <c r="AK147" s="7">
        <f t="shared" si="87"/>
        <v>0.64092203956147153</v>
      </c>
      <c r="AL147" s="8">
        <f t="shared" si="88"/>
        <v>0.12439372952704948</v>
      </c>
      <c r="AM147" s="8">
        <f t="shared" si="89"/>
        <v>0</v>
      </c>
      <c r="AN147" s="8">
        <f t="shared" si="67"/>
        <v>0.51758262393474297</v>
      </c>
      <c r="AO147" s="8">
        <f t="shared" si="90"/>
        <v>14.631605902539791</v>
      </c>
      <c r="AP147" s="2">
        <v>3.6</v>
      </c>
      <c r="AQ147" s="24">
        <f t="shared" si="91"/>
        <v>0.33086628820084574</v>
      </c>
      <c r="AR147" s="24">
        <f t="shared" si="92"/>
        <v>0.42873277622447098</v>
      </c>
      <c r="AS147" s="24">
        <f t="shared" si="93"/>
        <v>0.24040093557468337</v>
      </c>
      <c r="AT147" s="9">
        <f t="shared" si="68"/>
        <v>0.75607966024234641</v>
      </c>
      <c r="AU147" s="9">
        <f t="shared" si="69"/>
        <v>0.51205945858839519</v>
      </c>
      <c r="AV147" s="9">
        <f t="shared" si="70"/>
        <v>0.46002931946216302</v>
      </c>
      <c r="AW147" s="9">
        <f t="shared" si="95"/>
        <v>0.34779070310719645</v>
      </c>
      <c r="AX147" s="9">
        <f t="shared" si="62"/>
        <v>0.24040093557468337</v>
      </c>
      <c r="AY147" s="9">
        <f t="shared" si="94"/>
        <v>3.2575860349044117</v>
      </c>
      <c r="AZ147" s="9">
        <v>1.2</v>
      </c>
    </row>
    <row r="148" spans="1:52" x14ac:dyDescent="0.2">
      <c r="A148" s="2" t="s">
        <v>107</v>
      </c>
      <c r="B148" s="3">
        <v>760</v>
      </c>
      <c r="C148" s="3">
        <v>12620.7</v>
      </c>
      <c r="E148" s="2">
        <v>16464.310546875</v>
      </c>
      <c r="F148" s="2">
        <v>0</v>
      </c>
      <c r="G148" s="3">
        <v>9667.4208984375</v>
      </c>
      <c r="H148" s="2">
        <v>935.0565185546875</v>
      </c>
      <c r="I148" s="2">
        <v>874.06884765625</v>
      </c>
      <c r="J148" s="2">
        <v>179.02799987792969</v>
      </c>
      <c r="K148" s="2">
        <v>15414.810546875</v>
      </c>
      <c r="L148" s="10">
        <v>2610.600341796875</v>
      </c>
      <c r="M148" s="2">
        <v>4750.33349609375</v>
      </c>
      <c r="N148" s="2">
        <v>17875.244140625</v>
      </c>
      <c r="O148" s="2">
        <v>10241.048828125</v>
      </c>
      <c r="P148" s="2">
        <v>5171.349609375</v>
      </c>
      <c r="Q148" s="2">
        <v>16418.94140625</v>
      </c>
      <c r="R148" s="2">
        <v>3856.30810546875</v>
      </c>
      <c r="S148" s="2">
        <v>0</v>
      </c>
      <c r="U148" s="6">
        <f t="shared" si="72"/>
        <v>0.15761577269311708</v>
      </c>
      <c r="V148" s="6">
        <f t="shared" si="73"/>
        <v>0</v>
      </c>
      <c r="W148" s="6">
        <f t="shared" si="74"/>
        <v>9.2547939406185872E-2</v>
      </c>
      <c r="X148" s="6">
        <f t="shared" si="75"/>
        <v>8.9514623320626294E-3</v>
      </c>
      <c r="Y148" s="6">
        <f t="shared" si="76"/>
        <v>8.367616513190167E-3</v>
      </c>
      <c r="Z148" s="6">
        <f t="shared" si="77"/>
        <v>1.7138668791581431E-3</v>
      </c>
      <c r="AA148" s="6">
        <f t="shared" si="78"/>
        <v>0.1475687225618364</v>
      </c>
      <c r="AB148" s="6">
        <f t="shared" si="79"/>
        <v>2.4991741311835809E-2</v>
      </c>
      <c r="AC148" s="6">
        <f t="shared" si="80"/>
        <v>4.5475787304007365E-2</v>
      </c>
      <c r="AD148" s="6">
        <f t="shared" si="81"/>
        <v>0.17112289089065327</v>
      </c>
      <c r="AE148" s="6">
        <f t="shared" si="82"/>
        <v>9.8039381584626148E-2</v>
      </c>
      <c r="AF148" s="6">
        <f t="shared" si="83"/>
        <v>4.9506249425220951E-2</v>
      </c>
      <c r="AG148" s="6">
        <f t="shared" si="84"/>
        <v>0.15718144584197605</v>
      </c>
      <c r="AH148" s="6">
        <f t="shared" si="85"/>
        <v>3.691712325613012E-2</v>
      </c>
      <c r="AI148" s="6">
        <f t="shared" si="86"/>
        <v>0</v>
      </c>
      <c r="AJ148" s="2"/>
      <c r="AK148" s="7">
        <f t="shared" si="87"/>
        <v>0.5871743533331506</v>
      </c>
      <c r="AL148" s="8">
        <f t="shared" si="88"/>
        <v>0.10774460123409754</v>
      </c>
      <c r="AM148" s="8">
        <f t="shared" si="89"/>
        <v>0</v>
      </c>
      <c r="AN148" s="8">
        <f t="shared" si="67"/>
        <v>0.52968592136624337</v>
      </c>
      <c r="AO148" s="8">
        <f t="shared" si="90"/>
        <v>15.300083122978988</v>
      </c>
      <c r="AP148" s="2">
        <v>3.6</v>
      </c>
      <c r="AQ148" s="24">
        <f t="shared" si="91"/>
        <v>0.29835146966950288</v>
      </c>
      <c r="AR148" s="24">
        <f t="shared" si="92"/>
        <v>0.43605235979288992</v>
      </c>
      <c r="AS148" s="24">
        <f t="shared" si="93"/>
        <v>0.26559617053760715</v>
      </c>
      <c r="AT148" s="9">
        <f t="shared" si="68"/>
        <v>0.75119407835715946</v>
      </c>
      <c r="AU148" s="9">
        <f t="shared" si="69"/>
        <v>0.41335564712202655</v>
      </c>
      <c r="AV148" s="9">
        <f t="shared" si="70"/>
        <v>0.39057596550203699</v>
      </c>
      <c r="AW148" s="9">
        <f t="shared" si="95"/>
        <v>0.31422478964489786</v>
      </c>
      <c r="AX148" s="9">
        <f t="shared" si="62"/>
        <v>0.26559617053760715</v>
      </c>
      <c r="AY148" s="9">
        <f t="shared" si="94"/>
        <v>2.0876303223785362</v>
      </c>
      <c r="AZ148" s="9">
        <v>1.2</v>
      </c>
    </row>
    <row r="149" spans="1:52" x14ac:dyDescent="0.2">
      <c r="A149" s="2" t="s">
        <v>108</v>
      </c>
      <c r="B149" s="3">
        <v>765</v>
      </c>
      <c r="C149" s="3">
        <v>12725.5</v>
      </c>
      <c r="E149" s="2">
        <v>37687.9375</v>
      </c>
      <c r="F149" s="2">
        <v>0</v>
      </c>
      <c r="G149" s="3">
        <v>19757.05078125</v>
      </c>
      <c r="H149" s="2">
        <v>1699.654052734375</v>
      </c>
      <c r="I149" s="2">
        <v>1174.5689697265625</v>
      </c>
      <c r="J149" s="2">
        <v>355.63800048828125</v>
      </c>
      <c r="K149" s="2">
        <v>26479.45703125</v>
      </c>
      <c r="L149" s="10">
        <v>3311.4619140625</v>
      </c>
      <c r="M149" s="2">
        <v>4157.76318359375</v>
      </c>
      <c r="N149" s="2">
        <v>24010.333984375</v>
      </c>
      <c r="O149" s="2">
        <v>11021.1240234375</v>
      </c>
      <c r="P149" s="2">
        <v>5024.48046875</v>
      </c>
      <c r="Q149" s="2">
        <v>14545.6533203125</v>
      </c>
      <c r="R149" s="2">
        <v>3898.85693359375</v>
      </c>
      <c r="S149" s="2">
        <v>0</v>
      </c>
      <c r="U149" s="6">
        <f t="shared" si="72"/>
        <v>0.24612694536636245</v>
      </c>
      <c r="V149" s="6">
        <f t="shared" si="73"/>
        <v>0</v>
      </c>
      <c r="W149" s="6">
        <f t="shared" si="74"/>
        <v>0.12902649709173306</v>
      </c>
      <c r="X149" s="6">
        <f t="shared" si="75"/>
        <v>1.1099855495649505E-2</v>
      </c>
      <c r="Y149" s="6">
        <f t="shared" si="76"/>
        <v>7.6707055842712086E-3</v>
      </c>
      <c r="Z149" s="6">
        <f t="shared" si="77"/>
        <v>2.3225493492813605E-3</v>
      </c>
      <c r="AA149" s="6">
        <f t="shared" si="78"/>
        <v>0.17292821805548289</v>
      </c>
      <c r="AB149" s="6">
        <f t="shared" si="79"/>
        <v>2.1626017757147124E-2</v>
      </c>
      <c r="AC149" s="6">
        <f t="shared" si="80"/>
        <v>2.7152920000853113E-2</v>
      </c>
      <c r="AD149" s="6">
        <f t="shared" si="81"/>
        <v>0.15680322545643102</v>
      </c>
      <c r="AE149" s="6">
        <f t="shared" si="82"/>
        <v>7.1975166865857448E-2</v>
      </c>
      <c r="AF149" s="6">
        <f t="shared" si="83"/>
        <v>3.2813152214190192E-2</v>
      </c>
      <c r="AG149" s="6">
        <f t="shared" si="84"/>
        <v>9.4992654349594044E-2</v>
      </c>
      <c r="AH149" s="6">
        <f t="shared" si="85"/>
        <v>2.5462092413146578E-2</v>
      </c>
      <c r="AI149" s="6">
        <f t="shared" si="86"/>
        <v>0</v>
      </c>
      <c r="AJ149" s="2"/>
      <c r="AK149" s="7">
        <f t="shared" si="87"/>
        <v>0.52422743434155816</v>
      </c>
      <c r="AL149" s="8">
        <f t="shared" si="88"/>
        <v>7.8935356728385919E-2</v>
      </c>
      <c r="AM149" s="8">
        <f t="shared" si="89"/>
        <v>0</v>
      </c>
      <c r="AN149" s="8">
        <f t="shared" si="67"/>
        <v>0.47376867281354301</v>
      </c>
      <c r="AO149" s="8">
        <f t="shared" si="90"/>
        <v>12.211717568164795</v>
      </c>
      <c r="AP149" s="2">
        <v>3.6</v>
      </c>
      <c r="AQ149" s="24">
        <f t="shared" si="91"/>
        <v>0.36721472460942678</v>
      </c>
      <c r="AR149" s="24">
        <f t="shared" si="92"/>
        <v>0.4332754467696604</v>
      </c>
      <c r="AS149" s="24">
        <f t="shared" si="93"/>
        <v>0.19950982862091285</v>
      </c>
      <c r="AT149" s="9">
        <f t="shared" si="68"/>
        <v>0.63311237591269631</v>
      </c>
      <c r="AU149" s="9">
        <f t="shared" si="69"/>
        <v>0.54687901862954813</v>
      </c>
      <c r="AV149" s="9">
        <f t="shared" si="70"/>
        <v>0.54180738792016314</v>
      </c>
      <c r="AW149" s="9">
        <f t="shared" si="95"/>
        <v>0.3833831407157528</v>
      </c>
      <c r="AX149" s="9">
        <f t="shared" si="62"/>
        <v>0.19950982862091285</v>
      </c>
      <c r="AY149" s="9">
        <f t="shared" si="94"/>
        <v>3.8109177363520104</v>
      </c>
      <c r="AZ149" s="9">
        <v>1.2</v>
      </c>
    </row>
    <row r="150" spans="1:52" x14ac:dyDescent="0.2">
      <c r="A150" s="2" t="s">
        <v>109</v>
      </c>
      <c r="B150" s="3">
        <v>770</v>
      </c>
      <c r="C150" s="3">
        <v>12814</v>
      </c>
      <c r="E150" s="2">
        <v>13041.8486328125</v>
      </c>
      <c r="F150" s="2">
        <v>0</v>
      </c>
      <c r="G150" s="3">
        <v>7593.8447265625</v>
      </c>
      <c r="H150" s="2">
        <v>751.4515380859375</v>
      </c>
      <c r="I150" s="2">
        <v>849.92901611328125</v>
      </c>
      <c r="J150" s="2">
        <v>185.68150329589844</v>
      </c>
      <c r="K150" s="2">
        <v>16383.7578125</v>
      </c>
      <c r="L150" s="10">
        <v>2764.84375</v>
      </c>
      <c r="M150" s="2">
        <v>4435.8984375</v>
      </c>
      <c r="N150" s="2">
        <v>15297.8115234375</v>
      </c>
      <c r="O150" s="2">
        <v>7882.3876953125</v>
      </c>
      <c r="P150" s="2">
        <v>5634.41650390625</v>
      </c>
      <c r="Q150" s="2">
        <v>13384.666015625</v>
      </c>
      <c r="R150" s="2">
        <v>2891.635498046875</v>
      </c>
      <c r="S150" s="2">
        <v>0</v>
      </c>
      <c r="U150" s="6">
        <f t="shared" si="72"/>
        <v>0.14316257124565529</v>
      </c>
      <c r="V150" s="6">
        <f t="shared" si="73"/>
        <v>0</v>
      </c>
      <c r="W150" s="6">
        <f t="shared" si="74"/>
        <v>8.3358913855182556E-2</v>
      </c>
      <c r="X150" s="6">
        <f t="shared" si="75"/>
        <v>8.2488102252790442E-3</v>
      </c>
      <c r="Y150" s="6">
        <f t="shared" si="76"/>
        <v>9.329814104492273E-3</v>
      </c>
      <c r="Z150" s="6">
        <f t="shared" si="77"/>
        <v>2.0382571668343952E-3</v>
      </c>
      <c r="AA150" s="6">
        <f t="shared" si="78"/>
        <v>0.17984727174354365</v>
      </c>
      <c r="AB150" s="6">
        <f t="shared" si="79"/>
        <v>3.0350155985296078E-2</v>
      </c>
      <c r="AC150" s="6">
        <f t="shared" si="80"/>
        <v>4.8693605023088969E-2</v>
      </c>
      <c r="AD150" s="6">
        <f t="shared" si="81"/>
        <v>0.16792665624232397</v>
      </c>
      <c r="AE150" s="6">
        <f t="shared" si="82"/>
        <v>8.6526298670336371E-2</v>
      </c>
      <c r="AF150" s="6">
        <f t="shared" si="83"/>
        <v>6.1849939903360275E-2</v>
      </c>
      <c r="AG150" s="6">
        <f t="shared" si="84"/>
        <v>0.14692573545442128</v>
      </c>
      <c r="AH150" s="6">
        <f t="shared" si="85"/>
        <v>3.1741970380185849E-2</v>
      </c>
      <c r="AI150" s="6">
        <f t="shared" si="86"/>
        <v>0</v>
      </c>
      <c r="AJ150" s="2"/>
      <c r="AK150" s="7">
        <f t="shared" si="87"/>
        <v>0.58226750979587716</v>
      </c>
      <c r="AL150" s="8">
        <f t="shared" si="88"/>
        <v>0.12051202511207824</v>
      </c>
      <c r="AM150" s="8">
        <f t="shared" si="89"/>
        <v>0</v>
      </c>
      <c r="AN150" s="8">
        <f t="shared" si="67"/>
        <v>0.57950450856797364</v>
      </c>
      <c r="AO150" s="8">
        <f t="shared" si="90"/>
        <v>18.051613512717758</v>
      </c>
      <c r="AP150" s="2">
        <v>3.6</v>
      </c>
      <c r="AQ150" s="24">
        <f t="shared" si="91"/>
        <v>0.34341982836216689</v>
      </c>
      <c r="AR150" s="24">
        <f t="shared" si="92"/>
        <v>0.41957685707970932</v>
      </c>
      <c r="AS150" s="24">
        <f t="shared" si="93"/>
        <v>0.23700331455812385</v>
      </c>
      <c r="AT150" s="9">
        <f t="shared" si="68"/>
        <v>0.77555879081610413</v>
      </c>
      <c r="AU150" s="9">
        <f t="shared" si="69"/>
        <v>0.47356999139033928</v>
      </c>
      <c r="AV150" s="9">
        <f t="shared" si="70"/>
        <v>0.47619657511037916</v>
      </c>
      <c r="AW150" s="9">
        <f t="shared" si="95"/>
        <v>0.35851541788567592</v>
      </c>
      <c r="AX150" s="9">
        <f t="shared" si="62"/>
        <v>0.23700331455812385</v>
      </c>
      <c r="AY150" s="9">
        <f t="shared" si="94"/>
        <v>2.94233998916414</v>
      </c>
      <c r="AZ150" s="9">
        <v>1.2</v>
      </c>
    </row>
    <row r="151" spans="1:52" x14ac:dyDescent="0.2">
      <c r="A151" s="2" t="s">
        <v>110</v>
      </c>
      <c r="B151" s="3">
        <v>775</v>
      </c>
      <c r="C151" s="3">
        <v>12913.1</v>
      </c>
      <c r="E151" s="2">
        <v>4606.9541015625</v>
      </c>
      <c r="F151" s="2">
        <v>0</v>
      </c>
      <c r="G151" s="3">
        <v>3420.346923828125</v>
      </c>
      <c r="H151" s="2">
        <v>897.1063232421875</v>
      </c>
      <c r="I151" s="2">
        <v>637.48651123046875</v>
      </c>
      <c r="J151" s="2">
        <v>387.70562744140625</v>
      </c>
      <c r="K151" s="2">
        <v>33711.5703125</v>
      </c>
      <c r="L151" s="10">
        <v>3017.4619140625</v>
      </c>
      <c r="M151" s="2">
        <v>6326.16845703125</v>
      </c>
      <c r="N151" s="2">
        <v>31980.943359375</v>
      </c>
      <c r="O151" s="2">
        <v>12398.7490234375</v>
      </c>
      <c r="P151" s="2">
        <v>7385.53173828125</v>
      </c>
      <c r="Q151" s="2">
        <v>24442.51171875</v>
      </c>
      <c r="R151" s="2">
        <v>5946.4931640625</v>
      </c>
      <c r="S151" s="2">
        <v>1284.835205078125</v>
      </c>
      <c r="U151" s="6">
        <f t="shared" si="72"/>
        <v>3.3764465133704805E-2</v>
      </c>
      <c r="V151" s="6">
        <f t="shared" si="73"/>
        <v>0</v>
      </c>
      <c r="W151" s="6">
        <f t="shared" si="74"/>
        <v>2.506779575155758E-2</v>
      </c>
      <c r="X151" s="6">
        <f t="shared" si="75"/>
        <v>6.5749114283694841E-3</v>
      </c>
      <c r="Y151" s="6">
        <f t="shared" si="76"/>
        <v>4.6721522739608017E-3</v>
      </c>
      <c r="Z151" s="6">
        <f t="shared" si="77"/>
        <v>2.8415028349092208E-3</v>
      </c>
      <c r="AA151" s="6">
        <f t="shared" si="78"/>
        <v>0.24707281976887785</v>
      </c>
      <c r="AB151" s="6">
        <f t="shared" si="79"/>
        <v>2.2115042898971076E-2</v>
      </c>
      <c r="AC151" s="6">
        <f t="shared" si="80"/>
        <v>4.6364623911692548E-2</v>
      </c>
      <c r="AD151" s="6">
        <f t="shared" si="81"/>
        <v>0.23438901781860005</v>
      </c>
      <c r="AE151" s="6">
        <f t="shared" si="82"/>
        <v>9.0870696749817084E-2</v>
      </c>
      <c r="AF151" s="6">
        <f t="shared" si="83"/>
        <v>5.4128720055294531E-2</v>
      </c>
      <c r="AG151" s="6">
        <f t="shared" si="84"/>
        <v>0.17913969110914296</v>
      </c>
      <c r="AH151" s="6">
        <f t="shared" si="85"/>
        <v>4.3581975569868474E-2</v>
      </c>
      <c r="AI151" s="6">
        <f t="shared" si="86"/>
        <v>9.4165846952335378E-3</v>
      </c>
      <c r="AJ151" s="2"/>
      <c r="AK151" s="7">
        <f t="shared" si="87"/>
        <v>0.74243130025282345</v>
      </c>
      <c r="AL151" s="8">
        <f t="shared" si="88"/>
        <v>0.29441324917756229</v>
      </c>
      <c r="AM151" s="8">
        <f t="shared" si="89"/>
        <v>0</v>
      </c>
      <c r="AN151" s="8">
        <f t="shared" si="67"/>
        <v>0.53331579824033948</v>
      </c>
      <c r="AO151" s="8"/>
      <c r="AP151" s="2">
        <v>3.6</v>
      </c>
      <c r="AQ151" s="24">
        <f t="shared" si="91"/>
        <v>0.3403727490740962</v>
      </c>
      <c r="AR151" s="24">
        <f t="shared" si="92"/>
        <v>0.40922981105154438</v>
      </c>
      <c r="AS151" s="24">
        <f t="shared" si="93"/>
        <v>0.25039743987435947</v>
      </c>
      <c r="AT151" s="9">
        <f t="shared" si="68"/>
        <v>0.9513736769460005</v>
      </c>
      <c r="AU151" s="9">
        <f t="shared" si="69"/>
        <v>0.62953823605060011</v>
      </c>
      <c r="AV151" s="9">
        <f t="shared" si="70"/>
        <v>0.47964227802747167</v>
      </c>
      <c r="AW151" s="9">
        <f t="shared" si="95"/>
        <v>0.36101073760776098</v>
      </c>
      <c r="AX151" s="9">
        <f t="shared" si="62"/>
        <v>0.25039743987435947</v>
      </c>
      <c r="AY151" s="9">
        <f t="shared" si="94"/>
        <v>4.4918398093758496</v>
      </c>
      <c r="AZ151" s="9">
        <v>1.2</v>
      </c>
    </row>
    <row r="152" spans="1:52" x14ac:dyDescent="0.2">
      <c r="A152" s="2" t="s">
        <v>111</v>
      </c>
      <c r="B152" s="3">
        <v>780</v>
      </c>
      <c r="C152" s="3">
        <v>13014.9</v>
      </c>
      <c r="E152" s="2">
        <v>9961.47265625</v>
      </c>
      <c r="F152" s="2">
        <v>0</v>
      </c>
      <c r="G152" s="3">
        <v>5638.58837890625</v>
      </c>
      <c r="H152" s="2">
        <v>829.00433349609375</v>
      </c>
      <c r="I152" s="2">
        <v>527.05987548828125</v>
      </c>
      <c r="J152" s="2">
        <v>218.81489562988281</v>
      </c>
      <c r="K152" s="2">
        <v>8894.9072265625</v>
      </c>
      <c r="L152" s="10">
        <v>2059.591796875</v>
      </c>
      <c r="M152" s="2">
        <v>4444.37744140625</v>
      </c>
      <c r="N152" s="2">
        <v>9497.8408203125</v>
      </c>
      <c r="O152" s="2">
        <v>4395.7109375</v>
      </c>
      <c r="P152" s="2">
        <v>3183.88330078125</v>
      </c>
      <c r="Q152" s="2">
        <v>9001.421875</v>
      </c>
      <c r="R152" s="2">
        <v>2058.416748046875</v>
      </c>
      <c r="S152" s="2">
        <v>0</v>
      </c>
      <c r="U152" s="6">
        <f t="shared" si="72"/>
        <v>0.1640799499610584</v>
      </c>
      <c r="V152" s="6">
        <f t="shared" si="73"/>
        <v>0</v>
      </c>
      <c r="W152" s="6">
        <f t="shared" si="74"/>
        <v>9.2875755522098383E-2</v>
      </c>
      <c r="X152" s="6">
        <f t="shared" si="75"/>
        <v>1.3654907687990938E-2</v>
      </c>
      <c r="Y152" s="6">
        <f t="shared" si="76"/>
        <v>8.6814430938923319E-3</v>
      </c>
      <c r="Z152" s="6">
        <f t="shared" si="77"/>
        <v>3.6041997367888311E-3</v>
      </c>
      <c r="AA152" s="6">
        <f t="shared" si="78"/>
        <v>0.14651206533473055</v>
      </c>
      <c r="AB152" s="6">
        <f t="shared" si="79"/>
        <v>3.3924473883831664E-2</v>
      </c>
      <c r="AC152" s="6">
        <f t="shared" si="80"/>
        <v>7.3205363640330909E-2</v>
      </c>
      <c r="AD152" s="6">
        <f t="shared" si="81"/>
        <v>0.15644325897508762</v>
      </c>
      <c r="AE152" s="6">
        <f t="shared" si="82"/>
        <v>7.2403755504539147E-2</v>
      </c>
      <c r="AF152" s="6">
        <f t="shared" si="83"/>
        <v>5.2443190951918843E-2</v>
      </c>
      <c r="AG152" s="6">
        <f t="shared" si="84"/>
        <v>0.14826651658795759</v>
      </c>
      <c r="AH152" s="6">
        <f t="shared" si="85"/>
        <v>3.3905119119774806E-2</v>
      </c>
      <c r="AI152" s="6">
        <f t="shared" si="86"/>
        <v>0</v>
      </c>
      <c r="AJ152" s="2"/>
      <c r="AK152" s="7">
        <f t="shared" si="87"/>
        <v>0.56603963826257186</v>
      </c>
      <c r="AL152" s="8">
        <f t="shared" si="88"/>
        <v>0.13651448371718808</v>
      </c>
      <c r="AM152" s="8">
        <f t="shared" si="89"/>
        <v>0</v>
      </c>
      <c r="AN152" s="8">
        <f t="shared" si="67"/>
        <v>0.47360763688642277</v>
      </c>
      <c r="AO152" s="8">
        <f t="shared" si="90"/>
        <v>12.202823392874018</v>
      </c>
      <c r="AP152" s="2">
        <v>3.6</v>
      </c>
      <c r="AQ152" s="24">
        <f t="shared" si="91"/>
        <v>0.35370321934832905</v>
      </c>
      <c r="AR152" s="24">
        <f t="shared" si="92"/>
        <v>0.39225873213717732</v>
      </c>
      <c r="AS152" s="24">
        <f t="shared" si="93"/>
        <v>0.25403804851449363</v>
      </c>
      <c r="AT152" s="9">
        <f t="shared" si="68"/>
        <v>0.73333419080084794</v>
      </c>
      <c r="AU152" s="9">
        <f t="shared" si="69"/>
        <v>0.45473000751190729</v>
      </c>
      <c r="AV152" s="9">
        <f t="shared" si="70"/>
        <v>0.47262418981434734</v>
      </c>
      <c r="AW152" s="9">
        <f t="shared" si="95"/>
        <v>0.37125645986778627</v>
      </c>
      <c r="AX152" s="9">
        <f t="shared" si="62"/>
        <v>0.25403804851449363</v>
      </c>
      <c r="AY152" s="9">
        <f t="shared" si="94"/>
        <v>2.8323815163344626</v>
      </c>
      <c r="AZ152" s="9">
        <v>1.2</v>
      </c>
    </row>
    <row r="153" spans="1:52" x14ac:dyDescent="0.2">
      <c r="A153" s="2" t="s">
        <v>112</v>
      </c>
      <c r="B153" s="3">
        <v>785</v>
      </c>
      <c r="C153" s="3">
        <v>13116.8</v>
      </c>
      <c r="E153" s="2">
        <v>19305.890625</v>
      </c>
      <c r="F153" s="2">
        <v>0</v>
      </c>
      <c r="G153" s="3">
        <v>7753.68212890625</v>
      </c>
      <c r="H153" s="2">
        <v>1007.927490234375</v>
      </c>
      <c r="I153" s="2">
        <v>615.39044189453125</v>
      </c>
      <c r="J153" s="2">
        <v>202.30404663085938</v>
      </c>
      <c r="K153" s="2">
        <v>9681.640625</v>
      </c>
      <c r="L153" s="10">
        <v>1666.4462890625</v>
      </c>
      <c r="M153" s="2">
        <v>2659.852294921875</v>
      </c>
      <c r="N153" s="2">
        <v>5392.72802734375</v>
      </c>
      <c r="O153" s="2">
        <v>4220.3486328125</v>
      </c>
      <c r="P153" s="2">
        <v>1828.4656982421875</v>
      </c>
      <c r="Q153" s="2">
        <v>4432.3466796875</v>
      </c>
      <c r="R153" s="2">
        <v>1831.4447021484375</v>
      </c>
      <c r="S153" s="2">
        <v>0</v>
      </c>
      <c r="U153" s="6">
        <f t="shared" si="72"/>
        <v>0.31858710894056619</v>
      </c>
      <c r="V153" s="6">
        <f t="shared" si="73"/>
        <v>0</v>
      </c>
      <c r="W153" s="6">
        <f t="shared" si="74"/>
        <v>0.12795178534232354</v>
      </c>
      <c r="X153" s="6">
        <f t="shared" si="75"/>
        <v>1.6632887411040652E-2</v>
      </c>
      <c r="Y153" s="6">
        <f t="shared" si="76"/>
        <v>1.0155214569534327E-2</v>
      </c>
      <c r="Z153" s="6">
        <f t="shared" si="77"/>
        <v>3.3384350193946554E-3</v>
      </c>
      <c r="AA153" s="6">
        <f t="shared" si="78"/>
        <v>0.15976708645215823</v>
      </c>
      <c r="AB153" s="6">
        <f t="shared" si="79"/>
        <v>2.7499809034951316E-2</v>
      </c>
      <c r="AC153" s="6">
        <f t="shared" si="80"/>
        <v>4.3893061931613957E-2</v>
      </c>
      <c r="AD153" s="6">
        <f t="shared" si="81"/>
        <v>8.8991161553014744E-2</v>
      </c>
      <c r="AE153" s="6">
        <f t="shared" si="82"/>
        <v>6.9644477727844031E-2</v>
      </c>
      <c r="AF153" s="6">
        <f t="shared" si="83"/>
        <v>3.0173464250628022E-2</v>
      </c>
      <c r="AG153" s="6">
        <f t="shared" si="84"/>
        <v>7.3142883792959343E-2</v>
      </c>
      <c r="AH153" s="6">
        <f t="shared" si="85"/>
        <v>3.0222623973971002E-2</v>
      </c>
      <c r="AI153" s="6">
        <f t="shared" si="86"/>
        <v>0</v>
      </c>
      <c r="AJ153" s="2"/>
      <c r="AK153" s="7">
        <f t="shared" si="87"/>
        <v>0.40162260729197774</v>
      </c>
      <c r="AL153" s="8">
        <f t="shared" si="88"/>
        <v>8.6393341214719602E-2</v>
      </c>
      <c r="AM153" s="8">
        <f t="shared" si="89"/>
        <v>0</v>
      </c>
      <c r="AN153" s="8">
        <f t="shared" si="67"/>
        <v>0.44789912590825104</v>
      </c>
      <c r="AO153" s="8">
        <f t="shared" si="90"/>
        <v>10.782916623038615</v>
      </c>
      <c r="AP153" s="2">
        <v>3.6</v>
      </c>
      <c r="AQ153" s="24">
        <f t="shared" si="91"/>
        <v>0.44170588231037367</v>
      </c>
      <c r="AR153" s="24">
        <f t="shared" si="92"/>
        <v>0.36078087483178861</v>
      </c>
      <c r="AS153" s="24">
        <f t="shared" si="93"/>
        <v>0.19751324285783767</v>
      </c>
      <c r="AT153" s="9">
        <f t="shared" si="68"/>
        <v>0.50258710671545193</v>
      </c>
      <c r="AU153" s="9">
        <f t="shared" si="69"/>
        <v>0.4083602254167733</v>
      </c>
      <c r="AV153" s="9">
        <f t="shared" si="70"/>
        <v>0.68783752747471039</v>
      </c>
      <c r="AW153" s="9">
        <f t="shared" si="95"/>
        <v>0.46877785030966929</v>
      </c>
      <c r="AX153" s="9">
        <f t="shared" si="62"/>
        <v>0.19751324285783767</v>
      </c>
      <c r="AY153" s="9">
        <f t="shared" si="94"/>
        <v>2.9534294919342909</v>
      </c>
      <c r="AZ153" s="9">
        <v>1.2</v>
      </c>
    </row>
    <row r="154" spans="1:52" x14ac:dyDescent="0.2">
      <c r="A154" s="2" t="s">
        <v>113</v>
      </c>
      <c r="B154" s="3">
        <v>795</v>
      </c>
      <c r="C154" s="3">
        <v>13316.1</v>
      </c>
      <c r="E154" s="2">
        <v>16069.0615234375</v>
      </c>
      <c r="F154" s="2">
        <v>0</v>
      </c>
      <c r="G154" s="3">
        <v>7476.0556640625</v>
      </c>
      <c r="H154" s="2">
        <v>1063.71533203125</v>
      </c>
      <c r="I154" s="2">
        <v>546.50054931640625</v>
      </c>
      <c r="J154" s="2">
        <v>248.20942687988281</v>
      </c>
      <c r="K154" s="2">
        <v>10207.232421875</v>
      </c>
      <c r="L154" s="10">
        <v>1258.6134033203125</v>
      </c>
      <c r="M154" s="2">
        <v>1920.9739990234375</v>
      </c>
      <c r="N154" s="2">
        <v>9524.2841796875</v>
      </c>
      <c r="O154" s="2">
        <v>3748.780517578125</v>
      </c>
      <c r="P154" s="2">
        <v>2237.237060546875</v>
      </c>
      <c r="Q154" s="2">
        <v>6094.78125</v>
      </c>
      <c r="R154" s="2">
        <v>2011.0916748046875</v>
      </c>
      <c r="S154" s="2">
        <v>0</v>
      </c>
      <c r="U154" s="6">
        <f t="shared" si="72"/>
        <v>0.25749003702572748</v>
      </c>
      <c r="V154" s="6">
        <f t="shared" si="73"/>
        <v>0</v>
      </c>
      <c r="W154" s="6">
        <f t="shared" si="74"/>
        <v>0.11979603456854858</v>
      </c>
      <c r="X154" s="6">
        <f t="shared" si="75"/>
        <v>1.704493444312662E-2</v>
      </c>
      <c r="Y154" s="6">
        <f t="shared" si="76"/>
        <v>8.7571042324293309E-3</v>
      </c>
      <c r="Z154" s="6">
        <f t="shared" si="77"/>
        <v>3.9772985139311145E-3</v>
      </c>
      <c r="AA154" s="6">
        <f t="shared" si="78"/>
        <v>0.16356030813656136</v>
      </c>
      <c r="AB154" s="6">
        <f t="shared" si="79"/>
        <v>2.0167973801664598E-2</v>
      </c>
      <c r="AC154" s="6">
        <f t="shared" si="80"/>
        <v>3.0781615056520915E-2</v>
      </c>
      <c r="AD154" s="6">
        <f t="shared" si="81"/>
        <v>0.15261677120934095</v>
      </c>
      <c r="AE154" s="6">
        <f t="shared" si="82"/>
        <v>6.007031791275546E-2</v>
      </c>
      <c r="AF154" s="6">
        <f t="shared" si="83"/>
        <v>3.5849402450499314E-2</v>
      </c>
      <c r="AG154" s="6">
        <f t="shared" si="84"/>
        <v>9.7662545347607488E-2</v>
      </c>
      <c r="AH154" s="6">
        <f t="shared" si="85"/>
        <v>3.2225657301286847E-2</v>
      </c>
      <c r="AI154" s="6">
        <f t="shared" si="86"/>
        <v>0</v>
      </c>
      <c r="AJ154" s="2"/>
      <c r="AK154" s="7">
        <f t="shared" si="87"/>
        <v>0.46524531959494414</v>
      </c>
      <c r="AL154" s="8">
        <f t="shared" si="88"/>
        <v>0.10366345967383624</v>
      </c>
      <c r="AM154" s="8">
        <f t="shared" si="89"/>
        <v>0</v>
      </c>
      <c r="AN154" s="8">
        <f t="shared" si="67"/>
        <v>0.42762545940263724</v>
      </c>
      <c r="AO154" s="8">
        <f t="shared" si="90"/>
        <v>9.6631817482670588</v>
      </c>
      <c r="AP154" s="2">
        <v>3.6</v>
      </c>
      <c r="AQ154" s="24">
        <f t="shared" si="91"/>
        <v>0.36177666166303563</v>
      </c>
      <c r="AR154" s="24">
        <f t="shared" si="92"/>
        <v>0.41916342081306757</v>
      </c>
      <c r="AS154" s="24">
        <f t="shared" si="93"/>
        <v>0.21905991752389681</v>
      </c>
      <c r="AT154" s="9">
        <f t="shared" si="68"/>
        <v>0.61644769819002176</v>
      </c>
      <c r="AU154" s="9">
        <f t="shared" si="69"/>
        <v>0.5955487094730455</v>
      </c>
      <c r="AV154" s="9">
        <f t="shared" si="70"/>
        <v>0.52420965202912073</v>
      </c>
      <c r="AW154" s="9">
        <f t="shared" si="95"/>
        <v>0.38256907286461095</v>
      </c>
      <c r="AX154" s="9">
        <f t="shared" ref="AX154:AX184" si="96">(AG154+AH154+AI154)/SUM(AA154:AI154)</f>
        <v>0.21905991752389681</v>
      </c>
      <c r="AY154" s="9">
        <f t="shared" si="94"/>
        <v>4.2850082125732643</v>
      </c>
      <c r="AZ154" s="9">
        <v>1.2</v>
      </c>
    </row>
    <row r="155" spans="1:52" x14ac:dyDescent="0.2">
      <c r="A155" s="2" t="s">
        <v>114</v>
      </c>
      <c r="B155" s="3">
        <v>800</v>
      </c>
      <c r="C155" s="3">
        <v>13415.8</v>
      </c>
      <c r="E155" s="2">
        <v>16071.4521484375</v>
      </c>
      <c r="F155" s="2">
        <v>0</v>
      </c>
      <c r="G155" s="3">
        <v>7089.001953125</v>
      </c>
      <c r="H155" s="2">
        <v>851.593505859375</v>
      </c>
      <c r="I155" s="2">
        <v>537.3504638671875</v>
      </c>
      <c r="J155" s="2">
        <v>188.87239074707031</v>
      </c>
      <c r="K155" s="2">
        <v>10345.6376953125</v>
      </c>
      <c r="L155" s="10">
        <v>1236.9072265625</v>
      </c>
      <c r="M155" s="2">
        <v>1862.3568115234375</v>
      </c>
      <c r="N155" s="2">
        <v>9655.126953125</v>
      </c>
      <c r="O155" s="2">
        <v>4554.13818359375</v>
      </c>
      <c r="P155" s="2">
        <v>2054.72802734375</v>
      </c>
      <c r="Q155" s="2">
        <v>8148.88916015625</v>
      </c>
      <c r="R155" s="2">
        <v>2066.96826171875</v>
      </c>
      <c r="S155" s="2">
        <v>0</v>
      </c>
      <c r="U155" s="6">
        <f t="shared" si="72"/>
        <v>0.24854161555013657</v>
      </c>
      <c r="V155" s="6">
        <f t="shared" si="73"/>
        <v>0</v>
      </c>
      <c r="W155" s="6">
        <f t="shared" si="74"/>
        <v>0.10962991905115792</v>
      </c>
      <c r="X155" s="6">
        <f t="shared" si="75"/>
        <v>1.3169713836896278E-2</v>
      </c>
      <c r="Y155" s="6">
        <f t="shared" si="76"/>
        <v>8.3100115143702469E-3</v>
      </c>
      <c r="Z155" s="6">
        <f t="shared" si="77"/>
        <v>2.9208716608509692E-3</v>
      </c>
      <c r="AA155" s="6">
        <f t="shared" si="78"/>
        <v>0.15999310348189971</v>
      </c>
      <c r="AB155" s="6">
        <f t="shared" si="79"/>
        <v>1.9128509206019124E-2</v>
      </c>
      <c r="AC155" s="6">
        <f t="shared" si="80"/>
        <v>2.8800955034535437E-2</v>
      </c>
      <c r="AD155" s="6">
        <f t="shared" si="81"/>
        <v>0.14931450058821594</v>
      </c>
      <c r="AE155" s="6">
        <f t="shared" si="82"/>
        <v>7.0428785845527975E-2</v>
      </c>
      <c r="AF155" s="6">
        <f t="shared" si="83"/>
        <v>3.1775935286707163E-2</v>
      </c>
      <c r="AG155" s="6">
        <f t="shared" si="84"/>
        <v>0.12602085101570223</v>
      </c>
      <c r="AH155" s="6">
        <f t="shared" si="85"/>
        <v>3.1965227927980441E-2</v>
      </c>
      <c r="AI155" s="6">
        <f t="shared" si="86"/>
        <v>0</v>
      </c>
      <c r="AJ155" s="2"/>
      <c r="AK155" s="7">
        <f t="shared" si="87"/>
        <v>0.44109280777183585</v>
      </c>
      <c r="AL155" s="8">
        <f t="shared" si="88"/>
        <v>8.9398399694411809E-2</v>
      </c>
      <c r="AM155" s="8">
        <f t="shared" si="89"/>
        <v>0</v>
      </c>
      <c r="AN155" s="8">
        <f t="shared" si="67"/>
        <v>0.46027083557192833</v>
      </c>
      <c r="AO155" s="8">
        <f t="shared" si="90"/>
        <v>11.466218519473175</v>
      </c>
      <c r="AP155" s="2">
        <v>3.6</v>
      </c>
      <c r="AQ155" s="24">
        <f t="shared" si="91"/>
        <v>0.33675604612046511</v>
      </c>
      <c r="AR155" s="24">
        <f t="shared" si="92"/>
        <v>0.40736616307537349</v>
      </c>
      <c r="AS155" s="24">
        <f t="shared" si="93"/>
        <v>0.2558777908041614</v>
      </c>
      <c r="AT155" s="9">
        <f t="shared" si="68"/>
        <v>0.63656602880864621</v>
      </c>
      <c r="AU155" s="9">
        <f t="shared" si="69"/>
        <v>0.53828962903399857</v>
      </c>
      <c r="AV155" s="9">
        <f t="shared" si="70"/>
        <v>0.47437736746654785</v>
      </c>
      <c r="AW155" s="9">
        <f t="shared" si="95"/>
        <v>0.35514233249722527</v>
      </c>
      <c r="AX155" s="9">
        <f t="shared" si="96"/>
        <v>0.2558777908041614</v>
      </c>
      <c r="AY155" s="9">
        <f t="shared" si="94"/>
        <v>3.5592125580781193</v>
      </c>
      <c r="AZ155" s="9">
        <v>1.2</v>
      </c>
    </row>
    <row r="156" spans="1:52" x14ac:dyDescent="0.2">
      <c r="A156" s="2" t="s">
        <v>115</v>
      </c>
      <c r="B156" s="3">
        <v>805</v>
      </c>
      <c r="C156" s="3">
        <v>13516.5</v>
      </c>
      <c r="E156" s="2">
        <v>21681.505859375</v>
      </c>
      <c r="F156" s="2">
        <v>0</v>
      </c>
      <c r="G156" s="3">
        <v>9423.3681640625</v>
      </c>
      <c r="H156" s="2">
        <v>1207.23095703125</v>
      </c>
      <c r="I156" s="2">
        <v>623.7735595703125</v>
      </c>
      <c r="J156" s="2">
        <v>165.72149658203125</v>
      </c>
      <c r="K156" s="2">
        <v>11430.041015625</v>
      </c>
      <c r="L156" s="10">
        <v>1854.0120849609375</v>
      </c>
      <c r="M156" s="2">
        <v>2619.674072265625</v>
      </c>
      <c r="N156" s="2">
        <v>11925.1044921875</v>
      </c>
      <c r="O156" s="2">
        <v>5582.6298828125</v>
      </c>
      <c r="P156" s="2">
        <v>3610.9638671875</v>
      </c>
      <c r="Q156" s="2">
        <v>9234.169921875</v>
      </c>
      <c r="R156" s="2">
        <v>2930.65087890625</v>
      </c>
      <c r="S156" s="2">
        <v>0</v>
      </c>
      <c r="U156" s="6">
        <f t="shared" si="72"/>
        <v>0.26348049397680962</v>
      </c>
      <c r="V156" s="6">
        <f t="shared" si="73"/>
        <v>0</v>
      </c>
      <c r="W156" s="6">
        <f t="shared" si="74"/>
        <v>0.11451574050696962</v>
      </c>
      <c r="X156" s="6">
        <f t="shared" si="75"/>
        <v>1.4670651151527513E-2</v>
      </c>
      <c r="Y156" s="6">
        <f t="shared" si="76"/>
        <v>7.5802929312768913E-3</v>
      </c>
      <c r="Z156" s="6">
        <f t="shared" si="77"/>
        <v>2.013899867712807E-3</v>
      </c>
      <c r="AA156" s="6">
        <f t="shared" si="78"/>
        <v>0.13890146157306082</v>
      </c>
      <c r="AB156" s="6">
        <f t="shared" si="79"/>
        <v>2.253053930630278E-2</v>
      </c>
      <c r="AC156" s="6">
        <f t="shared" si="80"/>
        <v>3.1835105139633703E-2</v>
      </c>
      <c r="AD156" s="6">
        <f t="shared" si="81"/>
        <v>0.14491762900167893</v>
      </c>
      <c r="AE156" s="6">
        <f t="shared" si="82"/>
        <v>6.7841878177346188E-2</v>
      </c>
      <c r="AF156" s="6">
        <f t="shared" si="83"/>
        <v>4.3881571216954171E-2</v>
      </c>
      <c r="AG156" s="6">
        <f t="shared" si="84"/>
        <v>0.11221654382596273</v>
      </c>
      <c r="AH156" s="6">
        <f t="shared" si="85"/>
        <v>3.5614193324764246E-2</v>
      </c>
      <c r="AI156" s="6">
        <f t="shared" si="86"/>
        <v>0</v>
      </c>
      <c r="AJ156" s="2"/>
      <c r="AK156" s="7">
        <f t="shared" si="87"/>
        <v>0.43462701461706227</v>
      </c>
      <c r="AL156" s="8">
        <f t="shared" si="88"/>
        <v>8.4327496408110561E-2</v>
      </c>
      <c r="AM156" s="8">
        <f t="shared" si="89"/>
        <v>0</v>
      </c>
      <c r="AN156" s="8">
        <f t="shared" si="67"/>
        <v>0.39539478673569611</v>
      </c>
      <c r="AO156" s="8">
        <f t="shared" si="90"/>
        <v>7.8830494661992336</v>
      </c>
      <c r="AP156" s="2">
        <v>3.6</v>
      </c>
      <c r="AQ156" s="24">
        <f t="shared" si="91"/>
        <v>0.32333030198662299</v>
      </c>
      <c r="AR156" s="24">
        <f t="shared" si="92"/>
        <v>0.42935313250764984</v>
      </c>
      <c r="AS156" s="24">
        <f t="shared" si="93"/>
        <v>0.24731656550572703</v>
      </c>
      <c r="AT156" s="9">
        <f t="shared" si="68"/>
        <v>0.60049423715383143</v>
      </c>
      <c r="AU156" s="9">
        <f t="shared" si="69"/>
        <v>0.49700570421541829</v>
      </c>
      <c r="AV156" s="9">
        <f t="shared" si="70"/>
        <v>0.44296135783263585</v>
      </c>
      <c r="AW156" s="9">
        <f t="shared" si="95"/>
        <v>0.34381534259093949</v>
      </c>
      <c r="AX156" s="9">
        <f t="shared" si="96"/>
        <v>0.24731656550572703</v>
      </c>
      <c r="AY156" s="9">
        <f t="shared" si="94"/>
        <v>3.0859229576180778</v>
      </c>
      <c r="AZ156" s="9">
        <v>1.2</v>
      </c>
    </row>
    <row r="157" spans="1:52" x14ac:dyDescent="0.2">
      <c r="A157" s="2" t="s">
        <v>116</v>
      </c>
      <c r="B157" s="3">
        <v>810</v>
      </c>
      <c r="C157" s="3">
        <v>13618.3</v>
      </c>
      <c r="E157" s="2">
        <v>14172.6396484375</v>
      </c>
      <c r="F157" s="2">
        <v>0</v>
      </c>
      <c r="G157" s="3">
        <v>7597.609375</v>
      </c>
      <c r="H157" s="2">
        <v>1387.84619140625</v>
      </c>
      <c r="I157" s="2">
        <v>706.3585205078125</v>
      </c>
      <c r="J157" s="2">
        <v>282.68890380859375</v>
      </c>
      <c r="K157" s="2">
        <v>10032.5546875</v>
      </c>
      <c r="L157" s="10">
        <v>1538.498291015625</v>
      </c>
      <c r="M157" s="2">
        <v>2573.29638671875</v>
      </c>
      <c r="N157" s="2">
        <v>9321.1611328125</v>
      </c>
      <c r="O157" s="2">
        <v>4677.4443359375</v>
      </c>
      <c r="P157" s="2">
        <v>3149.037841796875</v>
      </c>
      <c r="Q157" s="2">
        <v>6829.4150390625</v>
      </c>
      <c r="R157" s="2">
        <v>2071.732177734375</v>
      </c>
      <c r="S157" s="2">
        <v>0</v>
      </c>
      <c r="U157" s="6">
        <f t="shared" si="72"/>
        <v>0.22027630421806602</v>
      </c>
      <c r="V157" s="6">
        <f t="shared" si="73"/>
        <v>0</v>
      </c>
      <c r="W157" s="6">
        <f t="shared" si="74"/>
        <v>0.11808479969375626</v>
      </c>
      <c r="X157" s="6">
        <f t="shared" si="75"/>
        <v>2.1570408720565416E-2</v>
      </c>
      <c r="Y157" s="6">
        <f t="shared" si="76"/>
        <v>1.0978480241509266E-2</v>
      </c>
      <c r="Z157" s="6">
        <f t="shared" si="77"/>
        <v>4.393653442058585E-3</v>
      </c>
      <c r="AA157" s="6">
        <f t="shared" si="78"/>
        <v>0.15592960261794098</v>
      </c>
      <c r="AB157" s="6">
        <f t="shared" si="79"/>
        <v>2.3911898277050654E-2</v>
      </c>
      <c r="AC157" s="6">
        <f t="shared" si="80"/>
        <v>3.9995105483868122E-2</v>
      </c>
      <c r="AD157" s="6">
        <f t="shared" si="81"/>
        <v>0.14487286604957764</v>
      </c>
      <c r="AE157" s="6">
        <f t="shared" si="82"/>
        <v>7.2698535845411832E-2</v>
      </c>
      <c r="AF157" s="6">
        <f t="shared" si="83"/>
        <v>4.8943487934537636E-2</v>
      </c>
      <c r="AG157" s="6">
        <f t="shared" si="84"/>
        <v>0.10614524478803201</v>
      </c>
      <c r="AH157" s="6">
        <f t="shared" si="85"/>
        <v>3.2199612687625591E-2</v>
      </c>
      <c r="AI157" s="6">
        <f t="shared" si="86"/>
        <v>0</v>
      </c>
      <c r="AJ157" s="2"/>
      <c r="AK157" s="7">
        <f t="shared" si="87"/>
        <v>0.53607581674720828</v>
      </c>
      <c r="AL157" s="8">
        <f t="shared" si="88"/>
        <v>0.14362299998333378</v>
      </c>
      <c r="AM157" s="8">
        <f t="shared" si="89"/>
        <v>0</v>
      </c>
      <c r="AN157" s="8">
        <f t="shared" si="67"/>
        <v>0.41610925191353265</v>
      </c>
      <c r="AO157" s="8">
        <f t="shared" si="90"/>
        <v>9.0271300924363214</v>
      </c>
      <c r="AP157" s="2">
        <v>3.6</v>
      </c>
      <c r="AQ157" s="24">
        <f t="shared" si="91"/>
        <v>0.3519095398627019</v>
      </c>
      <c r="AR157" s="24">
        <f t="shared" si="92"/>
        <v>0.4266310956639961</v>
      </c>
      <c r="AS157" s="24">
        <f t="shared" si="93"/>
        <v>0.22145936447330208</v>
      </c>
      <c r="AT157" s="9">
        <f t="shared" si="68"/>
        <v>0.64880760619614963</v>
      </c>
      <c r="AU157" s="9">
        <f t="shared" si="69"/>
        <v>0.49325736253075853</v>
      </c>
      <c r="AV157" s="9">
        <f t="shared" si="70"/>
        <v>0.49417603292529394</v>
      </c>
      <c r="AW157" s="9">
        <f t="shared" si="95"/>
        <v>0.37103428790030846</v>
      </c>
      <c r="AX157" s="9">
        <f t="shared" si="96"/>
        <v>0.22145936447330208</v>
      </c>
      <c r="AY157" s="9">
        <f t="shared" si="94"/>
        <v>3.2101754316724898</v>
      </c>
      <c r="AZ157" s="9">
        <v>1.2</v>
      </c>
    </row>
    <row r="158" spans="1:52" x14ac:dyDescent="0.2">
      <c r="A158" s="2" t="s">
        <v>117</v>
      </c>
      <c r="B158" s="3">
        <v>815</v>
      </c>
      <c r="C158" s="3">
        <v>13720.5</v>
      </c>
      <c r="E158" s="2">
        <v>10395.6533203125</v>
      </c>
      <c r="F158" s="2">
        <v>0</v>
      </c>
      <c r="G158" s="3">
        <v>5628.8134765625</v>
      </c>
      <c r="H158" s="2">
        <v>950.7855224609375</v>
      </c>
      <c r="I158" s="2">
        <v>625.5611572265625</v>
      </c>
      <c r="J158" s="2">
        <v>266.74789428710938</v>
      </c>
      <c r="K158" s="2">
        <v>11050.8515625</v>
      </c>
      <c r="L158" s="10">
        <v>1580.2431640625</v>
      </c>
      <c r="M158" s="2">
        <v>2719.71728515625</v>
      </c>
      <c r="N158" s="2">
        <v>9844.998046875</v>
      </c>
      <c r="O158" s="2">
        <v>4660.65869140625</v>
      </c>
      <c r="P158" s="2">
        <v>2373.768798828125</v>
      </c>
      <c r="Q158" s="2">
        <v>7577.95458984375</v>
      </c>
      <c r="R158" s="2">
        <v>1708.762939453125</v>
      </c>
      <c r="S158" s="2">
        <v>0</v>
      </c>
      <c r="U158" s="6">
        <f t="shared" si="72"/>
        <v>0.1750566299423324</v>
      </c>
      <c r="V158" s="6">
        <f t="shared" si="73"/>
        <v>0</v>
      </c>
      <c r="W158" s="6">
        <f t="shared" si="74"/>
        <v>9.4785877079574879E-2</v>
      </c>
      <c r="X158" s="6">
        <f t="shared" si="75"/>
        <v>1.6010663710260029E-2</v>
      </c>
      <c r="Y158" s="6">
        <f t="shared" si="76"/>
        <v>1.0534078487682357E-2</v>
      </c>
      <c r="Z158" s="6">
        <f t="shared" si="77"/>
        <v>4.4918761697135164E-3</v>
      </c>
      <c r="AA158" s="6">
        <f t="shared" si="78"/>
        <v>0.18608977934501333</v>
      </c>
      <c r="AB158" s="6">
        <f t="shared" si="79"/>
        <v>2.6610356681447494E-2</v>
      </c>
      <c r="AC158" s="6">
        <f t="shared" si="80"/>
        <v>4.5798424366949801E-2</v>
      </c>
      <c r="AD158" s="6">
        <f t="shared" si="81"/>
        <v>0.16578392206551332</v>
      </c>
      <c r="AE158" s="6">
        <f t="shared" si="82"/>
        <v>7.8482725297777944E-2</v>
      </c>
      <c r="AF158" s="6">
        <f t="shared" si="83"/>
        <v>3.9972857249208314E-2</v>
      </c>
      <c r="AG158" s="6">
        <f t="shared" si="84"/>
        <v>0.12760825620858615</v>
      </c>
      <c r="AH158" s="6">
        <f t="shared" si="85"/>
        <v>2.8774553395940469E-2</v>
      </c>
      <c r="AI158" s="6">
        <f t="shared" si="86"/>
        <v>0</v>
      </c>
      <c r="AJ158" s="2"/>
      <c r="AK158" s="7">
        <f t="shared" si="87"/>
        <v>0.54145836756253951</v>
      </c>
      <c r="AL158" s="8">
        <f t="shared" si="88"/>
        <v>0.15059502735855379</v>
      </c>
      <c r="AM158" s="8">
        <f t="shared" si="89"/>
        <v>0</v>
      </c>
      <c r="AN158" s="8">
        <f t="shared" si="67"/>
        <v>0.48413633468054712</v>
      </c>
      <c r="AO158" s="8">
        <f t="shared" si="90"/>
        <v>12.7843339007413</v>
      </c>
      <c r="AP158" s="2">
        <v>3.6</v>
      </c>
      <c r="AQ158" s="24">
        <f t="shared" si="91"/>
        <v>0.36974802181017813</v>
      </c>
      <c r="AR158" s="24">
        <f t="shared" si="92"/>
        <v>0.40656704002849736</v>
      </c>
      <c r="AS158" s="24">
        <f t="shared" si="93"/>
        <v>0.2236849381613244</v>
      </c>
      <c r="AT158" s="9">
        <f t="shared" si="68"/>
        <v>0.7325495650385947</v>
      </c>
      <c r="AU158" s="9">
        <f t="shared" si="69"/>
        <v>0.5248126810104301</v>
      </c>
      <c r="AV158" s="9">
        <f t="shared" si="70"/>
        <v>0.53142997386568724</v>
      </c>
      <c r="AW158" s="9">
        <f t="shared" si="95"/>
        <v>0.38561942120466514</v>
      </c>
      <c r="AX158" s="9">
        <f t="shared" si="96"/>
        <v>0.2236849381613244</v>
      </c>
      <c r="AY158" s="9">
        <f t="shared" si="94"/>
        <v>3.6070237546742501</v>
      </c>
      <c r="AZ158" s="9">
        <v>1.2</v>
      </c>
    </row>
    <row r="159" spans="1:52" x14ac:dyDescent="0.2">
      <c r="A159" s="2" t="s">
        <v>118</v>
      </c>
      <c r="B159" s="3">
        <v>820</v>
      </c>
      <c r="C159" s="3">
        <v>13821</v>
      </c>
      <c r="E159" s="2">
        <v>14284.5498046875</v>
      </c>
      <c r="F159" s="2">
        <v>0</v>
      </c>
      <c r="G159" s="3">
        <v>6936.7373046875</v>
      </c>
      <c r="H159" s="2">
        <v>1467.312255859375</v>
      </c>
      <c r="I159" s="2">
        <v>768.12847900390625</v>
      </c>
      <c r="J159" s="2">
        <v>294.55050659179688</v>
      </c>
      <c r="K159" s="2">
        <v>9694.43359375</v>
      </c>
      <c r="L159" s="10">
        <v>2315.274658203125</v>
      </c>
      <c r="M159" s="2">
        <v>3844.618896484375</v>
      </c>
      <c r="N159" s="2">
        <v>9029.259765625</v>
      </c>
      <c r="O159" s="2">
        <v>8018.09375</v>
      </c>
      <c r="P159" s="2">
        <v>3690.59228515625</v>
      </c>
      <c r="Q159" s="2">
        <v>13670.6337890625</v>
      </c>
      <c r="R159" s="2">
        <v>3038.202880859375</v>
      </c>
      <c r="S159" s="2">
        <v>1285.2840576171875</v>
      </c>
      <c r="U159" s="6">
        <f t="shared" si="72"/>
        <v>0.18234585525667601</v>
      </c>
      <c r="V159" s="6">
        <f t="shared" si="73"/>
        <v>0</v>
      </c>
      <c r="W159" s="6">
        <f t="shared" si="74"/>
        <v>8.8549188725503797E-2</v>
      </c>
      <c r="X159" s="6">
        <f t="shared" si="75"/>
        <v>1.8730608376294831E-2</v>
      </c>
      <c r="Y159" s="6">
        <f t="shared" si="76"/>
        <v>9.8053523818450623E-3</v>
      </c>
      <c r="Z159" s="6">
        <f t="shared" si="77"/>
        <v>3.7600109751546626E-3</v>
      </c>
      <c r="AA159" s="6">
        <f t="shared" si="78"/>
        <v>0.12375187241121931</v>
      </c>
      <c r="AB159" s="6">
        <f t="shared" si="79"/>
        <v>2.9555060780817731E-2</v>
      </c>
      <c r="AC159" s="6">
        <f t="shared" si="80"/>
        <v>4.9077522946181368E-2</v>
      </c>
      <c r="AD159" s="6">
        <f t="shared" si="81"/>
        <v>0.11526076192875885</v>
      </c>
      <c r="AE159" s="6">
        <f t="shared" si="82"/>
        <v>0.10235297453281861</v>
      </c>
      <c r="AF159" s="6">
        <f t="shared" si="83"/>
        <v>4.7111334682712391E-2</v>
      </c>
      <c r="AG159" s="6">
        <f t="shared" si="84"/>
        <v>0.17450906358626744</v>
      </c>
      <c r="AH159" s="6">
        <f t="shared" si="85"/>
        <v>3.8783420571770658E-2</v>
      </c>
      <c r="AI159" s="6">
        <f t="shared" si="86"/>
        <v>1.640697284397925E-2</v>
      </c>
      <c r="AJ159" s="2"/>
      <c r="AK159" s="7">
        <f t="shared" si="87"/>
        <v>0.48561119527975588</v>
      </c>
      <c r="AL159" s="8">
        <f t="shared" si="88"/>
        <v>0.15046448395542042</v>
      </c>
      <c r="AM159" s="8">
        <f t="shared" si="89"/>
        <v>0</v>
      </c>
      <c r="AN159" s="8">
        <f t="shared" si="67"/>
        <v>0.42003267370385156</v>
      </c>
      <c r="AO159" s="8">
        <f t="shared" si="90"/>
        <v>9.2438246013374243</v>
      </c>
      <c r="AP159" s="2">
        <v>3.6</v>
      </c>
      <c r="AQ159" s="24">
        <f t="shared" si="91"/>
        <v>0.29044467092516624</v>
      </c>
      <c r="AR159" s="24">
        <f t="shared" si="92"/>
        <v>0.37991053088402138</v>
      </c>
      <c r="AS159" s="24">
        <f t="shared" si="93"/>
        <v>0.32964479819081227</v>
      </c>
      <c r="AT159" s="9">
        <f t="shared" si="68"/>
        <v>0.69398257333757052</v>
      </c>
      <c r="AU159" s="9">
        <f t="shared" si="69"/>
        <v>0.25814960675410331</v>
      </c>
      <c r="AV159" s="9">
        <f t="shared" si="70"/>
        <v>0.37237109911803873</v>
      </c>
      <c r="AW159" s="9">
        <f t="shared" si="95"/>
        <v>0.31542798014032331</v>
      </c>
      <c r="AX159" s="9">
        <f t="shared" si="96"/>
        <v>0.32964479819081227</v>
      </c>
      <c r="AY159" s="9">
        <f t="shared" si="94"/>
        <v>0.56752577289109052</v>
      </c>
      <c r="AZ159" s="9">
        <v>1.2</v>
      </c>
    </row>
    <row r="160" spans="1:52" x14ac:dyDescent="0.2">
      <c r="A160" s="2" t="s">
        <v>119</v>
      </c>
      <c r="B160" s="3">
        <v>825</v>
      </c>
      <c r="C160" s="3">
        <v>13903.8</v>
      </c>
      <c r="E160" s="2">
        <v>13287.474609375</v>
      </c>
      <c r="F160" s="2">
        <v>0</v>
      </c>
      <c r="G160" s="3">
        <v>6524.04248046875</v>
      </c>
      <c r="H160" s="2">
        <v>1412.4710693359375</v>
      </c>
      <c r="I160" s="2">
        <v>541.9224853515625</v>
      </c>
      <c r="J160" s="2">
        <v>393.718017578125</v>
      </c>
      <c r="K160" s="2">
        <v>11264.1123046875</v>
      </c>
      <c r="L160" s="10">
        <v>2589.08837890625</v>
      </c>
      <c r="M160" s="2">
        <v>3483.9521484375</v>
      </c>
      <c r="N160" s="2">
        <v>10980.1904296875</v>
      </c>
      <c r="O160" s="2">
        <v>9725.5595703125</v>
      </c>
      <c r="P160" s="2">
        <v>4074.32958984375</v>
      </c>
      <c r="Q160" s="2">
        <v>14036.552734375</v>
      </c>
      <c r="R160" s="2">
        <v>3495.235107421875</v>
      </c>
      <c r="S160" s="2">
        <v>1007.366455078125</v>
      </c>
      <c r="U160" s="6">
        <f t="shared" si="72"/>
        <v>0.16044571268332275</v>
      </c>
      <c r="V160" s="6">
        <f t="shared" si="73"/>
        <v>0</v>
      </c>
      <c r="W160" s="6">
        <f t="shared" si="74"/>
        <v>7.877754623264091E-2</v>
      </c>
      <c r="X160" s="6">
        <f t="shared" si="75"/>
        <v>1.705553041691488E-2</v>
      </c>
      <c r="Y160" s="6">
        <f t="shared" si="76"/>
        <v>6.5436918554863588E-3</v>
      </c>
      <c r="Z160" s="6">
        <f t="shared" si="77"/>
        <v>4.7541289660879048E-3</v>
      </c>
      <c r="AA160" s="6">
        <f t="shared" si="78"/>
        <v>0.13601369557428486</v>
      </c>
      <c r="AB160" s="6">
        <f t="shared" si="79"/>
        <v>3.1263136326945835E-2</v>
      </c>
      <c r="AC160" s="6">
        <f t="shared" si="80"/>
        <v>4.2068579759787852E-2</v>
      </c>
      <c r="AD160" s="6">
        <f t="shared" si="81"/>
        <v>0.1325853505410895</v>
      </c>
      <c r="AE160" s="6">
        <f t="shared" si="82"/>
        <v>0.11743573420655412</v>
      </c>
      <c r="AF160" s="6">
        <f t="shared" si="83"/>
        <v>4.9197363228675912E-2</v>
      </c>
      <c r="AG160" s="6">
        <f t="shared" si="84"/>
        <v>0.16949080041852824</v>
      </c>
      <c r="AH160" s="6">
        <f t="shared" si="85"/>
        <v>4.2204821028248865E-2</v>
      </c>
      <c r="AI160" s="6">
        <f t="shared" si="86"/>
        <v>1.2163908761432028E-2</v>
      </c>
      <c r="AJ160" s="2"/>
      <c r="AK160" s="7">
        <f t="shared" si="87"/>
        <v>0.4909919057053701</v>
      </c>
      <c r="AL160" s="8">
        <f t="shared" si="88"/>
        <v>0.15017739309465661</v>
      </c>
      <c r="AM160" s="8">
        <f t="shared" si="89"/>
        <v>0</v>
      </c>
      <c r="AN160" s="8">
        <f t="shared" si="67"/>
        <v>0.39846509594385032</v>
      </c>
      <c r="AO160" s="8">
        <f t="shared" si="90"/>
        <v>8.0526257140747983</v>
      </c>
      <c r="AP160" s="2">
        <v>3.6</v>
      </c>
      <c r="AQ160" s="24">
        <f t="shared" si="91"/>
        <v>0.28582567755675459</v>
      </c>
      <c r="AR160" s="24">
        <f t="shared" si="92"/>
        <v>0.4085320760160574</v>
      </c>
      <c r="AS160" s="24">
        <f t="shared" si="93"/>
        <v>0.30564224642718801</v>
      </c>
      <c r="AT160" s="9">
        <f t="shared" si="68"/>
        <v>0.73193620627460076</v>
      </c>
      <c r="AU160" s="9">
        <f t="shared" si="69"/>
        <v>0.25679679623117813</v>
      </c>
      <c r="AV160" s="9">
        <f t="shared" si="70"/>
        <v>0.37042676579770517</v>
      </c>
      <c r="AW160" s="9">
        <f t="shared" si="95"/>
        <v>0.30874415293270036</v>
      </c>
      <c r="AX160" s="9">
        <f t="shared" si="96"/>
        <v>0.30564224642718801</v>
      </c>
      <c r="AY160" s="9">
        <f t="shared" si="94"/>
        <v>0.51464586027637882</v>
      </c>
      <c r="AZ160" s="9">
        <v>1.2</v>
      </c>
    </row>
    <row r="161" spans="1:52" x14ac:dyDescent="0.2">
      <c r="A161" s="2" t="s">
        <v>120</v>
      </c>
      <c r="B161" s="3">
        <v>830</v>
      </c>
      <c r="C161" s="3">
        <v>13983.1</v>
      </c>
      <c r="E161" s="2">
        <v>11649.7294921875</v>
      </c>
      <c r="F161" s="2">
        <v>0</v>
      </c>
      <c r="G161" s="3">
        <v>6046.693359375</v>
      </c>
      <c r="H161" s="2">
        <v>1944.16552734375</v>
      </c>
      <c r="I161" s="2">
        <v>897.78729248046875</v>
      </c>
      <c r="J161" s="2">
        <v>406.49392700195313</v>
      </c>
      <c r="K161" s="2">
        <v>14438.15234375</v>
      </c>
      <c r="L161" s="10">
        <v>3698.758544921875</v>
      </c>
      <c r="M161" s="2">
        <v>4185.04638671875</v>
      </c>
      <c r="N161" s="2">
        <v>16674.45703125</v>
      </c>
      <c r="O161" s="2">
        <v>14876.5419921875</v>
      </c>
      <c r="P161" s="2">
        <v>6301.9638671875</v>
      </c>
      <c r="Q161" s="2">
        <v>29826.177734375</v>
      </c>
      <c r="R161" s="2">
        <v>6476.95458984375</v>
      </c>
      <c r="S161" s="2">
        <v>3111.4072265625</v>
      </c>
      <c r="U161" s="6">
        <f t="shared" si="72"/>
        <v>9.6650718167805877E-2</v>
      </c>
      <c r="V161" s="6">
        <f t="shared" si="73"/>
        <v>0</v>
      </c>
      <c r="W161" s="6">
        <f t="shared" si="74"/>
        <v>5.0165736132844654E-2</v>
      </c>
      <c r="X161" s="6">
        <f t="shared" si="75"/>
        <v>1.6129558594547337E-2</v>
      </c>
      <c r="Y161" s="6">
        <f t="shared" si="76"/>
        <v>7.4483949724633413E-3</v>
      </c>
      <c r="Z161" s="6">
        <f t="shared" si="77"/>
        <v>3.3724328107307177E-3</v>
      </c>
      <c r="AA161" s="6">
        <f t="shared" si="78"/>
        <v>0.11978456615455699</v>
      </c>
      <c r="AB161" s="6">
        <f t="shared" si="79"/>
        <v>3.0686349407146749E-2</v>
      </c>
      <c r="AC161" s="6">
        <f t="shared" si="80"/>
        <v>3.4720783784138877E-2</v>
      </c>
      <c r="AD161" s="6">
        <f t="shared" si="81"/>
        <v>0.13833782563013991</v>
      </c>
      <c r="AE161" s="6">
        <f t="shared" si="82"/>
        <v>0.12342161836141129</v>
      </c>
      <c r="AF161" s="6">
        <f t="shared" si="83"/>
        <v>5.2283560235428676E-2</v>
      </c>
      <c r="AG161" s="6">
        <f t="shared" si="84"/>
        <v>0.24744965109800748</v>
      </c>
      <c r="AH161" s="6">
        <f t="shared" si="85"/>
        <v>5.3735351800955761E-2</v>
      </c>
      <c r="AI161" s="6">
        <f t="shared" si="86"/>
        <v>2.5813452849822335E-2</v>
      </c>
      <c r="AJ161" s="2"/>
      <c r="AK161" s="7">
        <f t="shared" si="87"/>
        <v>0.51904152482081345</v>
      </c>
      <c r="AL161" s="8">
        <f t="shared" si="88"/>
        <v>0.21804324869775027</v>
      </c>
      <c r="AM161" s="8">
        <f t="shared" si="89"/>
        <v>0</v>
      </c>
      <c r="AN161" s="8">
        <f t="shared" si="67"/>
        <v>0.40150918920149853</v>
      </c>
      <c r="AO161" s="8">
        <f t="shared" si="90"/>
        <v>8.220754028787967</v>
      </c>
      <c r="AP161" s="2">
        <v>3.6</v>
      </c>
      <c r="AQ161" s="24">
        <f t="shared" si="91"/>
        <v>0.22413975674602216</v>
      </c>
      <c r="AR161" s="24">
        <f t="shared" si="92"/>
        <v>0.38009005168084747</v>
      </c>
      <c r="AS161" s="24">
        <f t="shared" si="93"/>
        <v>0.39577019157313037</v>
      </c>
      <c r="AT161" s="9">
        <f t="shared" si="68"/>
        <v>0.83951002117686568</v>
      </c>
      <c r="AU161" s="9">
        <f t="shared" si="69"/>
        <v>0.2240005872512765</v>
      </c>
      <c r="AV161" s="9">
        <f t="shared" si="70"/>
        <v>0.27404860371518552</v>
      </c>
      <c r="AW161" s="9">
        <f t="shared" si="95"/>
        <v>0.24801872195043237</v>
      </c>
      <c r="AX161" s="9">
        <f t="shared" si="96"/>
        <v>0.39577019157313037</v>
      </c>
      <c r="AY161" s="9">
        <f t="shared" si="94"/>
        <v>-0.16756338750087951</v>
      </c>
      <c r="AZ161" s="9">
        <v>1.2</v>
      </c>
    </row>
    <row r="162" spans="1:52" x14ac:dyDescent="0.2">
      <c r="A162" s="2" t="s">
        <v>121</v>
      </c>
      <c r="B162" s="3">
        <v>835</v>
      </c>
      <c r="C162" s="3">
        <v>14063.1</v>
      </c>
      <c r="E162" s="2">
        <v>12488.9853515625</v>
      </c>
      <c r="F162" s="2">
        <v>0</v>
      </c>
      <c r="G162" s="3">
        <v>5420.07275390625</v>
      </c>
      <c r="H162" s="2">
        <v>2438.655029296875</v>
      </c>
      <c r="I162" s="2">
        <v>857.02740478515625</v>
      </c>
      <c r="J162" s="2">
        <v>226.34701538085938</v>
      </c>
      <c r="K162" s="2">
        <v>11274.5703125</v>
      </c>
      <c r="L162" s="10">
        <v>3486.266845703125</v>
      </c>
      <c r="M162" s="2">
        <v>3765.28369140625</v>
      </c>
      <c r="N162" s="2">
        <v>16880.357421875</v>
      </c>
      <c r="O162" s="2">
        <v>17822.78515625</v>
      </c>
      <c r="P162" s="2">
        <v>6104.4794921875</v>
      </c>
      <c r="Q162" s="2">
        <v>31497.22265625</v>
      </c>
      <c r="R162" s="2">
        <v>7925.69873046875</v>
      </c>
      <c r="S162" s="2">
        <v>3873.022705078125</v>
      </c>
      <c r="U162" s="6">
        <f t="shared" si="72"/>
        <v>0.10066828451770563</v>
      </c>
      <c r="V162" s="6">
        <f t="shared" si="73"/>
        <v>0</v>
      </c>
      <c r="W162" s="6">
        <f t="shared" si="74"/>
        <v>4.3688851474922651E-2</v>
      </c>
      <c r="X162" s="6">
        <f t="shared" si="75"/>
        <v>1.9656938607833151E-2</v>
      </c>
      <c r="Y162" s="6">
        <f t="shared" si="76"/>
        <v>6.908125535881827E-3</v>
      </c>
      <c r="Z162" s="6">
        <f t="shared" si="77"/>
        <v>1.824484944346827E-3</v>
      </c>
      <c r="AA162" s="6">
        <f t="shared" si="78"/>
        <v>9.0879412545041394E-2</v>
      </c>
      <c r="AB162" s="6">
        <f t="shared" si="79"/>
        <v>2.8101282277825563E-2</v>
      </c>
      <c r="AC162" s="6">
        <f t="shared" si="80"/>
        <v>3.0350315839624147E-2</v>
      </c>
      <c r="AD162" s="6">
        <f t="shared" si="81"/>
        <v>0.13606522674744545</v>
      </c>
      <c r="AE162" s="6">
        <f t="shared" si="82"/>
        <v>0.14366172723413789</v>
      </c>
      <c r="AF162" s="6">
        <f t="shared" si="83"/>
        <v>4.9205556820926748E-2</v>
      </c>
      <c r="AG162" s="6">
        <f t="shared" si="84"/>
        <v>0.25388542644740975</v>
      </c>
      <c r="AH162" s="6">
        <f t="shared" si="85"/>
        <v>6.3885613790124682E-2</v>
      </c>
      <c r="AI162" s="6">
        <f t="shared" si="86"/>
        <v>3.1218753216774274E-2</v>
      </c>
      <c r="AJ162" s="2"/>
      <c r="AK162" s="7">
        <f t="shared" si="87"/>
        <v>0.43398823854238439</v>
      </c>
      <c r="AL162" s="8">
        <f t="shared" si="88"/>
        <v>0.21997540400982768</v>
      </c>
      <c r="AM162" s="8">
        <f t="shared" si="89"/>
        <v>0</v>
      </c>
      <c r="AN162" s="8">
        <f t="shared" ref="AN162:AN184" si="97">(F162+J162+I162)/(H162+F162+J162+I162)</f>
        <v>0.30759947800301052</v>
      </c>
      <c r="AO162" s="8">
        <f t="shared" si="90"/>
        <v>3.0340267695842744</v>
      </c>
      <c r="AP162" s="2">
        <v>3.6</v>
      </c>
      <c r="AQ162" s="24">
        <f t="shared" si="91"/>
        <v>0.18051424874260771</v>
      </c>
      <c r="AR162" s="24">
        <f t="shared" si="92"/>
        <v>0.39762005769006081</v>
      </c>
      <c r="AS162" s="24">
        <f t="shared" si="93"/>
        <v>0.42186569356733139</v>
      </c>
      <c r="AT162" s="9">
        <f t="shared" ref="AT162:AT184" si="98">(Q162+N162+K162)/(E162+K162+N162+Q162)</f>
        <v>0.82688122077541604</v>
      </c>
      <c r="AU162" s="9">
        <f t="shared" ref="AU162:AU184" si="99">-LOG10((L162+O162)/(K162+N162))</f>
        <v>0.12099028773720705</v>
      </c>
      <c r="AV162" s="9">
        <f t="shared" ref="AV162:AV184" si="100">(L162+K162+M162)/SUM(M162:S162)</f>
        <v>0.21083832189102161</v>
      </c>
      <c r="AW162" s="9">
        <f t="shared" si="95"/>
        <v>0.20396261046100145</v>
      </c>
      <c r="AX162" s="9">
        <f t="shared" si="96"/>
        <v>0.42186569356733139</v>
      </c>
      <c r="AY162" s="9">
        <f t="shared" si="94"/>
        <v>-1.441996914736754</v>
      </c>
      <c r="AZ162" s="9">
        <v>1.2</v>
      </c>
    </row>
    <row r="163" spans="1:52" x14ac:dyDescent="0.2">
      <c r="A163" s="2" t="s">
        <v>122</v>
      </c>
      <c r="B163" s="3">
        <v>840</v>
      </c>
      <c r="C163" s="3">
        <v>14142.2</v>
      </c>
      <c r="E163" s="2">
        <v>24720.57421875</v>
      </c>
      <c r="F163" s="2">
        <v>0</v>
      </c>
      <c r="G163" s="3">
        <v>8660.9375</v>
      </c>
      <c r="H163" s="2">
        <v>5029.73876953125</v>
      </c>
      <c r="I163" s="2">
        <v>2060.04443359375</v>
      </c>
      <c r="J163" s="2">
        <v>516.2506103515625</v>
      </c>
      <c r="K163" s="2">
        <v>16994.041015625</v>
      </c>
      <c r="L163" s="10">
        <v>5823.05615234375</v>
      </c>
      <c r="M163" s="2">
        <v>5657.75244140625</v>
      </c>
      <c r="N163" s="2">
        <v>25953.86328125</v>
      </c>
      <c r="O163" s="2">
        <v>32959.86328125</v>
      </c>
      <c r="P163" s="2">
        <v>12186.9111328125</v>
      </c>
      <c r="Q163" s="2">
        <v>45786.06640625</v>
      </c>
      <c r="R163" s="2">
        <v>16846.884765625</v>
      </c>
      <c r="S163" s="2">
        <v>9934.912109375</v>
      </c>
      <c r="U163" s="6">
        <f t="shared" si="72"/>
        <v>0.11598775526681226</v>
      </c>
      <c r="V163" s="6">
        <f t="shared" si="73"/>
        <v>0</v>
      </c>
      <c r="W163" s="6">
        <f t="shared" si="74"/>
        <v>4.0636705694692909E-2</v>
      </c>
      <c r="X163" s="6">
        <f t="shared" si="75"/>
        <v>2.3599294429572808E-2</v>
      </c>
      <c r="Y163" s="6">
        <f t="shared" si="76"/>
        <v>9.6656302352879885E-3</v>
      </c>
      <c r="Z163" s="6">
        <f t="shared" si="77"/>
        <v>2.4222232428720365E-3</v>
      </c>
      <c r="AA163" s="6">
        <f t="shared" si="78"/>
        <v>7.9735229969676288E-2</v>
      </c>
      <c r="AB163" s="6">
        <f t="shared" si="79"/>
        <v>2.7321501755031005E-2</v>
      </c>
      <c r="AC163" s="6">
        <f t="shared" si="80"/>
        <v>2.6545904626936293E-2</v>
      </c>
      <c r="AD163" s="6">
        <f t="shared" si="81"/>
        <v>0.12177428873034277</v>
      </c>
      <c r="AE163" s="6">
        <f t="shared" si="82"/>
        <v>0.15464610660190903</v>
      </c>
      <c r="AF163" s="6">
        <f t="shared" si="83"/>
        <v>5.7180405819979428E-2</v>
      </c>
      <c r="AG163" s="6">
        <f t="shared" si="84"/>
        <v>0.21482603996027533</v>
      </c>
      <c r="AH163" s="6">
        <f t="shared" si="85"/>
        <v>7.9044779862816078E-2</v>
      </c>
      <c r="AI163" s="6">
        <f t="shared" si="86"/>
        <v>4.6614133803795789E-2</v>
      </c>
      <c r="AJ163" s="2"/>
      <c r="AK163" s="7">
        <f t="shared" si="87"/>
        <v>0.35035341102355438</v>
      </c>
      <c r="AL163" s="8">
        <f t="shared" si="88"/>
        <v>0.23528709866169895</v>
      </c>
      <c r="AM163" s="8">
        <f t="shared" si="89"/>
        <v>0</v>
      </c>
      <c r="AN163" s="8">
        <f t="shared" si="97"/>
        <v>0.3387172746169716</v>
      </c>
      <c r="AO163" s="8">
        <f t="shared" si="90"/>
        <v>4.752693794369959</v>
      </c>
      <c r="AP163" s="2">
        <v>3.6</v>
      </c>
      <c r="AQ163" s="24">
        <f t="shared" si="91"/>
        <v>0.16541358996704186</v>
      </c>
      <c r="AR163" s="24">
        <f t="shared" si="92"/>
        <v>0.4130315661528709</v>
      </c>
      <c r="AS163" s="24">
        <f t="shared" si="93"/>
        <v>0.42155484388008718</v>
      </c>
      <c r="AT163" s="9">
        <f t="shared" si="98"/>
        <v>0.78211032236943323</v>
      </c>
      <c r="AU163" s="9">
        <f t="shared" si="99"/>
        <v>4.4301478634174163E-2</v>
      </c>
      <c r="AV163" s="9">
        <f t="shared" si="100"/>
        <v>0.19068883707724874</v>
      </c>
      <c r="AW163" s="9">
        <f t="shared" si="95"/>
        <v>0.19588982700335883</v>
      </c>
      <c r="AX163" s="9">
        <f t="shared" si="96"/>
        <v>0.42155484388008718</v>
      </c>
      <c r="AY163" s="9">
        <f t="shared" si="94"/>
        <v>-2.2444056743798422</v>
      </c>
      <c r="AZ163" s="9">
        <v>1.2</v>
      </c>
    </row>
    <row r="164" spans="1:52" x14ac:dyDescent="0.2">
      <c r="A164" s="2" t="s">
        <v>123</v>
      </c>
      <c r="B164" s="3">
        <v>845</v>
      </c>
      <c r="C164" s="3">
        <v>14221.7</v>
      </c>
      <c r="E164" s="2">
        <v>52292.3359375</v>
      </c>
      <c r="F164" s="2">
        <v>0</v>
      </c>
      <c r="G164" s="3">
        <v>16819.701171875</v>
      </c>
      <c r="H164" s="2">
        <v>12613.63671875</v>
      </c>
      <c r="I164" s="2">
        <v>6192.84912109375</v>
      </c>
      <c r="J164" s="2">
        <v>1075.9820556640625</v>
      </c>
      <c r="K164" s="2">
        <v>22944.716796875</v>
      </c>
      <c r="L164" s="10">
        <v>12183.7158203125</v>
      </c>
      <c r="M164" s="2">
        <v>17493.173828125</v>
      </c>
      <c r="N164" s="2">
        <v>36871.5078125</v>
      </c>
      <c r="O164" s="2">
        <v>80366.25</v>
      </c>
      <c r="P164" s="2">
        <v>36927.5390625</v>
      </c>
      <c r="Q164" s="2">
        <v>80185.59375</v>
      </c>
      <c r="R164" s="2">
        <v>39501.2109375</v>
      </c>
      <c r="S164" s="2">
        <v>33785.6171875</v>
      </c>
      <c r="U164" s="6">
        <f t="shared" si="72"/>
        <v>0.11639819723784575</v>
      </c>
      <c r="V164" s="6">
        <f t="shared" si="73"/>
        <v>0</v>
      </c>
      <c r="W164" s="6">
        <f t="shared" si="74"/>
        <v>3.7439193705660449E-2</v>
      </c>
      <c r="X164" s="6">
        <f t="shared" si="75"/>
        <v>2.8076859607694706E-2</v>
      </c>
      <c r="Y164" s="6">
        <f t="shared" si="76"/>
        <v>1.3784744179774959E-2</v>
      </c>
      <c r="Z164" s="6">
        <f t="shared" si="77"/>
        <v>2.3950425869148097E-3</v>
      </c>
      <c r="AA164" s="6">
        <f t="shared" si="78"/>
        <v>5.1072946415727689E-2</v>
      </c>
      <c r="AB164" s="6">
        <f t="shared" si="79"/>
        <v>2.7119893034374853E-2</v>
      </c>
      <c r="AC164" s="6">
        <f t="shared" si="80"/>
        <v>3.8938285334884595E-2</v>
      </c>
      <c r="AD164" s="6">
        <f t="shared" si="81"/>
        <v>8.2072773416465739E-2</v>
      </c>
      <c r="AE164" s="6">
        <f t="shared" si="82"/>
        <v>0.17888829120096184</v>
      </c>
      <c r="AF164" s="6">
        <f t="shared" si="83"/>
        <v>8.2197494111612687E-2</v>
      </c>
      <c r="AG164" s="6">
        <f t="shared" si="84"/>
        <v>0.17848616608180704</v>
      </c>
      <c r="AH164" s="6">
        <f t="shared" si="85"/>
        <v>8.7926264134236931E-2</v>
      </c>
      <c r="AI164" s="6">
        <f t="shared" si="86"/>
        <v>7.5203848952037966E-2</v>
      </c>
      <c r="AJ164" s="2"/>
      <c r="AK164" s="7">
        <f t="shared" si="87"/>
        <v>0.32164753917243194</v>
      </c>
      <c r="AL164" s="8">
        <f t="shared" si="88"/>
        <v>0.27547657686067628</v>
      </c>
      <c r="AM164" s="8">
        <f t="shared" si="89"/>
        <v>0</v>
      </c>
      <c r="AN164" s="8">
        <f t="shared" si="97"/>
        <v>0.36558998686476496</v>
      </c>
      <c r="AO164" s="8"/>
      <c r="AP164" s="2">
        <v>3.6</v>
      </c>
      <c r="AQ164" s="24">
        <f t="shared" si="91"/>
        <v>0.14606591076243206</v>
      </c>
      <c r="AR164" s="24">
        <f t="shared" si="92"/>
        <v>0.42792867829700232</v>
      </c>
      <c r="AS164" s="24">
        <f t="shared" si="93"/>
        <v>0.42600541094056582</v>
      </c>
      <c r="AT164" s="9">
        <f t="shared" si="98"/>
        <v>0.72806070923628796</v>
      </c>
      <c r="AU164" s="9">
        <f t="shared" si="99"/>
        <v>-0.18955726428589492</v>
      </c>
      <c r="AV164" s="9">
        <f t="shared" si="100"/>
        <v>0.16184745173874293</v>
      </c>
      <c r="AW164" s="9">
        <f t="shared" si="95"/>
        <v>0.18336811709318412</v>
      </c>
      <c r="AX164" s="9">
        <f t="shared" si="96"/>
        <v>0.42600541094056582</v>
      </c>
      <c r="AY164" s="9">
        <f t="shared" si="94"/>
        <v>-4.6197042273815558</v>
      </c>
      <c r="AZ164" s="9">
        <v>1.2</v>
      </c>
    </row>
    <row r="165" spans="1:52" x14ac:dyDescent="0.2">
      <c r="A165" s="2" t="s">
        <v>124</v>
      </c>
      <c r="B165" s="3">
        <v>850</v>
      </c>
      <c r="C165" s="3">
        <v>14301.2</v>
      </c>
      <c r="E165" s="2">
        <v>33405.26953125</v>
      </c>
      <c r="F165" s="2">
        <v>0</v>
      </c>
      <c r="G165" s="3">
        <v>11473.0810546875</v>
      </c>
      <c r="H165" s="2">
        <v>5626.9931640625</v>
      </c>
      <c r="I165" s="2">
        <v>2614.29638671875</v>
      </c>
      <c r="J165" s="2">
        <v>557.19342041015625</v>
      </c>
      <c r="K165" s="2">
        <v>17737.69140625</v>
      </c>
      <c r="L165" s="10">
        <v>5767.95361328125</v>
      </c>
      <c r="M165" s="2">
        <v>5154.6171875</v>
      </c>
      <c r="N165" s="2">
        <v>27496.298828125</v>
      </c>
      <c r="O165" s="2">
        <v>34536.8984375</v>
      </c>
      <c r="P165" s="2">
        <v>11357.51953125</v>
      </c>
      <c r="Q165" s="2">
        <v>58944.91796875</v>
      </c>
      <c r="R165" s="2">
        <v>21375.0703125</v>
      </c>
      <c r="S165" s="2">
        <v>14525.5</v>
      </c>
      <c r="U165" s="6">
        <f t="shared" si="72"/>
        <v>0.13331535889482421</v>
      </c>
      <c r="V165" s="6">
        <f t="shared" si="73"/>
        <v>0</v>
      </c>
      <c r="W165" s="6">
        <f t="shared" si="74"/>
        <v>4.5787324571778067E-2</v>
      </c>
      <c r="X165" s="6">
        <f t="shared" si="75"/>
        <v>2.2456475391223821E-2</v>
      </c>
      <c r="Y165" s="6">
        <f t="shared" si="76"/>
        <v>1.0433259959983645E-2</v>
      </c>
      <c r="Z165" s="6">
        <f t="shared" si="77"/>
        <v>2.2236743441427652E-3</v>
      </c>
      <c r="AA165" s="6">
        <f t="shared" si="78"/>
        <v>7.0788433351142974E-2</v>
      </c>
      <c r="AB165" s="6">
        <f t="shared" si="79"/>
        <v>2.3019027142527418E-2</v>
      </c>
      <c r="AC165" s="6">
        <f t="shared" si="80"/>
        <v>2.0571294587943344E-2</v>
      </c>
      <c r="AD165" s="6">
        <f t="shared" si="81"/>
        <v>0.10973355395685835</v>
      </c>
      <c r="AE165" s="6">
        <f t="shared" si="82"/>
        <v>0.13783151804843755</v>
      </c>
      <c r="AF165" s="6">
        <f t="shared" si="83"/>
        <v>4.5326136077038011E-2</v>
      </c>
      <c r="AG165" s="6">
        <f t="shared" si="84"/>
        <v>0.23524021821403421</v>
      </c>
      <c r="AH165" s="6">
        <f t="shared" si="85"/>
        <v>8.5304660315560957E-2</v>
      </c>
      <c r="AI165" s="6">
        <f t="shared" si="86"/>
        <v>5.7969065144504686E-2</v>
      </c>
      <c r="AJ165" s="2"/>
      <c r="AK165" s="7">
        <f t="shared" si="87"/>
        <v>0.34345123436153235</v>
      </c>
      <c r="AL165" s="8">
        <f t="shared" si="88"/>
        <v>0.20847631903543246</v>
      </c>
      <c r="AM165" s="8">
        <f t="shared" si="89"/>
        <v>0</v>
      </c>
      <c r="AN165" s="8">
        <f t="shared" si="97"/>
        <v>0.36045870833792765</v>
      </c>
      <c r="AO165" s="8">
        <f t="shared" si="90"/>
        <v>5.9534949202120817</v>
      </c>
      <c r="AP165" s="2">
        <v>3.6</v>
      </c>
      <c r="AQ165" s="24">
        <f t="shared" si="91"/>
        <v>0.14556006312456529</v>
      </c>
      <c r="AR165" s="24">
        <f t="shared" si="92"/>
        <v>0.37273760067308137</v>
      </c>
      <c r="AS165" s="24">
        <f t="shared" si="93"/>
        <v>0.48170233620235331</v>
      </c>
      <c r="AT165" s="9">
        <f t="shared" si="98"/>
        <v>0.75720122704993431</v>
      </c>
      <c r="AU165" s="9">
        <f t="shared" si="99"/>
        <v>5.0107568632158046E-2</v>
      </c>
      <c r="AV165" s="9">
        <f t="shared" si="100"/>
        <v>0.16529284441090739</v>
      </c>
      <c r="AW165" s="9">
        <f t="shared" si="95"/>
        <v>0.17801858771530646</v>
      </c>
      <c r="AX165" s="9">
        <f t="shared" si="96"/>
        <v>0.48170233620235331</v>
      </c>
      <c r="AY165" s="9">
        <f t="shared" si="94"/>
        <v>-2.2930714853849503</v>
      </c>
      <c r="AZ165" s="9">
        <v>1.2</v>
      </c>
    </row>
    <row r="166" spans="1:52" x14ac:dyDescent="0.2">
      <c r="A166" s="2" t="s">
        <v>125</v>
      </c>
      <c r="B166" s="3">
        <v>855</v>
      </c>
      <c r="C166" s="3">
        <v>14378.1</v>
      </c>
      <c r="E166" s="2">
        <v>36288.570251464844</v>
      </c>
      <c r="F166" s="2">
        <v>0</v>
      </c>
      <c r="G166" s="3">
        <v>12729.0751953125</v>
      </c>
      <c r="H166" s="2">
        <v>6042.41357421875</v>
      </c>
      <c r="I166" s="2">
        <v>3106.127197265625</v>
      </c>
      <c r="J166" s="2">
        <v>575.01947021484375</v>
      </c>
      <c r="K166" s="2">
        <v>26502.638671875</v>
      </c>
      <c r="L166" s="10">
        <v>8188.11279296875</v>
      </c>
      <c r="M166" s="2">
        <v>8704.0615234375</v>
      </c>
      <c r="N166" s="2">
        <v>37277.1875</v>
      </c>
      <c r="O166" s="2">
        <v>41835.9375</v>
      </c>
      <c r="P166" s="2">
        <v>16182.35546875</v>
      </c>
      <c r="Q166" s="2">
        <v>75624.8359375</v>
      </c>
      <c r="R166" s="2">
        <v>22213.646484375</v>
      </c>
      <c r="S166" s="2">
        <v>10490.8212890625</v>
      </c>
      <c r="U166" s="6">
        <f t="shared" si="72"/>
        <v>0.11868287207664852</v>
      </c>
      <c r="V166" s="6">
        <f t="shared" si="73"/>
        <v>0</v>
      </c>
      <c r="W166" s="6">
        <f t="shared" si="74"/>
        <v>4.1630827353919528E-2</v>
      </c>
      <c r="X166" s="6">
        <f t="shared" si="75"/>
        <v>1.9761897266654102E-2</v>
      </c>
      <c r="Y166" s="6">
        <f t="shared" si="76"/>
        <v>1.015868341608179E-2</v>
      </c>
      <c r="Z166" s="6">
        <f t="shared" si="77"/>
        <v>1.8806186562926293E-3</v>
      </c>
      <c r="AA166" s="6">
        <f t="shared" si="78"/>
        <v>8.6677685381137584E-2</v>
      </c>
      <c r="AB166" s="6">
        <f t="shared" si="79"/>
        <v>2.6779471784724049E-2</v>
      </c>
      <c r="AC166" s="6">
        <f t="shared" si="80"/>
        <v>2.846689779109475E-2</v>
      </c>
      <c r="AD166" s="6">
        <f t="shared" si="81"/>
        <v>0.12191617483913279</v>
      </c>
      <c r="AE166" s="6">
        <f t="shared" si="82"/>
        <v>0.13682570528715537</v>
      </c>
      <c r="AF166" s="6">
        <f t="shared" si="83"/>
        <v>5.2924885458086712E-2</v>
      </c>
      <c r="AG166" s="6">
        <f t="shared" si="84"/>
        <v>0.24733332471332456</v>
      </c>
      <c r="AH166" s="6">
        <f t="shared" si="85"/>
        <v>7.2650406058765826E-2</v>
      </c>
      <c r="AI166" s="6">
        <f t="shared" si="86"/>
        <v>3.4310549916981806E-2</v>
      </c>
      <c r="AJ166" s="2"/>
      <c r="AK166" s="7">
        <f t="shared" si="87"/>
        <v>0.35077367631475287</v>
      </c>
      <c r="AL166" s="8">
        <f t="shared" si="88"/>
        <v>0.21132601636744097</v>
      </c>
      <c r="AM166" s="8">
        <f t="shared" si="89"/>
        <v>0</v>
      </c>
      <c r="AN166" s="8">
        <f t="shared" si="97"/>
        <v>0.37858012661802343</v>
      </c>
      <c r="AO166" s="8">
        <f t="shared" si="90"/>
        <v>6.954358973240053</v>
      </c>
      <c r="AP166" s="2">
        <v>3.6</v>
      </c>
      <c r="AQ166" s="24">
        <f t="shared" si="91"/>
        <v>0.17567356390259828</v>
      </c>
      <c r="AR166" s="24">
        <f t="shared" si="92"/>
        <v>0.38578105365442256</v>
      </c>
      <c r="AS166" s="24">
        <f t="shared" si="93"/>
        <v>0.43854538244297914</v>
      </c>
      <c r="AT166" s="9">
        <f t="shared" si="98"/>
        <v>0.79345493412668766</v>
      </c>
      <c r="AU166" s="9">
        <f t="shared" si="99"/>
        <v>0.1055044789627719</v>
      </c>
      <c r="AV166" s="9">
        <f t="shared" si="100"/>
        <v>0.20437549521158904</v>
      </c>
      <c r="AW166" s="9">
        <f t="shared" si="95"/>
        <v>0.20248133256330231</v>
      </c>
      <c r="AX166" s="9">
        <f t="shared" si="96"/>
        <v>0.43854538244297914</v>
      </c>
      <c r="AY166" s="9">
        <f t="shared" si="94"/>
        <v>-1.603146438231575</v>
      </c>
      <c r="AZ166" s="9">
        <v>1.2</v>
      </c>
    </row>
    <row r="167" spans="1:52" x14ac:dyDescent="0.2">
      <c r="A167" s="2" t="s">
        <v>126</v>
      </c>
      <c r="B167" s="3">
        <v>860</v>
      </c>
      <c r="C167" s="3">
        <v>14456.2</v>
      </c>
      <c r="E167" s="2">
        <v>33467.76171875</v>
      </c>
      <c r="F167" s="2">
        <v>0</v>
      </c>
      <c r="G167" s="3">
        <v>12267.62890625</v>
      </c>
      <c r="H167" s="2">
        <v>5787.19091796875</v>
      </c>
      <c r="I167" s="2">
        <v>2715.984130859375</v>
      </c>
      <c r="J167" s="2">
        <v>516.4339599609375</v>
      </c>
      <c r="K167" s="2">
        <v>21848.177734375</v>
      </c>
      <c r="L167" s="10">
        <v>6897.5634765625</v>
      </c>
      <c r="M167" s="2">
        <v>8575.04296875</v>
      </c>
      <c r="N167" s="2">
        <v>31353.86328125</v>
      </c>
      <c r="O167" s="2">
        <v>43219.99609375</v>
      </c>
      <c r="P167" s="2">
        <v>14765.3955078125</v>
      </c>
      <c r="Q167" s="2">
        <v>66847.0546875</v>
      </c>
      <c r="R167" s="2">
        <v>27379.25</v>
      </c>
      <c r="S167" s="2">
        <v>16876.95703125</v>
      </c>
      <c r="U167" s="6">
        <f t="shared" si="72"/>
        <v>0.11441253990353535</v>
      </c>
      <c r="V167" s="6">
        <f t="shared" si="73"/>
        <v>0</v>
      </c>
      <c r="W167" s="6">
        <f t="shared" si="74"/>
        <v>4.1937987773223405E-2</v>
      </c>
      <c r="X167" s="6">
        <f t="shared" si="75"/>
        <v>1.9784030297446704E-2</v>
      </c>
      <c r="Y167" s="6">
        <f t="shared" si="76"/>
        <v>9.2848349214589513E-3</v>
      </c>
      <c r="Z167" s="6">
        <f t="shared" si="77"/>
        <v>1.7654757299908966E-3</v>
      </c>
      <c r="AA167" s="6">
        <f t="shared" si="78"/>
        <v>7.4689951717125905E-2</v>
      </c>
      <c r="AB167" s="6">
        <f t="shared" si="79"/>
        <v>2.3579938303948521E-2</v>
      </c>
      <c r="AC167" s="6">
        <f t="shared" si="80"/>
        <v>2.9314552137706652E-2</v>
      </c>
      <c r="AD167" s="6">
        <f t="shared" si="81"/>
        <v>0.10718598883134364</v>
      </c>
      <c r="AE167" s="6">
        <f t="shared" si="82"/>
        <v>0.14775142626094637</v>
      </c>
      <c r="AF167" s="6">
        <f t="shared" si="83"/>
        <v>5.0476826533118253E-2</v>
      </c>
      <c r="AG167" s="6">
        <f t="shared" si="84"/>
        <v>0.22852264146432608</v>
      </c>
      <c r="AH167" s="6">
        <f t="shared" si="85"/>
        <v>9.3598417470472789E-2</v>
      </c>
      <c r="AI167" s="6">
        <f t="shared" si="86"/>
        <v>5.7695388655356471E-2</v>
      </c>
      <c r="AJ167" s="2"/>
      <c r="AK167" s="7">
        <f t="shared" si="87"/>
        <v>0.36655062293506097</v>
      </c>
      <c r="AL167" s="8">
        <f t="shared" si="88"/>
        <v>0.21228917803903594</v>
      </c>
      <c r="AM167" s="8">
        <f t="shared" si="89"/>
        <v>0</v>
      </c>
      <c r="AN167" s="8">
        <f t="shared" si="97"/>
        <v>0.35837674201514907</v>
      </c>
      <c r="AO167" s="8">
        <f t="shared" si="90"/>
        <v>5.8385058382386976</v>
      </c>
      <c r="AP167" s="2">
        <v>3.6</v>
      </c>
      <c r="AQ167" s="24">
        <f t="shared" si="91"/>
        <v>0.15696612579425717</v>
      </c>
      <c r="AR167" s="24">
        <f t="shared" si="92"/>
        <v>0.37574871558923861</v>
      </c>
      <c r="AS167" s="24">
        <f t="shared" si="93"/>
        <v>0.46728515861650416</v>
      </c>
      <c r="AT167" s="9">
        <f t="shared" si="98"/>
        <v>0.78199292064207471</v>
      </c>
      <c r="AU167" s="9">
        <f t="shared" si="99"/>
        <v>2.5938378407801572E-2</v>
      </c>
      <c r="AV167" s="9">
        <f t="shared" si="100"/>
        <v>0.17855334382627774</v>
      </c>
      <c r="AW167" s="9">
        <f t="shared" si="95"/>
        <v>0.19286519918439682</v>
      </c>
      <c r="AX167" s="9">
        <f t="shared" si="96"/>
        <v>0.46728515861650416</v>
      </c>
      <c r="AY167" s="9">
        <f t="shared" si="94"/>
        <v>-2.4430043772956029</v>
      </c>
      <c r="AZ167" s="9">
        <v>1.2</v>
      </c>
    </row>
    <row r="168" spans="1:52" x14ac:dyDescent="0.2">
      <c r="A168" s="2" t="s">
        <v>127</v>
      </c>
      <c r="B168" s="3">
        <v>865</v>
      </c>
      <c r="C168" s="3">
        <v>14534.9</v>
      </c>
      <c r="E168" s="2">
        <v>43121.23046875</v>
      </c>
      <c r="F168" s="2">
        <v>0</v>
      </c>
      <c r="G168" s="3">
        <v>14526.037109375</v>
      </c>
      <c r="H168" s="2">
        <v>7568.40966796875</v>
      </c>
      <c r="I168" s="2">
        <v>3568.24365234375</v>
      </c>
      <c r="J168" s="2">
        <v>847.255126953125</v>
      </c>
      <c r="K168" s="2">
        <v>25677.330078125</v>
      </c>
      <c r="L168" s="10">
        <v>10304.0625</v>
      </c>
      <c r="M168" s="2">
        <v>8388.7822265625</v>
      </c>
      <c r="N168" s="2">
        <v>39745.20703125</v>
      </c>
      <c r="O168" s="2">
        <v>67502.0859375</v>
      </c>
      <c r="P168" s="2">
        <v>25296.63671875</v>
      </c>
      <c r="Q168" s="2">
        <v>83937.53125</v>
      </c>
      <c r="R168" s="2">
        <v>41327.93359375</v>
      </c>
      <c r="S168" s="2">
        <v>29081.22265625</v>
      </c>
      <c r="U168" s="6">
        <f t="shared" si="72"/>
        <v>0.10756321879429433</v>
      </c>
      <c r="V168" s="6">
        <f t="shared" si="73"/>
        <v>0</v>
      </c>
      <c r="W168" s="6">
        <f t="shared" si="74"/>
        <v>3.6234293196759852E-2</v>
      </c>
      <c r="X168" s="6">
        <f t="shared" si="75"/>
        <v>1.8878925675150704E-2</v>
      </c>
      <c r="Y168" s="6">
        <f t="shared" si="76"/>
        <v>8.9007611451753788E-3</v>
      </c>
      <c r="Z168" s="6">
        <f t="shared" si="77"/>
        <v>2.1134250485057736E-3</v>
      </c>
      <c r="AA168" s="6">
        <f t="shared" si="78"/>
        <v>6.4050497706651763E-2</v>
      </c>
      <c r="AB168" s="6">
        <f t="shared" si="79"/>
        <v>2.5702840969735248E-2</v>
      </c>
      <c r="AC168" s="6">
        <f t="shared" si="80"/>
        <v>2.0925293834259787E-2</v>
      </c>
      <c r="AD168" s="6">
        <f t="shared" si="81"/>
        <v>9.9141938981195235E-2</v>
      </c>
      <c r="AE168" s="6">
        <f t="shared" si="82"/>
        <v>0.16837974148322224</v>
      </c>
      <c r="AF168" s="6">
        <f t="shared" si="83"/>
        <v>6.3100881875590001E-2</v>
      </c>
      <c r="AG168" s="6">
        <f t="shared" si="84"/>
        <v>0.20937693430245913</v>
      </c>
      <c r="AH168" s="6">
        <f t="shared" si="85"/>
        <v>0.103089951634895</v>
      </c>
      <c r="AI168" s="6">
        <f t="shared" si="86"/>
        <v>7.2541295352105586E-2</v>
      </c>
      <c r="AJ168" s="2"/>
      <c r="AK168" s="7">
        <f t="shared" si="87"/>
        <v>0.33686508829802603</v>
      </c>
      <c r="AL168" s="8">
        <f t="shared" si="88"/>
        <v>0.21747351849579771</v>
      </c>
      <c r="AM168" s="8">
        <f t="shared" si="89"/>
        <v>0</v>
      </c>
      <c r="AN168" s="8">
        <f t="shared" si="97"/>
        <v>0.36845231242603177</v>
      </c>
      <c r="AO168" s="8">
        <f t="shared" si="90"/>
        <v>6.3949896676021627</v>
      </c>
      <c r="AP168" s="2">
        <v>3.6</v>
      </c>
      <c r="AQ168" s="24">
        <f t="shared" si="91"/>
        <v>0.13394333370347652</v>
      </c>
      <c r="AR168" s="24">
        <f t="shared" si="92"/>
        <v>0.40011958218896587</v>
      </c>
      <c r="AS168" s="24">
        <f t="shared" si="93"/>
        <v>0.46593708410755752</v>
      </c>
      <c r="AT168" s="9">
        <f t="shared" si="98"/>
        <v>0.77597184385556939</v>
      </c>
      <c r="AU168" s="9">
        <f t="shared" si="99"/>
        <v>-7.5286535176987524E-2</v>
      </c>
      <c r="AV168" s="9">
        <f t="shared" si="100"/>
        <v>0.15026505368384463</v>
      </c>
      <c r="AW168" s="9">
        <f t="shared" si="95"/>
        <v>0.17009736081755195</v>
      </c>
      <c r="AX168" s="9">
        <f t="shared" si="96"/>
        <v>0.46593708410755752</v>
      </c>
      <c r="AY168" s="9">
        <f t="shared" si="94"/>
        <v>-3.5738431301016496</v>
      </c>
      <c r="AZ168" s="9">
        <v>1.2</v>
      </c>
    </row>
    <row r="169" spans="1:52" x14ac:dyDescent="0.2">
      <c r="A169" s="2" t="s">
        <v>128</v>
      </c>
      <c r="B169" s="3">
        <v>870</v>
      </c>
      <c r="C169" s="3">
        <v>14612.1</v>
      </c>
      <c r="E169" s="2">
        <v>52522.734375</v>
      </c>
      <c r="F169" s="2">
        <v>0</v>
      </c>
      <c r="G169" s="3">
        <v>15807.4697265625</v>
      </c>
      <c r="H169" s="2">
        <v>9385.4990234375</v>
      </c>
      <c r="I169" s="2">
        <v>4927.41455078125</v>
      </c>
      <c r="J169" s="2">
        <v>823.53472900390625</v>
      </c>
      <c r="K169" s="2">
        <v>26056.765625</v>
      </c>
      <c r="L169" s="10">
        <v>13635.3203125</v>
      </c>
      <c r="M169" s="2">
        <v>11633.1015625</v>
      </c>
      <c r="N169" s="2">
        <v>42940.046875</v>
      </c>
      <c r="O169" s="2">
        <v>90298.375</v>
      </c>
      <c r="P169" s="2">
        <v>36734.33984375</v>
      </c>
      <c r="Q169" s="2">
        <v>107679.2890625</v>
      </c>
      <c r="R169" s="2">
        <v>56266.64453125</v>
      </c>
      <c r="S169" s="2">
        <v>47716.8984375</v>
      </c>
      <c r="U169" s="6">
        <f t="shared" si="72"/>
        <v>0.10170399741023388</v>
      </c>
      <c r="V169" s="6">
        <f t="shared" si="73"/>
        <v>0</v>
      </c>
      <c r="W169" s="6">
        <f t="shared" si="74"/>
        <v>3.0609275759601255E-2</v>
      </c>
      <c r="X169" s="6">
        <f t="shared" si="75"/>
        <v>1.8173897070137834E-2</v>
      </c>
      <c r="Y169" s="6">
        <f t="shared" si="76"/>
        <v>9.5413493352002384E-3</v>
      </c>
      <c r="Z169" s="6">
        <f t="shared" si="77"/>
        <v>1.5946765708701918E-3</v>
      </c>
      <c r="AA169" s="6">
        <f t="shared" si="78"/>
        <v>5.0455812234053578E-2</v>
      </c>
      <c r="AB169" s="6">
        <f t="shared" si="79"/>
        <v>2.6403168042414195E-2</v>
      </c>
      <c r="AC169" s="6">
        <f t="shared" si="80"/>
        <v>2.2526110745457312E-2</v>
      </c>
      <c r="AD169" s="6">
        <f t="shared" si="81"/>
        <v>8.3148268423911847E-2</v>
      </c>
      <c r="AE169" s="6">
        <f t="shared" si="82"/>
        <v>0.1748520103995124</v>
      </c>
      <c r="AF169" s="6">
        <f t="shared" si="83"/>
        <v>7.113165848641903E-2</v>
      </c>
      <c r="AG169" s="6">
        <f t="shared" si="84"/>
        <v>0.20850807305190544</v>
      </c>
      <c r="AH169" s="6">
        <f t="shared" si="85"/>
        <v>0.10895363194214507</v>
      </c>
      <c r="AI169" s="6">
        <f t="shared" si="86"/>
        <v>9.2398070528137713E-2</v>
      </c>
      <c r="AJ169" s="2"/>
      <c r="AK169" s="7">
        <f t="shared" si="87"/>
        <v>0.30096433315335175</v>
      </c>
      <c r="AL169" s="8">
        <f t="shared" si="88"/>
        <v>0.22371609741739609</v>
      </c>
      <c r="AM169" s="8">
        <f t="shared" si="89"/>
        <v>0</v>
      </c>
      <c r="AN169" s="8">
        <f t="shared" si="97"/>
        <v>0.37994046982347496</v>
      </c>
      <c r="AO169" s="8">
        <f t="shared" si="90"/>
        <v>7.029492088820346</v>
      </c>
      <c r="AP169" s="2">
        <v>3.6</v>
      </c>
      <c r="AQ169" s="24">
        <f t="shared" si="91"/>
        <v>0.11854465744407422</v>
      </c>
      <c r="AR169" s="24">
        <f t="shared" si="92"/>
        <v>0.39258235175024875</v>
      </c>
      <c r="AS169" s="24">
        <f t="shared" si="93"/>
        <v>0.48887299080567709</v>
      </c>
      <c r="AT169" s="9">
        <f t="shared" si="98"/>
        <v>0.77084205441024856</v>
      </c>
      <c r="AU169" s="9">
        <f t="shared" si="99"/>
        <v>-0.17792734093497528</v>
      </c>
      <c r="AV169" s="9">
        <f t="shared" si="100"/>
        <v>0.13050921192498138</v>
      </c>
      <c r="AW169" s="9">
        <f t="shared" si="95"/>
        <v>0.15601440320962556</v>
      </c>
      <c r="AX169" s="9">
        <f t="shared" si="96"/>
        <v>0.48887299080567709</v>
      </c>
      <c r="AY169" s="9">
        <f t="shared" si="94"/>
        <v>-4.6671997677991737</v>
      </c>
      <c r="AZ169" s="9">
        <v>1.2</v>
      </c>
    </row>
    <row r="170" spans="1:52" x14ac:dyDescent="0.2">
      <c r="A170" s="2" t="s">
        <v>129</v>
      </c>
      <c r="B170" s="3">
        <v>875</v>
      </c>
      <c r="C170" s="3">
        <v>14692.6</v>
      </c>
      <c r="E170" s="2">
        <v>61720.518798828125</v>
      </c>
      <c r="F170" s="2">
        <v>0</v>
      </c>
      <c r="G170" s="3">
        <v>19170.3515625</v>
      </c>
      <c r="H170" s="2">
        <v>11188.4111328125</v>
      </c>
      <c r="I170" s="2">
        <v>4731.56298828125</v>
      </c>
      <c r="J170" s="2">
        <v>969.65692138671875</v>
      </c>
      <c r="K170" s="2">
        <v>45924.9765625</v>
      </c>
      <c r="L170" s="10">
        <v>18197.5078125</v>
      </c>
      <c r="M170" s="2">
        <v>15474.9462890625</v>
      </c>
      <c r="N170" s="2">
        <v>104965.0859375</v>
      </c>
      <c r="O170" s="2">
        <v>94359.921875</v>
      </c>
      <c r="P170" s="2">
        <v>24718.001953125</v>
      </c>
      <c r="Q170" s="2">
        <v>167515.390625</v>
      </c>
      <c r="R170" s="2">
        <v>49675.36328125</v>
      </c>
      <c r="S170" s="2">
        <v>25199.931640625</v>
      </c>
      <c r="U170" s="6">
        <f t="shared" si="72"/>
        <v>9.5867356496752043E-2</v>
      </c>
      <c r="V170" s="6">
        <f t="shared" si="73"/>
        <v>0</v>
      </c>
      <c r="W170" s="6">
        <f t="shared" si="74"/>
        <v>2.9776336349349501E-2</v>
      </c>
      <c r="X170" s="6">
        <f t="shared" si="75"/>
        <v>1.7378392462928077E-2</v>
      </c>
      <c r="Y170" s="6">
        <f t="shared" si="76"/>
        <v>7.349297196656235E-3</v>
      </c>
      <c r="Z170" s="6">
        <f t="shared" si="77"/>
        <v>1.5061189952908921E-3</v>
      </c>
      <c r="AA170" s="6">
        <f t="shared" si="78"/>
        <v>7.1332940582893523E-2</v>
      </c>
      <c r="AB170" s="6">
        <f t="shared" si="79"/>
        <v>2.8265267414545638E-2</v>
      </c>
      <c r="AC170" s="6">
        <f t="shared" si="80"/>
        <v>2.4036450463047834E-2</v>
      </c>
      <c r="AD170" s="6">
        <f t="shared" si="81"/>
        <v>0.16303695285000724</v>
      </c>
      <c r="AE170" s="6">
        <f t="shared" si="82"/>
        <v>0.14656448852740447</v>
      </c>
      <c r="AF170" s="6">
        <f t="shared" si="83"/>
        <v>3.8393220783695677E-2</v>
      </c>
      <c r="AG170" s="6">
        <f t="shared" si="84"/>
        <v>0.26019317374960987</v>
      </c>
      <c r="AH170" s="6">
        <f t="shared" si="85"/>
        <v>7.7158226364093363E-2</v>
      </c>
      <c r="AI170" s="6">
        <f t="shared" si="86"/>
        <v>3.9141777763725599E-2</v>
      </c>
      <c r="AJ170" s="2"/>
      <c r="AK170" s="7">
        <f t="shared" si="87"/>
        <v>0.31059932637610921</v>
      </c>
      <c r="AL170" s="8">
        <f t="shared" si="88"/>
        <v>0.21485305748145503</v>
      </c>
      <c r="AM170" s="8">
        <f t="shared" si="89"/>
        <v>0</v>
      </c>
      <c r="AN170" s="8">
        <f t="shared" si="97"/>
        <v>0.33755739810587765</v>
      </c>
      <c r="AO170" s="8">
        <f t="shared" si="90"/>
        <v>4.6886326547857298</v>
      </c>
      <c r="AP170" s="2">
        <v>3.6</v>
      </c>
      <c r="AQ170" s="24">
        <f t="shared" si="91"/>
        <v>0.14577452983418221</v>
      </c>
      <c r="AR170" s="24">
        <f t="shared" si="92"/>
        <v>0.41031179196044903</v>
      </c>
      <c r="AS170" s="24">
        <f t="shared" si="93"/>
        <v>0.44391367820536898</v>
      </c>
      <c r="AT170" s="9">
        <f t="shared" si="98"/>
        <v>0.83763140811858006</v>
      </c>
      <c r="AU170" s="9">
        <f t="shared" si="99"/>
        <v>0.12728647124676787</v>
      </c>
      <c r="AV170" s="9">
        <f t="shared" si="100"/>
        <v>0.16517120423391971</v>
      </c>
      <c r="AW170" s="9">
        <f t="shared" si="95"/>
        <v>0.16894077376880337</v>
      </c>
      <c r="AX170" s="9">
        <f t="shared" si="96"/>
        <v>0.44391367820536898</v>
      </c>
      <c r="AY170" s="9">
        <f t="shared" si="94"/>
        <v>-1.587371742220488</v>
      </c>
      <c r="AZ170" s="9">
        <v>1.2</v>
      </c>
    </row>
    <row r="171" spans="1:52" x14ac:dyDescent="0.2">
      <c r="A171" s="2" t="s">
        <v>130</v>
      </c>
      <c r="B171" s="3">
        <v>880</v>
      </c>
      <c r="C171" s="3">
        <v>14780.6</v>
      </c>
      <c r="E171" s="2">
        <v>34203.18359375</v>
      </c>
      <c r="F171" s="2">
        <v>0</v>
      </c>
      <c r="G171" s="3">
        <v>12589.3662109375</v>
      </c>
      <c r="H171" s="2">
        <v>5127.4091796875</v>
      </c>
      <c r="I171" s="2">
        <v>2223.17724609375</v>
      </c>
      <c r="J171" s="2">
        <v>583.599365234375</v>
      </c>
      <c r="K171" s="2">
        <v>32195.65234375</v>
      </c>
      <c r="L171" s="10">
        <v>12197.96875</v>
      </c>
      <c r="M171" s="2">
        <v>12882.4814453125</v>
      </c>
      <c r="N171" s="2">
        <v>69768.6328125</v>
      </c>
      <c r="O171" s="2">
        <v>57974.9375</v>
      </c>
      <c r="P171" s="2">
        <v>17188.099609375</v>
      </c>
      <c r="Q171" s="2">
        <v>116489.4453125</v>
      </c>
      <c r="R171" s="2">
        <v>27804.12109375</v>
      </c>
      <c r="S171" s="2">
        <v>10944.48828125</v>
      </c>
      <c r="U171" s="6">
        <f t="shared" si="72"/>
        <v>8.2982679307991442E-2</v>
      </c>
      <c r="V171" s="6">
        <f t="shared" si="73"/>
        <v>0</v>
      </c>
      <c r="W171" s="6">
        <f t="shared" si="74"/>
        <v>3.0543921039092668E-2</v>
      </c>
      <c r="X171" s="6">
        <f t="shared" si="75"/>
        <v>1.2439957539993704E-2</v>
      </c>
      <c r="Y171" s="6">
        <f t="shared" si="76"/>
        <v>5.3938021281484594E-3</v>
      </c>
      <c r="Z171" s="6">
        <f t="shared" si="77"/>
        <v>1.415910271535102E-3</v>
      </c>
      <c r="AA171" s="6">
        <f t="shared" si="78"/>
        <v>7.8112070656521856E-2</v>
      </c>
      <c r="AB171" s="6">
        <f t="shared" si="79"/>
        <v>2.9594324932229868E-2</v>
      </c>
      <c r="AC171" s="6">
        <f t="shared" si="80"/>
        <v>3.1255067924813335E-2</v>
      </c>
      <c r="AD171" s="6">
        <f t="shared" si="81"/>
        <v>0.16927044427217108</v>
      </c>
      <c r="AE171" s="6">
        <f t="shared" si="82"/>
        <v>0.14065695473278847</v>
      </c>
      <c r="AF171" s="6">
        <f t="shared" si="83"/>
        <v>4.1701222165155732E-2</v>
      </c>
      <c r="AG171" s="6">
        <f t="shared" si="84"/>
        <v>0.28262299784571476</v>
      </c>
      <c r="AH171" s="6">
        <f t="shared" si="85"/>
        <v>6.7457476811744091E-2</v>
      </c>
      <c r="AI171" s="6">
        <f t="shared" si="86"/>
        <v>2.6553170372099411E-2</v>
      </c>
      <c r="AJ171" s="2"/>
      <c r="AK171" s="7">
        <f t="shared" si="87"/>
        <v>0.36807585985177044</v>
      </c>
      <c r="AL171" s="8">
        <f t="shared" si="88"/>
        <v>0.1882933345593272</v>
      </c>
      <c r="AM171" s="8">
        <f t="shared" si="89"/>
        <v>0</v>
      </c>
      <c r="AN171" s="8">
        <f t="shared" si="97"/>
        <v>0.35375735901047511</v>
      </c>
      <c r="AO171" s="8">
        <f t="shared" si="90"/>
        <v>5.5833726955075509</v>
      </c>
      <c r="AP171" s="2">
        <v>3.6</v>
      </c>
      <c r="AQ171" s="24">
        <f t="shared" si="91"/>
        <v>0.1602371553641814</v>
      </c>
      <c r="AR171" s="24">
        <f t="shared" si="92"/>
        <v>0.40546471357095698</v>
      </c>
      <c r="AS171" s="24">
        <f t="shared" si="93"/>
        <v>0.43429813106486165</v>
      </c>
      <c r="AT171" s="9">
        <f t="shared" si="98"/>
        <v>0.86462597423599841</v>
      </c>
      <c r="AU171" s="9">
        <f t="shared" si="99"/>
        <v>0.16227861541365146</v>
      </c>
      <c r="AV171" s="9">
        <f t="shared" si="100"/>
        <v>0.18296022654143781</v>
      </c>
      <c r="AW171" s="9">
        <f t="shared" si="95"/>
        <v>0.17971949344026028</v>
      </c>
      <c r="AX171" s="9">
        <f t="shared" si="96"/>
        <v>0.43429813106486165</v>
      </c>
      <c r="AY171" s="9">
        <f t="shared" si="94"/>
        <v>-1.1792390231633287</v>
      </c>
      <c r="AZ171" s="9">
        <v>1.2</v>
      </c>
    </row>
    <row r="172" spans="1:52" x14ac:dyDescent="0.2">
      <c r="A172" s="2" t="s">
        <v>131</v>
      </c>
      <c r="B172" s="3">
        <v>885</v>
      </c>
      <c r="C172" s="3">
        <v>14873.2</v>
      </c>
      <c r="E172" s="2">
        <v>41793.0859375</v>
      </c>
      <c r="F172" s="2">
        <v>0</v>
      </c>
      <c r="G172" s="3">
        <v>14465.72265625</v>
      </c>
      <c r="H172" s="2">
        <v>5689.09619140625</v>
      </c>
      <c r="I172" s="2">
        <v>2790.3837890625</v>
      </c>
      <c r="J172" s="2">
        <v>497.57293701171875</v>
      </c>
      <c r="K172" s="2">
        <v>33610.51953125</v>
      </c>
      <c r="L172" s="10">
        <v>12391.6328125</v>
      </c>
      <c r="M172" s="2">
        <v>20155.84375</v>
      </c>
      <c r="N172" s="2">
        <v>44456.09765625</v>
      </c>
      <c r="O172" s="2">
        <v>58093.515625</v>
      </c>
      <c r="P172" s="2">
        <v>18633.49609375</v>
      </c>
      <c r="Q172" s="2">
        <v>89224.3046875</v>
      </c>
      <c r="R172" s="2">
        <v>35164.9140625</v>
      </c>
      <c r="S172" s="2">
        <v>13357.796875</v>
      </c>
      <c r="U172" s="6">
        <f t="shared" si="72"/>
        <v>0.10707281079317089</v>
      </c>
      <c r="V172" s="6">
        <f t="shared" si="73"/>
        <v>0</v>
      </c>
      <c r="W172" s="6">
        <f t="shared" si="74"/>
        <v>3.7060809227522522E-2</v>
      </c>
      <c r="X172" s="6">
        <f t="shared" si="75"/>
        <v>1.4575318056138471E-2</v>
      </c>
      <c r="Y172" s="6">
        <f t="shared" si="76"/>
        <v>7.1488914681587775E-3</v>
      </c>
      <c r="Z172" s="6">
        <f t="shared" si="77"/>
        <v>1.2747690615651393E-3</v>
      </c>
      <c r="AA172" s="6">
        <f t="shared" si="78"/>
        <v>8.6109286206133145E-2</v>
      </c>
      <c r="AB172" s="6">
        <f t="shared" si="79"/>
        <v>3.1747044416280984E-2</v>
      </c>
      <c r="AC172" s="6">
        <f t="shared" si="80"/>
        <v>5.1638753057093895E-2</v>
      </c>
      <c r="AD172" s="6">
        <f t="shared" si="81"/>
        <v>0.11389537829460225</v>
      </c>
      <c r="AE172" s="6">
        <f t="shared" si="82"/>
        <v>0.14883409222587374</v>
      </c>
      <c r="AF172" s="6">
        <f t="shared" si="83"/>
        <v>4.773853753333844E-2</v>
      </c>
      <c r="AG172" s="6">
        <f t="shared" si="84"/>
        <v>0.22859037277706212</v>
      </c>
      <c r="AH172" s="6">
        <f t="shared" si="85"/>
        <v>9.0091604999039843E-2</v>
      </c>
      <c r="AI172" s="6">
        <f t="shared" si="86"/>
        <v>3.4222331884019769E-2</v>
      </c>
      <c r="AJ172" s="2"/>
      <c r="AK172" s="7">
        <f t="shared" si="87"/>
        <v>0.34612717227636525</v>
      </c>
      <c r="AL172" s="8">
        <f t="shared" si="88"/>
        <v>0.17681757662949218</v>
      </c>
      <c r="AM172" s="8">
        <f t="shared" si="89"/>
        <v>0</v>
      </c>
      <c r="AN172" s="8">
        <f t="shared" si="97"/>
        <v>0.36626237544749018</v>
      </c>
      <c r="AO172" s="8">
        <f t="shared" si="90"/>
        <v>6.2740372583403303</v>
      </c>
      <c r="AP172" s="2">
        <v>3.6</v>
      </c>
      <c r="AQ172" s="24">
        <f t="shared" si="91"/>
        <v>0.20350788540400444</v>
      </c>
      <c r="AR172" s="24">
        <f t="shared" si="92"/>
        <v>0.37277003222167204</v>
      </c>
      <c r="AS172" s="24">
        <f t="shared" si="93"/>
        <v>0.42372208237432352</v>
      </c>
      <c r="AT172" s="9">
        <f t="shared" si="98"/>
        <v>0.80011342629810922</v>
      </c>
      <c r="AU172" s="9">
        <f t="shared" si="99"/>
        <v>4.436774208013889E-2</v>
      </c>
      <c r="AV172" s="9">
        <f t="shared" si="100"/>
        <v>0.23705239066680955</v>
      </c>
      <c r="AW172" s="9">
        <f t="shared" si="95"/>
        <v>0.23921283596662718</v>
      </c>
      <c r="AX172" s="9">
        <f t="shared" si="96"/>
        <v>0.42372208237432352</v>
      </c>
      <c r="AY172" s="9">
        <f t="shared" si="94"/>
        <v>-1.9872814290090004</v>
      </c>
      <c r="AZ172" s="9">
        <v>1.2</v>
      </c>
    </row>
    <row r="173" spans="1:52" x14ac:dyDescent="0.2">
      <c r="A173" s="2" t="s">
        <v>132</v>
      </c>
      <c r="B173" s="3">
        <v>890</v>
      </c>
      <c r="C173" s="3">
        <v>14963.2</v>
      </c>
      <c r="E173" s="2">
        <v>21758.65234375</v>
      </c>
      <c r="F173" s="2">
        <v>0</v>
      </c>
      <c r="G173" s="3">
        <v>10965.677734375</v>
      </c>
      <c r="H173" s="2">
        <v>1691.55322265625</v>
      </c>
      <c r="I173" s="2">
        <v>903.36505126953125</v>
      </c>
      <c r="J173" s="2">
        <v>251.29154968261719</v>
      </c>
      <c r="K173" s="2">
        <v>20864.15625</v>
      </c>
      <c r="L173" s="10">
        <v>5074.64208984375</v>
      </c>
      <c r="M173" s="2">
        <v>11258.0927734375</v>
      </c>
      <c r="N173" s="2">
        <v>18900.74609375</v>
      </c>
      <c r="O173" s="2">
        <v>20155.810546875</v>
      </c>
      <c r="P173" s="2">
        <v>11730.3388671875</v>
      </c>
      <c r="Q173" s="2">
        <v>21310.23046875</v>
      </c>
      <c r="R173" s="2">
        <v>11082.9306640625</v>
      </c>
      <c r="S173" s="2">
        <v>2340.44775390625</v>
      </c>
      <c r="U173" s="6">
        <f t="shared" si="72"/>
        <v>0.13746248118944002</v>
      </c>
      <c r="V173" s="6">
        <f t="shared" si="73"/>
        <v>0</v>
      </c>
      <c r="W173" s="6">
        <f t="shared" si="74"/>
        <v>6.9276775301939347E-2</v>
      </c>
      <c r="X173" s="6">
        <f t="shared" si="75"/>
        <v>1.068655812762744E-2</v>
      </c>
      <c r="Y173" s="6">
        <f t="shared" si="76"/>
        <v>5.7070998426520117E-3</v>
      </c>
      <c r="Z173" s="6">
        <f t="shared" si="77"/>
        <v>1.5875597153531544E-3</v>
      </c>
      <c r="AA173" s="6">
        <f t="shared" si="78"/>
        <v>0.13181141188061601</v>
      </c>
      <c r="AB173" s="6">
        <f t="shared" si="79"/>
        <v>3.2059563331304358E-2</v>
      </c>
      <c r="AC173" s="6">
        <f t="shared" si="80"/>
        <v>7.1124136809977978E-2</v>
      </c>
      <c r="AD173" s="6">
        <f t="shared" si="81"/>
        <v>0.11940737015014569</v>
      </c>
      <c r="AE173" s="6">
        <f t="shared" si="82"/>
        <v>0.12733636644337368</v>
      </c>
      <c r="AF173" s="6">
        <f t="shared" si="83"/>
        <v>7.4107599147319958E-2</v>
      </c>
      <c r="AG173" s="6">
        <f t="shared" si="84"/>
        <v>0.13462953075743284</v>
      </c>
      <c r="AH173" s="6">
        <f t="shared" si="85"/>
        <v>7.0017532513688474E-2</v>
      </c>
      <c r="AI173" s="6">
        <f t="shared" si="86"/>
        <v>1.4786014789129054E-2</v>
      </c>
      <c r="AJ173" s="2"/>
      <c r="AK173" s="7">
        <f t="shared" si="87"/>
        <v>0.50396860803398069</v>
      </c>
      <c r="AL173" s="8">
        <f t="shared" si="88"/>
        <v>0.11567672292772573</v>
      </c>
      <c r="AM173" s="8">
        <f t="shared" si="89"/>
        <v>0</v>
      </c>
      <c r="AN173" s="8">
        <f t="shared" si="97"/>
        <v>0.40568217823388913</v>
      </c>
      <c r="AO173" s="8">
        <f t="shared" si="90"/>
        <v>8.4512323860359313</v>
      </c>
      <c r="AP173" s="2">
        <v>3.6</v>
      </c>
      <c r="AQ173" s="24">
        <f t="shared" si="91"/>
        <v>0.30311017406585367</v>
      </c>
      <c r="AR173" s="24">
        <f t="shared" si="92"/>
        <v>0.41385245586131503</v>
      </c>
      <c r="AS173" s="24">
        <f t="shared" si="93"/>
        <v>0.28303737007283153</v>
      </c>
      <c r="AT173" s="9">
        <f t="shared" si="98"/>
        <v>0.73732152523627303</v>
      </c>
      <c r="AU173" s="9">
        <f t="shared" si="99"/>
        <v>0.19757487836043663</v>
      </c>
      <c r="AV173" s="9">
        <f t="shared" si="100"/>
        <v>0.38435038533078131</v>
      </c>
      <c r="AW173" s="9">
        <f t="shared" si="95"/>
        <v>0.3403378529192867</v>
      </c>
      <c r="AX173" s="9">
        <f t="shared" si="96"/>
        <v>0.28303737007283153</v>
      </c>
      <c r="AY173" s="9">
        <f t="shared" si="94"/>
        <v>0.11893689234887406</v>
      </c>
      <c r="AZ173" s="9">
        <v>1.2</v>
      </c>
    </row>
    <row r="174" spans="1:52" x14ac:dyDescent="0.2">
      <c r="A174" s="2" t="s">
        <v>133</v>
      </c>
      <c r="B174" s="3">
        <v>895</v>
      </c>
      <c r="C174" s="3">
        <v>15052.1</v>
      </c>
      <c r="E174" s="2">
        <v>22921.48046875</v>
      </c>
      <c r="F174" s="2">
        <v>0</v>
      </c>
      <c r="G174" s="3">
        <v>11689.5810546875</v>
      </c>
      <c r="H174" s="2">
        <v>1550.115966796875</v>
      </c>
      <c r="I174" s="2">
        <v>747.123291015625</v>
      </c>
      <c r="J174" s="2">
        <v>289.1029052734375</v>
      </c>
      <c r="K174" s="2">
        <v>16196.7314453125</v>
      </c>
      <c r="L174" s="10">
        <v>3272.02685546875</v>
      </c>
      <c r="M174" s="2">
        <v>6016.64453125</v>
      </c>
      <c r="N174" s="2">
        <v>20060.892578125</v>
      </c>
      <c r="O174" s="2">
        <v>20165.232421875</v>
      </c>
      <c r="P174" s="2">
        <v>8179.54052734375</v>
      </c>
      <c r="Q174" s="2">
        <v>29139.802734375</v>
      </c>
      <c r="R174" s="2">
        <v>14105.7958984375</v>
      </c>
      <c r="S174" s="2">
        <v>2781.321044921875</v>
      </c>
      <c r="U174" s="6">
        <f t="shared" si="72"/>
        <v>0.14588946517136311</v>
      </c>
      <c r="V174" s="6">
        <f t="shared" si="73"/>
        <v>0</v>
      </c>
      <c r="W174" s="6">
        <f t="shared" si="74"/>
        <v>7.4401246920795402E-2</v>
      </c>
      <c r="X174" s="6">
        <f t="shared" si="75"/>
        <v>9.8660987303111642E-3</v>
      </c>
      <c r="Y174" s="6">
        <f t="shared" si="76"/>
        <v>4.7552520654998631E-3</v>
      </c>
      <c r="Z174" s="6">
        <f t="shared" si="77"/>
        <v>1.8400673676960417E-3</v>
      </c>
      <c r="AA174" s="6">
        <f t="shared" si="78"/>
        <v>0.10308812693413689</v>
      </c>
      <c r="AB174" s="6">
        <f t="shared" si="79"/>
        <v>2.0825628982450495E-2</v>
      </c>
      <c r="AC174" s="6">
        <f t="shared" si="80"/>
        <v>3.8294431024513013E-2</v>
      </c>
      <c r="AD174" s="6">
        <f t="shared" si="81"/>
        <v>0.12768254184422786</v>
      </c>
      <c r="AE174" s="6">
        <f t="shared" si="82"/>
        <v>0.12834663873890725</v>
      </c>
      <c r="AF174" s="6">
        <f t="shared" si="83"/>
        <v>5.2060720707310618E-2</v>
      </c>
      <c r="AG174" s="6">
        <f t="shared" si="84"/>
        <v>0.18546752431252655</v>
      </c>
      <c r="AH174" s="6">
        <f t="shared" si="85"/>
        <v>8.9779847433723775E-2</v>
      </c>
      <c r="AI174" s="6">
        <f t="shared" si="86"/>
        <v>1.770240976653796E-2</v>
      </c>
      <c r="AJ174" s="2"/>
      <c r="AK174" s="7">
        <f t="shared" si="87"/>
        <v>0.50998368410908224</v>
      </c>
      <c r="AL174" s="8">
        <f t="shared" si="88"/>
        <v>0.10139407821732151</v>
      </c>
      <c r="AM174" s="8">
        <f t="shared" si="89"/>
        <v>0</v>
      </c>
      <c r="AN174" s="8">
        <f t="shared" si="97"/>
        <v>0.4006531738448218</v>
      </c>
      <c r="AO174" s="8">
        <f t="shared" si="90"/>
        <v>8.1734754446233548</v>
      </c>
      <c r="AP174" s="2">
        <v>3.6</v>
      </c>
      <c r="AQ174" s="24">
        <f t="shared" si="91"/>
        <v>0.21252360258199654</v>
      </c>
      <c r="AR174" s="24">
        <f t="shared" si="92"/>
        <v>0.4036564181877727</v>
      </c>
      <c r="AS174" s="24">
        <f t="shared" si="93"/>
        <v>0.38381997923023076</v>
      </c>
      <c r="AT174" s="9">
        <f t="shared" si="98"/>
        <v>0.74046915673503477</v>
      </c>
      <c r="AU174" s="9">
        <f t="shared" si="99"/>
        <v>0.18949251671867998</v>
      </c>
      <c r="AV174" s="9">
        <f t="shared" si="100"/>
        <v>0.25371426838143574</v>
      </c>
      <c r="AW174" s="9">
        <f t="shared" si="95"/>
        <v>0.24735695778832673</v>
      </c>
      <c r="AX174" s="9">
        <f t="shared" si="96"/>
        <v>0.38381997923023076</v>
      </c>
      <c r="AY174" s="9">
        <f t="shared" si="94"/>
        <v>-0.51104044538129467</v>
      </c>
      <c r="AZ174" s="9">
        <v>1.2</v>
      </c>
    </row>
    <row r="175" spans="1:52" x14ac:dyDescent="0.2">
      <c r="A175" s="2" t="s">
        <v>134</v>
      </c>
      <c r="B175" s="3">
        <v>900</v>
      </c>
      <c r="C175" s="3">
        <v>15142.6</v>
      </c>
      <c r="E175" s="2">
        <v>20692.291015625</v>
      </c>
      <c r="F175" s="2">
        <v>0</v>
      </c>
      <c r="G175" s="3">
        <v>10039.119140625</v>
      </c>
      <c r="H175" s="2">
        <v>1134.8734130859375</v>
      </c>
      <c r="I175" s="2">
        <v>787.3406982421875</v>
      </c>
      <c r="J175" s="2">
        <v>298.4189453125</v>
      </c>
      <c r="K175" s="2">
        <v>13385.45703125</v>
      </c>
      <c r="L175" s="10">
        <v>2282.38623046875</v>
      </c>
      <c r="M175" s="2">
        <v>42447.89453125</v>
      </c>
      <c r="N175" s="2">
        <v>17254.767578125</v>
      </c>
      <c r="O175" s="2">
        <v>12600.9560546875</v>
      </c>
      <c r="P175" s="2">
        <v>5270.5947265625</v>
      </c>
      <c r="Q175" s="2">
        <v>26026.53515625</v>
      </c>
      <c r="R175" s="2">
        <v>9855.62109375</v>
      </c>
      <c r="S175" s="2">
        <v>1572.0338134765625</v>
      </c>
      <c r="U175" s="6">
        <f t="shared" si="72"/>
        <v>0.12644367434490691</v>
      </c>
      <c r="V175" s="6">
        <f t="shared" si="73"/>
        <v>0</v>
      </c>
      <c r="W175" s="6">
        <f t="shared" si="74"/>
        <v>6.1345701660989724E-2</v>
      </c>
      <c r="X175" s="6">
        <f t="shared" si="75"/>
        <v>6.9348321149443797E-3</v>
      </c>
      <c r="Y175" s="6">
        <f t="shared" si="76"/>
        <v>4.8111758515213309E-3</v>
      </c>
      <c r="Z175" s="6">
        <f t="shared" si="77"/>
        <v>1.8235384332721568E-3</v>
      </c>
      <c r="AA175" s="6">
        <f t="shared" si="78"/>
        <v>8.1794054053226276E-2</v>
      </c>
      <c r="AB175" s="6">
        <f t="shared" si="79"/>
        <v>1.3946899405037847E-2</v>
      </c>
      <c r="AC175" s="6">
        <f t="shared" si="80"/>
        <v>0.2593848959829263</v>
      </c>
      <c r="AD175" s="6">
        <f t="shared" si="81"/>
        <v>0.1054381175529585</v>
      </c>
      <c r="AE175" s="6">
        <f t="shared" si="82"/>
        <v>7.7000230791760119E-2</v>
      </c>
      <c r="AF175" s="6">
        <f t="shared" si="83"/>
        <v>3.2206842766043672E-2</v>
      </c>
      <c r="AG175" s="6">
        <f t="shared" si="84"/>
        <v>0.1590394574065363</v>
      </c>
      <c r="AH175" s="6">
        <f t="shared" si="85"/>
        <v>6.0224406427684299E-2</v>
      </c>
      <c r="AI175" s="6">
        <f t="shared" si="86"/>
        <v>9.6061732081921796E-3</v>
      </c>
      <c r="AJ175" s="2"/>
      <c r="AK175" s="7">
        <f t="shared" si="87"/>
        <v>0.48516228256428151</v>
      </c>
      <c r="AL175" s="8">
        <f t="shared" si="88"/>
        <v>9.6916179254857085E-2</v>
      </c>
      <c r="AM175" s="8">
        <f t="shared" si="89"/>
        <v>0</v>
      </c>
      <c r="AN175" s="8">
        <f t="shared" si="97"/>
        <v>0.48894149364651235</v>
      </c>
      <c r="AO175" s="8">
        <f t="shared" si="90"/>
        <v>13.049727635590523</v>
      </c>
      <c r="AP175" s="2">
        <v>3.6</v>
      </c>
      <c r="AQ175" s="24">
        <f t="shared" si="91"/>
        <v>0.44466263933090716</v>
      </c>
      <c r="AR175" s="24">
        <f t="shared" si="92"/>
        <v>0.26876302400736496</v>
      </c>
      <c r="AS175" s="24">
        <f t="shared" si="93"/>
        <v>0.28657433666172777</v>
      </c>
      <c r="AT175" s="9">
        <f t="shared" si="98"/>
        <v>0.73251622393691107</v>
      </c>
      <c r="AU175" s="9">
        <f t="shared" si="99"/>
        <v>0.3135914748667597</v>
      </c>
      <c r="AV175" s="9">
        <f t="shared" si="100"/>
        <v>0.50522945898986349</v>
      </c>
      <c r="AW175" s="9">
        <f t="shared" si="95"/>
        <v>0.4872677471523158</v>
      </c>
      <c r="AX175" s="9">
        <f t="shared" si="96"/>
        <v>0.28657433666172777</v>
      </c>
      <c r="AY175" s="9">
        <f t="shared" si="94"/>
        <v>2.130365175830625</v>
      </c>
      <c r="AZ175" s="9">
        <v>1.2</v>
      </c>
    </row>
    <row r="176" spans="1:52" x14ac:dyDescent="0.2">
      <c r="A176" s="2" t="s">
        <v>135</v>
      </c>
      <c r="B176" s="3">
        <v>905</v>
      </c>
      <c r="C176" s="3">
        <v>15232.4</v>
      </c>
      <c r="E176" s="2">
        <v>21053.205078125</v>
      </c>
      <c r="F176" s="2">
        <v>0</v>
      </c>
      <c r="G176" s="3">
        <v>9896.248046875</v>
      </c>
      <c r="H176" s="2">
        <v>1539.75732421875</v>
      </c>
      <c r="I176" s="2">
        <v>880.05450439453125</v>
      </c>
      <c r="J176" s="2">
        <v>148.18150329589844</v>
      </c>
      <c r="K176" s="2">
        <v>19506.099609375</v>
      </c>
      <c r="L176" s="10">
        <v>4694.9365234375</v>
      </c>
      <c r="M176" s="2">
        <v>7001.43017578125</v>
      </c>
      <c r="N176" s="2">
        <v>23143.947265625</v>
      </c>
      <c r="O176" s="2">
        <v>32711.84765625</v>
      </c>
      <c r="P176" s="2">
        <v>9825.8505859375</v>
      </c>
      <c r="Q176" s="2">
        <v>35046.07421875</v>
      </c>
      <c r="R176" s="2">
        <v>23677.544921875</v>
      </c>
      <c r="S176" s="2">
        <v>7507.705078125</v>
      </c>
      <c r="U176" s="6">
        <f t="shared" si="72"/>
        <v>0.1070685879762483</v>
      </c>
      <c r="V176" s="6">
        <f t="shared" si="73"/>
        <v>0</v>
      </c>
      <c r="W176" s="6">
        <f t="shared" si="74"/>
        <v>5.032855095980366E-2</v>
      </c>
      <c r="X176" s="6">
        <f t="shared" si="75"/>
        <v>7.8306197046207806E-3</v>
      </c>
      <c r="Y176" s="6">
        <f t="shared" si="76"/>
        <v>4.4756222521939761E-3</v>
      </c>
      <c r="Z176" s="6">
        <f t="shared" si="77"/>
        <v>7.5359472646635225E-4</v>
      </c>
      <c r="AA176" s="6">
        <f t="shared" si="78"/>
        <v>9.9200598405315615E-2</v>
      </c>
      <c r="AB176" s="6">
        <f t="shared" si="79"/>
        <v>2.3876660220484493E-2</v>
      </c>
      <c r="AC176" s="6">
        <f t="shared" si="80"/>
        <v>3.5606609062773478E-2</v>
      </c>
      <c r="AD176" s="6">
        <f t="shared" si="81"/>
        <v>0.11770130698541181</v>
      </c>
      <c r="AE176" s="6">
        <f t="shared" si="82"/>
        <v>0.16636000673778453</v>
      </c>
      <c r="AF176" s="6">
        <f t="shared" si="83"/>
        <v>4.997053626742208E-2</v>
      </c>
      <c r="AG176" s="6">
        <f t="shared" si="84"/>
        <v>0.17823099460571751</v>
      </c>
      <c r="AH176" s="6">
        <f t="shared" si="85"/>
        <v>0.1204149815727308</v>
      </c>
      <c r="AI176" s="6">
        <f t="shared" si="86"/>
        <v>3.8181330523026601E-2</v>
      </c>
      <c r="AJ176" s="2"/>
      <c r="AK176" s="7">
        <f t="shared" si="87"/>
        <v>0.47005897725081014</v>
      </c>
      <c r="AL176" s="8">
        <f t="shared" si="88"/>
        <v>0.10871562430203828</v>
      </c>
      <c r="AM176" s="8">
        <f t="shared" si="89"/>
        <v>0</v>
      </c>
      <c r="AN176" s="8">
        <f t="shared" si="97"/>
        <v>0.40040446947967173</v>
      </c>
      <c r="AO176" s="8">
        <f t="shared" si="90"/>
        <v>8.1597392538317504</v>
      </c>
      <c r="AP176" s="2">
        <v>3.6</v>
      </c>
      <c r="AQ176" s="24">
        <f t="shared" si="91"/>
        <v>0.19129070225989328</v>
      </c>
      <c r="AR176" s="24">
        <f t="shared" si="92"/>
        <v>0.40266971112198197</v>
      </c>
      <c r="AS176" s="24">
        <f t="shared" si="93"/>
        <v>0.40603958661812461</v>
      </c>
      <c r="AT176" s="9">
        <f t="shared" si="98"/>
        <v>0.7868015317746927</v>
      </c>
      <c r="AU176" s="9">
        <f t="shared" si="99"/>
        <v>5.6969138838412835E-2</v>
      </c>
      <c r="AV176" s="9">
        <f t="shared" si="100"/>
        <v>0.2246165000210846</v>
      </c>
      <c r="AW176" s="9">
        <f t="shared" si="95"/>
        <v>0.23650740779126195</v>
      </c>
      <c r="AX176" s="9">
        <f t="shared" si="96"/>
        <v>0.40603958661812461</v>
      </c>
      <c r="AY176" s="9">
        <f t="shared" si="94"/>
        <v>-1.8792998197057469</v>
      </c>
      <c r="AZ176" s="9">
        <v>1.2</v>
      </c>
    </row>
    <row r="177" spans="1:52" x14ac:dyDescent="0.2">
      <c r="A177" s="2" t="s">
        <v>136</v>
      </c>
      <c r="B177" s="3">
        <v>909</v>
      </c>
      <c r="C177" s="3">
        <v>15306.3</v>
      </c>
      <c r="E177" s="2">
        <v>37620.19921875</v>
      </c>
      <c r="F177" s="2">
        <v>0</v>
      </c>
      <c r="G177" s="3">
        <v>13603.1259765625</v>
      </c>
      <c r="H177" s="2">
        <v>3110.828125</v>
      </c>
      <c r="I177" s="2">
        <v>1561.59033203125</v>
      </c>
      <c r="J177" s="2">
        <v>354.94931030273438</v>
      </c>
      <c r="K177" s="2">
        <v>32249.958984375</v>
      </c>
      <c r="L177" s="10">
        <v>11588.611328125</v>
      </c>
      <c r="M177" s="2">
        <v>23391</v>
      </c>
      <c r="N177" s="2">
        <v>42604.59375</v>
      </c>
      <c r="O177" s="2">
        <v>64921.21875</v>
      </c>
      <c r="P177" s="2">
        <v>20892.84765625</v>
      </c>
      <c r="Q177" s="2">
        <v>63337.66796875</v>
      </c>
      <c r="R177" s="2">
        <v>40725.55859375</v>
      </c>
      <c r="S177" s="2">
        <v>12216.845703125</v>
      </c>
      <c r="U177" s="6">
        <f t="shared" si="72"/>
        <v>0.10217910217156459</v>
      </c>
      <c r="V177" s="6">
        <f t="shared" si="73"/>
        <v>0</v>
      </c>
      <c r="W177" s="6">
        <f t="shared" si="74"/>
        <v>3.6947045147998236E-2</v>
      </c>
      <c r="X177" s="6">
        <f t="shared" si="75"/>
        <v>8.4492275804889591E-3</v>
      </c>
      <c r="Y177" s="6">
        <f t="shared" si="76"/>
        <v>4.2413889718909978E-3</v>
      </c>
      <c r="Z177" s="6">
        <f t="shared" si="77"/>
        <v>9.6406724569053377E-4</v>
      </c>
      <c r="AA177" s="6">
        <f t="shared" si="78"/>
        <v>8.7593152681946701E-2</v>
      </c>
      <c r="AB177" s="6">
        <f t="shared" si="79"/>
        <v>3.1475481935589272E-2</v>
      </c>
      <c r="AC177" s="6">
        <f t="shared" si="80"/>
        <v>6.3531598144856441E-2</v>
      </c>
      <c r="AD177" s="6">
        <f t="shared" si="81"/>
        <v>0.11571706764353223</v>
      </c>
      <c r="AE177" s="6">
        <f t="shared" si="82"/>
        <v>0.17633058786282416</v>
      </c>
      <c r="AF177" s="6">
        <f t="shared" si="83"/>
        <v>5.6746440998614034E-2</v>
      </c>
      <c r="AG177" s="6">
        <f t="shared" si="84"/>
        <v>0.17202955276914075</v>
      </c>
      <c r="AH177" s="6">
        <f t="shared" si="85"/>
        <v>0.1106134762431247</v>
      </c>
      <c r="AI177" s="6">
        <f t="shared" si="86"/>
        <v>3.3181810602738393E-2</v>
      </c>
      <c r="AJ177" s="2"/>
      <c r="AK177" s="7">
        <f t="shared" si="87"/>
        <v>0.36159101384510134</v>
      </c>
      <c r="AL177" s="8">
        <f t="shared" si="88"/>
        <v>0.11788170164488933</v>
      </c>
      <c r="AM177" s="8">
        <f t="shared" si="89"/>
        <v>0</v>
      </c>
      <c r="AN177" s="8">
        <f t="shared" si="97"/>
        <v>0.38122129333504606</v>
      </c>
      <c r="AO177" s="8">
        <f t="shared" si="90"/>
        <v>7.1002332521879286</v>
      </c>
      <c r="AP177" s="2">
        <v>3.6</v>
      </c>
      <c r="AQ177" s="24">
        <f t="shared" si="91"/>
        <v>0.21552892034215268</v>
      </c>
      <c r="AR177" s="24">
        <f t="shared" si="92"/>
        <v>0.41169287631332996</v>
      </c>
      <c r="AS177" s="24">
        <f t="shared" si="93"/>
        <v>0.37277820334451733</v>
      </c>
      <c r="AT177" s="9">
        <f t="shared" si="98"/>
        <v>0.78602080993215884</v>
      </c>
      <c r="AU177" s="9">
        <f t="shared" si="99"/>
        <v>-9.4990176939578549E-3</v>
      </c>
      <c r="AV177" s="9">
        <f t="shared" si="100"/>
        <v>0.2507726413285582</v>
      </c>
      <c r="AW177" s="9">
        <f t="shared" si="95"/>
        <v>0.25958776411420809</v>
      </c>
      <c r="AX177" s="9">
        <f t="shared" si="96"/>
        <v>0.37277820334451733</v>
      </c>
      <c r="AY177" s="9">
        <f t="shared" si="94"/>
        <v>-2.3967107705524331</v>
      </c>
      <c r="AZ177" s="9">
        <v>1.2</v>
      </c>
    </row>
    <row r="178" spans="1:52" x14ac:dyDescent="0.2">
      <c r="A178" s="2" t="s">
        <v>137</v>
      </c>
      <c r="B178" s="3">
        <v>915</v>
      </c>
      <c r="C178" s="3">
        <v>15415.3</v>
      </c>
      <c r="E178" s="2">
        <v>43839.484375</v>
      </c>
      <c r="F178" s="2">
        <v>0</v>
      </c>
      <c r="G178" s="3">
        <v>16238.3125</v>
      </c>
      <c r="H178" s="2">
        <v>2873.7744140625</v>
      </c>
      <c r="I178" s="2">
        <v>1745.8380126953125</v>
      </c>
      <c r="J178" s="2">
        <v>393.76412963867188</v>
      </c>
      <c r="K178" s="2">
        <v>22571.1640625</v>
      </c>
      <c r="L178" s="10">
        <v>8130.1376953125</v>
      </c>
      <c r="M178" s="2">
        <v>11052.3623046875</v>
      </c>
      <c r="N178" s="2">
        <v>29318.728515625</v>
      </c>
      <c r="O178" s="2">
        <v>37020.8359375</v>
      </c>
      <c r="P178" s="2">
        <v>14287.8955078125</v>
      </c>
      <c r="Q178" s="2">
        <v>39355.9375</v>
      </c>
      <c r="R178" s="2">
        <v>20977.181640625</v>
      </c>
      <c r="S178" s="2">
        <v>5128.818359375</v>
      </c>
      <c r="U178" s="6">
        <f t="shared" si="72"/>
        <v>0.17332364827097579</v>
      </c>
      <c r="V178" s="6">
        <f t="shared" si="73"/>
        <v>0</v>
      </c>
      <c r="W178" s="6">
        <f t="shared" si="74"/>
        <v>6.4199741497625445E-2</v>
      </c>
      <c r="X178" s="6">
        <f t="shared" si="75"/>
        <v>1.1361745532690206E-2</v>
      </c>
      <c r="Y178" s="6">
        <f t="shared" si="76"/>
        <v>6.9023397050504594E-3</v>
      </c>
      <c r="Z178" s="6">
        <f t="shared" si="77"/>
        <v>1.5567846310286372E-3</v>
      </c>
      <c r="AA178" s="6">
        <f t="shared" si="78"/>
        <v>8.9237283622481914E-2</v>
      </c>
      <c r="AB178" s="6">
        <f t="shared" si="79"/>
        <v>3.2143286956644222E-2</v>
      </c>
      <c r="AC178" s="6">
        <f t="shared" si="80"/>
        <v>4.3696585029943065E-2</v>
      </c>
      <c r="AD178" s="6">
        <f t="shared" si="81"/>
        <v>0.11591443333426332</v>
      </c>
      <c r="AE178" s="6">
        <f t="shared" si="82"/>
        <v>0.14636546114095922</v>
      </c>
      <c r="AF178" s="6">
        <f t="shared" si="83"/>
        <v>5.6488578979290265E-2</v>
      </c>
      <c r="AG178" s="6">
        <f t="shared" si="84"/>
        <v>0.15559751137297692</v>
      </c>
      <c r="AH178" s="6">
        <f t="shared" si="85"/>
        <v>8.2935319706210819E-2</v>
      </c>
      <c r="AI178" s="6">
        <f t="shared" si="86"/>
        <v>2.0277280219859695E-2</v>
      </c>
      <c r="AJ178" s="2"/>
      <c r="AK178" s="7">
        <f t="shared" si="87"/>
        <v>0.37040382047148568</v>
      </c>
      <c r="AL178" s="8">
        <f t="shared" si="88"/>
        <v>0.10262196442162748</v>
      </c>
      <c r="AM178" s="8">
        <f t="shared" si="89"/>
        <v>0</v>
      </c>
      <c r="AN178" s="8">
        <f t="shared" si="97"/>
        <v>0.4267786626967211</v>
      </c>
      <c r="AO178" s="8">
        <f t="shared" si="90"/>
        <v>9.6164123194026043</v>
      </c>
      <c r="AP178" s="2">
        <v>3.6</v>
      </c>
      <c r="AQ178" s="24">
        <f t="shared" si="91"/>
        <v>0.22227951207710867</v>
      </c>
      <c r="AR178" s="24">
        <f t="shared" si="92"/>
        <v>0.42922777826892194</v>
      </c>
      <c r="AS178" s="24">
        <f t="shared" si="93"/>
        <v>0.34849270965396922</v>
      </c>
      <c r="AT178" s="9">
        <f t="shared" si="98"/>
        <v>0.67546816948623656</v>
      </c>
      <c r="AU178" s="9">
        <f t="shared" si="99"/>
        <v>6.0415651774341016E-2</v>
      </c>
      <c r="AV178" s="9">
        <f t="shared" si="100"/>
        <v>0.26570699045737478</v>
      </c>
      <c r="AW178" s="9">
        <f t="shared" si="95"/>
        <v>0.25815767684421193</v>
      </c>
      <c r="AX178" s="9">
        <f t="shared" si="96"/>
        <v>0.34849270965396922</v>
      </c>
      <c r="AY178" s="9">
        <f t="shared" si="94"/>
        <v>-1.7172165396227497</v>
      </c>
      <c r="AZ178" s="9">
        <v>1.2</v>
      </c>
    </row>
    <row r="179" spans="1:52" x14ac:dyDescent="0.2">
      <c r="A179" s="2" t="s">
        <v>138</v>
      </c>
      <c r="B179" s="3">
        <v>920</v>
      </c>
      <c r="C179" s="3">
        <v>15517.9</v>
      </c>
      <c r="E179" s="2">
        <v>43964.235900878906</v>
      </c>
      <c r="F179" s="2">
        <v>0</v>
      </c>
      <c r="G179" s="3">
        <v>19384.158203125</v>
      </c>
      <c r="H179" s="2">
        <v>2380.576171875</v>
      </c>
      <c r="I179" s="2">
        <v>1804.70654296875</v>
      </c>
      <c r="J179" s="2">
        <v>492.45156860351563</v>
      </c>
      <c r="K179" s="2">
        <v>23469.173828125</v>
      </c>
      <c r="L179" s="10">
        <v>10944.3056640625</v>
      </c>
      <c r="M179" s="2">
        <v>32370.515625</v>
      </c>
      <c r="N179" s="2">
        <v>28136.6953125</v>
      </c>
      <c r="O179" s="2">
        <v>32161.6015625</v>
      </c>
      <c r="P179" s="2">
        <v>13718.546875</v>
      </c>
      <c r="Q179" s="2">
        <v>34217.5</v>
      </c>
      <c r="R179" s="2">
        <v>9662.328125</v>
      </c>
      <c r="S179" s="2">
        <v>2105.103759765625</v>
      </c>
      <c r="U179" s="6">
        <f t="shared" si="72"/>
        <v>0.17253603952312541</v>
      </c>
      <c r="V179" s="6">
        <f t="shared" si="73"/>
        <v>0</v>
      </c>
      <c r="W179" s="6">
        <f t="shared" si="74"/>
        <v>7.6072421533659132E-2</v>
      </c>
      <c r="X179" s="6">
        <f t="shared" si="75"/>
        <v>9.342484318491804E-3</v>
      </c>
      <c r="Y179" s="6">
        <f t="shared" si="76"/>
        <v>7.0825049735272309E-3</v>
      </c>
      <c r="Z179" s="6">
        <f t="shared" si="77"/>
        <v>1.9326082112597958E-3</v>
      </c>
      <c r="AA179" s="6">
        <f t="shared" si="78"/>
        <v>9.2103916290366475E-2</v>
      </c>
      <c r="AB179" s="6">
        <f t="shared" si="79"/>
        <v>4.2950528217188991E-2</v>
      </c>
      <c r="AC179" s="6">
        <f t="shared" si="80"/>
        <v>0.1270369073592223</v>
      </c>
      <c r="AD179" s="6">
        <f t="shared" si="81"/>
        <v>0.11042143403635471</v>
      </c>
      <c r="AE179" s="6">
        <f t="shared" si="82"/>
        <v>0.12621703174428603</v>
      </c>
      <c r="AF179" s="6">
        <f t="shared" si="83"/>
        <v>5.3837936616510831E-2</v>
      </c>
      <c r="AG179" s="6">
        <f t="shared" si="84"/>
        <v>0.13428533014182376</v>
      </c>
      <c r="AH179" s="6">
        <f t="shared" si="85"/>
        <v>3.7919454144933258E-2</v>
      </c>
      <c r="AI179" s="6">
        <f t="shared" si="86"/>
        <v>8.2614028892502769E-3</v>
      </c>
      <c r="AJ179" s="2"/>
      <c r="AK179" s="7">
        <f t="shared" si="87"/>
        <v>0.44090742863877413</v>
      </c>
      <c r="AL179" s="8">
        <f t="shared" si="88"/>
        <v>9.6166628648495095E-2</v>
      </c>
      <c r="AM179" s="8">
        <f t="shared" si="89"/>
        <v>0</v>
      </c>
      <c r="AN179" s="8">
        <f t="shared" si="97"/>
        <v>0.49108349734636281</v>
      </c>
      <c r="AO179" s="8">
        <f t="shared" si="90"/>
        <v>13.168032641936966</v>
      </c>
      <c r="AP179" s="2">
        <v>3.6</v>
      </c>
      <c r="AQ179" s="24">
        <f t="shared" si="91"/>
        <v>0.35754326921334384</v>
      </c>
      <c r="AR179" s="24">
        <f t="shared" si="92"/>
        <v>0.39626596529289448</v>
      </c>
      <c r="AS179" s="24">
        <f t="shared" si="93"/>
        <v>0.2461907654937617</v>
      </c>
      <c r="AT179" s="9">
        <f t="shared" si="98"/>
        <v>0.6612601343031187</v>
      </c>
      <c r="AU179" s="9">
        <f t="shared" si="99"/>
        <v>7.8162306905951565E-2</v>
      </c>
      <c r="AV179" s="9">
        <f t="shared" si="100"/>
        <v>0.43829488002732436</v>
      </c>
      <c r="AW179" s="9">
        <f t="shared" si="95"/>
        <v>0.38158284182931523</v>
      </c>
      <c r="AX179" s="9">
        <f t="shared" si="96"/>
        <v>0.2461907654937617</v>
      </c>
      <c r="AY179" s="9">
        <f t="shared" si="94"/>
        <v>-0.81191247641589026</v>
      </c>
      <c r="AZ179" s="9">
        <v>1.2</v>
      </c>
    </row>
    <row r="180" spans="1:52" x14ac:dyDescent="0.2">
      <c r="A180" s="2" t="s">
        <v>139</v>
      </c>
      <c r="B180" s="3">
        <v>925</v>
      </c>
      <c r="C180" s="3">
        <v>15633.6</v>
      </c>
      <c r="E180" s="2">
        <v>7207.5205078125</v>
      </c>
      <c r="F180" s="2">
        <v>0</v>
      </c>
      <c r="G180" s="2">
        <v>6148.771484375</v>
      </c>
      <c r="H180" s="2">
        <v>655.478515625</v>
      </c>
      <c r="I180" s="2">
        <v>378.89498901367188</v>
      </c>
      <c r="J180" s="2">
        <v>443.30126953125</v>
      </c>
      <c r="K180" s="2">
        <v>15856.5927734375</v>
      </c>
      <c r="L180" s="10">
        <v>2507.596435546875</v>
      </c>
      <c r="M180" s="2">
        <v>12390.9287109375</v>
      </c>
      <c r="N180" s="2">
        <v>12734.0263671875</v>
      </c>
      <c r="O180" s="2">
        <v>8103.6171875</v>
      </c>
      <c r="P180" s="2">
        <v>5037.75830078125</v>
      </c>
      <c r="Q180" s="2">
        <v>11729.5390625</v>
      </c>
      <c r="R180" s="2">
        <v>3982.28125</v>
      </c>
      <c r="S180" s="2">
        <v>496.3994140625</v>
      </c>
      <c r="U180" s="6">
        <f t="shared" si="72"/>
        <v>8.2209399191520913E-2</v>
      </c>
      <c r="V180" s="6">
        <f t="shared" si="73"/>
        <v>0</v>
      </c>
      <c r="W180" s="6">
        <f t="shared" si="74"/>
        <v>7.0133246093231238E-2</v>
      </c>
      <c r="X180" s="6">
        <f t="shared" si="75"/>
        <v>7.4764261709795521E-3</v>
      </c>
      <c r="Y180" s="6">
        <f t="shared" si="76"/>
        <v>4.3216983385241312E-3</v>
      </c>
      <c r="Z180" s="6">
        <f t="shared" si="77"/>
        <v>5.056320129717292E-3</v>
      </c>
      <c r="AA180" s="6">
        <f t="shared" si="78"/>
        <v>0.18086122179131242</v>
      </c>
      <c r="AB180" s="6">
        <f t="shared" si="79"/>
        <v>2.8601791164889024E-2</v>
      </c>
      <c r="AC180" s="6">
        <f t="shared" si="80"/>
        <v>0.14133165540729092</v>
      </c>
      <c r="AD180" s="6">
        <f t="shared" si="81"/>
        <v>0.14524504728092597</v>
      </c>
      <c r="AE180" s="6">
        <f t="shared" si="82"/>
        <v>9.2430330172539307E-2</v>
      </c>
      <c r="AF180" s="6">
        <f t="shared" si="83"/>
        <v>5.7460964936611708E-2</v>
      </c>
      <c r="AG180" s="6">
        <f t="shared" si="84"/>
        <v>0.13378780651076655</v>
      </c>
      <c r="AH180" s="6">
        <f t="shared" si="85"/>
        <v>4.5422132149231971E-2</v>
      </c>
      <c r="AI180" s="6">
        <f t="shared" si="86"/>
        <v>5.6619606624590353E-3</v>
      </c>
      <c r="AJ180" s="2"/>
      <c r="AK180" s="7">
        <f t="shared" si="87"/>
        <v>0.85310495859291946</v>
      </c>
      <c r="AL180" s="8">
        <f t="shared" si="88"/>
        <v>0.17013719625111737</v>
      </c>
      <c r="AM180" s="8">
        <f t="shared" si="89"/>
        <v>0</v>
      </c>
      <c r="AN180" s="8">
        <f t="shared" si="97"/>
        <v>0.55641219090769645</v>
      </c>
      <c r="AO180" s="8">
        <f t="shared" si="90"/>
        <v>16.776201716022982</v>
      </c>
      <c r="AP180" s="2">
        <v>3.6</v>
      </c>
      <c r="AQ180" s="24">
        <f t="shared" si="91"/>
        <v>0.42223572415194249</v>
      </c>
      <c r="AR180" s="24">
        <f t="shared" si="92"/>
        <v>0.35524230694265269</v>
      </c>
      <c r="AS180" s="24">
        <f t="shared" si="93"/>
        <v>0.22252196890540488</v>
      </c>
      <c r="AT180" s="9">
        <f t="shared" si="98"/>
        <v>0.84835109344076087</v>
      </c>
      <c r="AU180" s="9">
        <f t="shared" si="99"/>
        <v>0.43045850250945511</v>
      </c>
      <c r="AV180" s="9">
        <f t="shared" si="100"/>
        <v>0.56457772949970664</v>
      </c>
      <c r="AW180" s="9">
        <f t="shared" si="95"/>
        <v>0.44989893868954545</v>
      </c>
      <c r="AX180" s="9">
        <f t="shared" si="96"/>
        <v>0.22252196890540488</v>
      </c>
      <c r="AY180" s="9">
        <f t="shared" si="94"/>
        <v>3.0591133817351479</v>
      </c>
      <c r="AZ180" s="9">
        <v>1.2</v>
      </c>
    </row>
    <row r="181" spans="1:52" x14ac:dyDescent="0.2">
      <c r="A181" s="2" t="s">
        <v>140</v>
      </c>
      <c r="B181" s="3">
        <v>930</v>
      </c>
      <c r="C181" s="3">
        <v>15754.6</v>
      </c>
      <c r="E181" s="2">
        <v>11279.228515625</v>
      </c>
      <c r="F181" s="2">
        <v>0</v>
      </c>
      <c r="G181" s="2">
        <v>7724.58349609375</v>
      </c>
      <c r="H181" s="2">
        <v>705.0753173828125</v>
      </c>
      <c r="I181" s="2">
        <v>835.60247802734375</v>
      </c>
      <c r="J181" s="2">
        <v>301.0411376953125</v>
      </c>
      <c r="K181" s="2">
        <v>8902.6455078125</v>
      </c>
      <c r="L181" s="10">
        <v>1054.4293212890625</v>
      </c>
      <c r="M181" s="2">
        <v>60886.484375</v>
      </c>
      <c r="N181" s="2">
        <v>9103.2578125</v>
      </c>
      <c r="O181" s="2">
        <v>4188.654296875</v>
      </c>
      <c r="P181" s="2">
        <v>1760.411376953125</v>
      </c>
      <c r="Q181" s="2">
        <v>8944.490234375</v>
      </c>
      <c r="R181" s="2">
        <v>2479.998779296875</v>
      </c>
      <c r="S181" s="2">
        <v>447.81533813476563</v>
      </c>
      <c r="U181" s="6">
        <f t="shared" si="72"/>
        <v>9.5092108291010988E-2</v>
      </c>
      <c r="V181" s="6">
        <f t="shared" si="73"/>
        <v>0</v>
      </c>
      <c r="W181" s="6">
        <f t="shared" si="74"/>
        <v>6.5123862797525814E-2</v>
      </c>
      <c r="X181" s="6">
        <f t="shared" si="75"/>
        <v>5.9442982594958239E-3</v>
      </c>
      <c r="Y181" s="6">
        <f t="shared" si="76"/>
        <v>7.0447372547456843E-3</v>
      </c>
      <c r="Z181" s="6">
        <f t="shared" si="77"/>
        <v>2.537995965425793E-3</v>
      </c>
      <c r="AA181" s="6">
        <f t="shared" si="78"/>
        <v>7.5055783250835131E-2</v>
      </c>
      <c r="AB181" s="6">
        <f t="shared" si="79"/>
        <v>8.8896068615275103E-3</v>
      </c>
      <c r="AC181" s="6">
        <f t="shared" si="80"/>
        <v>0.51331739202072768</v>
      </c>
      <c r="AD181" s="6">
        <f t="shared" si="81"/>
        <v>7.6747091036241402E-2</v>
      </c>
      <c r="AE181" s="6">
        <f t="shared" si="82"/>
        <v>3.5313405295430804E-2</v>
      </c>
      <c r="AF181" s="6">
        <f t="shared" si="83"/>
        <v>1.4841549584890059E-2</v>
      </c>
      <c r="AG181" s="6">
        <f t="shared" si="84"/>
        <v>7.5408564761040076E-2</v>
      </c>
      <c r="AH181" s="6">
        <f t="shared" si="85"/>
        <v>2.0908195286209776E-2</v>
      </c>
      <c r="AI181" s="6">
        <f t="shared" si="86"/>
        <v>3.7754093348934341E-3</v>
      </c>
      <c r="AJ181" s="2"/>
      <c r="AK181" s="7">
        <f t="shared" si="87"/>
        <v>0.68485034108431841</v>
      </c>
      <c r="AL181" s="8">
        <f t="shared" si="88"/>
        <v>0.14036478236818686</v>
      </c>
      <c r="AM181" s="8">
        <f t="shared" si="89"/>
        <v>0</v>
      </c>
      <c r="AN181" s="8">
        <f t="shared" si="97"/>
        <v>0.6171645386769582</v>
      </c>
      <c r="AO181" s="8">
        <f t="shared" si="90"/>
        <v>20.131614635667084</v>
      </c>
      <c r="AP181" s="2">
        <v>3.6</v>
      </c>
      <c r="AQ181" s="24">
        <f t="shared" si="91"/>
        <v>0.72460747557379579</v>
      </c>
      <c r="AR181" s="24">
        <f t="shared" si="92"/>
        <v>0.15395931889199754</v>
      </c>
      <c r="AS181" s="24">
        <f t="shared" si="93"/>
        <v>0.12143320553420661</v>
      </c>
      <c r="AT181" s="9">
        <f t="shared" si="98"/>
        <v>0.704961024859726</v>
      </c>
      <c r="AU181" s="9">
        <f t="shared" si="99"/>
        <v>0.53582812992431816</v>
      </c>
      <c r="AV181" s="9">
        <f t="shared" si="100"/>
        <v>0.80677214328125546</v>
      </c>
      <c r="AW181" s="9">
        <f t="shared" si="95"/>
        <v>0.74697680976297631</v>
      </c>
      <c r="AX181" s="9">
        <f t="shared" si="96"/>
        <v>0.12143320553420661</v>
      </c>
      <c r="AY181" s="9">
        <f t="shared" si="94"/>
        <v>5.8546515122521106</v>
      </c>
      <c r="AZ181" s="9">
        <v>1.2</v>
      </c>
    </row>
    <row r="182" spans="1:52" x14ac:dyDescent="0.2">
      <c r="A182" s="2" t="s">
        <v>141</v>
      </c>
      <c r="B182" s="3">
        <v>935</v>
      </c>
      <c r="C182" s="3">
        <v>15873.4</v>
      </c>
      <c r="E182" s="2">
        <v>7600.185546875</v>
      </c>
      <c r="F182" s="2">
        <v>0</v>
      </c>
      <c r="G182" s="2">
        <v>5864.2734375</v>
      </c>
      <c r="H182" s="2">
        <v>574.2388916015625</v>
      </c>
      <c r="I182" s="2">
        <v>754.89044189453125</v>
      </c>
      <c r="J182" s="2">
        <v>198.66490173339844</v>
      </c>
      <c r="K182" s="2">
        <v>7339.01953125</v>
      </c>
      <c r="L182" s="10">
        <v>1019.3057861328125</v>
      </c>
      <c r="M182" s="2">
        <v>1154.4884033203125</v>
      </c>
      <c r="N182" s="2">
        <v>7408.74072265625</v>
      </c>
      <c r="O182" s="2">
        <v>4126.40576171875</v>
      </c>
      <c r="P182" s="2">
        <v>1674.424560546875</v>
      </c>
      <c r="Q182" s="2">
        <v>6892.283203125</v>
      </c>
      <c r="R182" s="2">
        <v>1698.50244140625</v>
      </c>
      <c r="S182" s="2">
        <v>292.1304931640625</v>
      </c>
      <c r="U182" s="6">
        <f t="shared" si="72"/>
        <v>0.16310267115792465</v>
      </c>
      <c r="V182" s="6">
        <f t="shared" si="73"/>
        <v>0</v>
      </c>
      <c r="W182" s="6">
        <f t="shared" si="74"/>
        <v>0.12584938303907517</v>
      </c>
      <c r="X182" s="6">
        <f t="shared" si="75"/>
        <v>1.2323369807924138E-2</v>
      </c>
      <c r="Y182" s="6">
        <f t="shared" si="76"/>
        <v>1.620021600067512E-2</v>
      </c>
      <c r="Z182" s="6">
        <f t="shared" si="77"/>
        <v>4.263419088678313E-3</v>
      </c>
      <c r="AA182" s="6">
        <f t="shared" si="78"/>
        <v>0.15749795604914357</v>
      </c>
      <c r="AB182" s="6">
        <f t="shared" si="79"/>
        <v>2.1874662851270561E-2</v>
      </c>
      <c r="AC182" s="6">
        <f t="shared" si="80"/>
        <v>2.4775729650418146E-2</v>
      </c>
      <c r="AD182" s="6">
        <f t="shared" si="81"/>
        <v>0.15899419748753163</v>
      </c>
      <c r="AE182" s="6">
        <f t="shared" si="82"/>
        <v>8.8554127773171343E-2</v>
      </c>
      <c r="AF182" s="6">
        <f t="shared" si="83"/>
        <v>3.5933743563658437E-2</v>
      </c>
      <c r="AG182" s="6">
        <f t="shared" si="84"/>
        <v>0.14791083637014701</v>
      </c>
      <c r="AH182" s="6">
        <f t="shared" si="85"/>
        <v>3.6450463406847149E-2</v>
      </c>
      <c r="AI182" s="6">
        <f t="shared" si="86"/>
        <v>6.2692237535347754E-3</v>
      </c>
      <c r="AJ182" s="2"/>
      <c r="AK182" s="7">
        <f t="shared" si="87"/>
        <v>0.77159608819172021</v>
      </c>
      <c r="AL182" s="8">
        <f t="shared" si="88"/>
        <v>0.1673748487288228</v>
      </c>
      <c r="AM182" s="8">
        <f t="shared" si="89"/>
        <v>0</v>
      </c>
      <c r="AN182" s="8">
        <f t="shared" si="97"/>
        <v>0.62413859251451798</v>
      </c>
      <c r="AO182" s="8">
        <f t="shared" si="90"/>
        <v>20.516798603169342</v>
      </c>
      <c r="AP182" s="2">
        <v>3.6</v>
      </c>
      <c r="AQ182" s="24">
        <f t="shared" si="91"/>
        <v>0.30098791812811859</v>
      </c>
      <c r="AR182" s="24">
        <f t="shared" si="92"/>
        <v>0.41795428827998082</v>
      </c>
      <c r="AS182" s="24">
        <f t="shared" si="93"/>
        <v>0.28105779359190075</v>
      </c>
      <c r="AT182" s="9">
        <f t="shared" si="98"/>
        <v>0.74007776936836989</v>
      </c>
      <c r="AU182" s="9">
        <f t="shared" si="99"/>
        <v>0.45728063151325687</v>
      </c>
      <c r="AV182" s="9">
        <f t="shared" si="100"/>
        <v>0.4092065088439974</v>
      </c>
      <c r="AW182" s="9">
        <f t="shared" si="95"/>
        <v>0.32121966488840054</v>
      </c>
      <c r="AX182" s="9">
        <f t="shared" si="96"/>
        <v>0.28105779359190075</v>
      </c>
      <c r="AY182" s="9">
        <f t="shared" si="94"/>
        <v>2.5612618302297792</v>
      </c>
      <c r="AZ182" s="9">
        <v>1.2</v>
      </c>
    </row>
    <row r="183" spans="1:52" x14ac:dyDescent="0.2">
      <c r="A183" s="2" t="s">
        <v>142</v>
      </c>
      <c r="B183" s="3">
        <v>940</v>
      </c>
      <c r="C183" s="3">
        <v>15986.4</v>
      </c>
      <c r="E183" s="2">
        <v>5278.837890625</v>
      </c>
      <c r="F183" s="2">
        <v>0</v>
      </c>
      <c r="G183" s="3">
        <v>4413.05859375</v>
      </c>
      <c r="H183" s="2">
        <v>395.25070190429688</v>
      </c>
      <c r="I183" s="2">
        <v>615.9169921875</v>
      </c>
      <c r="J183" s="2">
        <v>190.6510009765625</v>
      </c>
      <c r="K183" s="2">
        <v>5137.27880859375</v>
      </c>
      <c r="L183" s="10">
        <v>1082.509521484375</v>
      </c>
      <c r="M183" s="2">
        <v>1253.4034423828125</v>
      </c>
      <c r="N183" s="2">
        <v>6288.6123046875</v>
      </c>
      <c r="O183" s="2">
        <v>2737.54541015625</v>
      </c>
      <c r="P183" s="2">
        <v>1211.9539794921875</v>
      </c>
      <c r="Q183" s="2">
        <v>5983.390625</v>
      </c>
      <c r="R183" s="2">
        <v>1081.6212158203125</v>
      </c>
      <c r="S183" s="2">
        <v>0</v>
      </c>
      <c r="U183" s="6">
        <f t="shared" si="72"/>
        <v>0.14799084325257084</v>
      </c>
      <c r="V183" s="6">
        <f t="shared" si="73"/>
        <v>0</v>
      </c>
      <c r="W183" s="6">
        <f t="shared" si="74"/>
        <v>0.12371894650751296</v>
      </c>
      <c r="X183" s="6">
        <f t="shared" si="75"/>
        <v>1.1080750324776865E-2</v>
      </c>
      <c r="Y183" s="6">
        <f t="shared" si="76"/>
        <v>1.7267072210967873E-2</v>
      </c>
      <c r="Z183" s="6">
        <f t="shared" si="77"/>
        <v>5.3448510801167373E-3</v>
      </c>
      <c r="AA183" s="6">
        <f t="shared" si="78"/>
        <v>0.14402227131421486</v>
      </c>
      <c r="AB183" s="6">
        <f t="shared" si="79"/>
        <v>3.0347872056825403E-2</v>
      </c>
      <c r="AC183" s="6">
        <f t="shared" si="80"/>
        <v>3.5138838550684441E-2</v>
      </c>
      <c r="AD183" s="6">
        <f t="shared" si="81"/>
        <v>0.17629960554613824</v>
      </c>
      <c r="AE183" s="6">
        <f t="shared" si="82"/>
        <v>7.6746371471403868E-2</v>
      </c>
      <c r="AF183" s="6">
        <f t="shared" si="83"/>
        <v>3.397681367084418E-2</v>
      </c>
      <c r="AG183" s="6">
        <f t="shared" si="84"/>
        <v>0.16774279537469136</v>
      </c>
      <c r="AH183" s="6">
        <f t="shared" si="85"/>
        <v>3.0322968639252358E-2</v>
      </c>
      <c r="AI183" s="6">
        <f t="shared" si="86"/>
        <v>0</v>
      </c>
      <c r="AJ183" s="2"/>
      <c r="AK183" s="7">
        <f t="shared" si="87"/>
        <v>0.83599055041781289</v>
      </c>
      <c r="AL183" s="8">
        <f t="shared" si="88"/>
        <v>0.18544705759004168</v>
      </c>
      <c r="AM183" s="8">
        <f t="shared" si="89"/>
        <v>0</v>
      </c>
      <c r="AN183" s="8">
        <f t="shared" si="97"/>
        <v>0.67112285444867781</v>
      </c>
      <c r="AO183" s="8">
        <f t="shared" si="90"/>
        <v>23.11178637405493</v>
      </c>
      <c r="AP183" s="2">
        <v>3.6</v>
      </c>
      <c r="AQ183" s="24">
        <f t="shared" si="91"/>
        <v>0.30162643959262952</v>
      </c>
      <c r="AR183" s="24">
        <f t="shared" si="92"/>
        <v>0.41322172273083529</v>
      </c>
      <c r="AS183" s="24">
        <f t="shared" si="93"/>
        <v>0.28515183767653529</v>
      </c>
      <c r="AT183" s="9">
        <f t="shared" si="98"/>
        <v>0.76733030427522109</v>
      </c>
      <c r="AU183" s="9">
        <f t="shared" si="99"/>
        <v>0.4758204729686783</v>
      </c>
      <c r="AV183" s="9">
        <f t="shared" si="100"/>
        <v>0.40272577845555563</v>
      </c>
      <c r="AW183" s="9">
        <f t="shared" si="95"/>
        <v>0.31539515739298629</v>
      </c>
      <c r="AX183" s="9">
        <f t="shared" si="96"/>
        <v>0.28515183767653529</v>
      </c>
      <c r="AY183" s="9">
        <f t="shared" si="94"/>
        <v>2.7092127857782735</v>
      </c>
      <c r="AZ183" s="9">
        <v>1.2</v>
      </c>
    </row>
    <row r="184" spans="1:52" x14ac:dyDescent="0.2">
      <c r="A184" s="2" t="s">
        <v>143</v>
      </c>
      <c r="B184" s="3">
        <v>945</v>
      </c>
      <c r="C184" s="3">
        <v>16108</v>
      </c>
      <c r="E184" s="2">
        <v>3424.552001953125</v>
      </c>
      <c r="F184" s="2">
        <v>0</v>
      </c>
      <c r="G184" s="3">
        <v>5112.83740234375</v>
      </c>
      <c r="H184" s="2">
        <v>346.34237670898438</v>
      </c>
      <c r="I184" s="2">
        <v>240.90769958496094</v>
      </c>
      <c r="J184" s="2">
        <v>306.20849609375</v>
      </c>
      <c r="K184" s="2">
        <v>7543.01025390625</v>
      </c>
      <c r="L184" s="10">
        <v>1278.173583984375</v>
      </c>
      <c r="M184" s="2">
        <v>26390.599609375</v>
      </c>
      <c r="N184" s="2">
        <v>8423.5869140625</v>
      </c>
      <c r="O184" s="2">
        <v>4011.424560546875</v>
      </c>
      <c r="P184" s="2">
        <v>1044.7640380859375</v>
      </c>
      <c r="Q184" s="2">
        <v>9057.763671875</v>
      </c>
      <c r="R184" s="2">
        <v>1785.433837890625</v>
      </c>
      <c r="S184" s="2">
        <v>353.55746459960938</v>
      </c>
      <c r="U184" s="6">
        <f t="shared" si="72"/>
        <v>4.9402674636335513E-2</v>
      </c>
      <c r="V184" s="6">
        <f t="shared" si="73"/>
        <v>0</v>
      </c>
      <c r="W184" s="6">
        <f t="shared" si="74"/>
        <v>7.3757922937778914E-2</v>
      </c>
      <c r="X184" s="6">
        <f t="shared" si="75"/>
        <v>4.996343971290439E-3</v>
      </c>
      <c r="Y184" s="6">
        <f t="shared" si="76"/>
        <v>3.4753406265100105E-3</v>
      </c>
      <c r="Z184" s="6">
        <f t="shared" si="77"/>
        <v>4.4173715845966027E-3</v>
      </c>
      <c r="AA184" s="6">
        <f t="shared" si="78"/>
        <v>0.10881565855613884</v>
      </c>
      <c r="AB184" s="6">
        <f t="shared" si="79"/>
        <v>1.8438964764537182E-2</v>
      </c>
      <c r="AC184" s="6">
        <f t="shared" si="80"/>
        <v>0.38071146392759669</v>
      </c>
      <c r="AD184" s="6">
        <f t="shared" si="81"/>
        <v>0.12151887994370698</v>
      </c>
      <c r="AE184" s="6">
        <f t="shared" si="82"/>
        <v>5.7868913154151901E-2</v>
      </c>
      <c r="AF184" s="6">
        <f t="shared" si="83"/>
        <v>1.50717926945967E-2</v>
      </c>
      <c r="AG184" s="6">
        <f t="shared" si="84"/>
        <v>0.130667530047507</v>
      </c>
      <c r="AH184" s="6">
        <f t="shared" si="85"/>
        <v>2.5756714141793806E-2</v>
      </c>
      <c r="AI184" s="6">
        <f t="shared" si="86"/>
        <v>5.1004290134594064E-3</v>
      </c>
      <c r="AJ184" s="2"/>
      <c r="AK184" s="7">
        <f t="shared" si="87"/>
        <v>1.4929945287522994</v>
      </c>
      <c r="AL184" s="8">
        <f t="shared" si="88"/>
        <v>0.2069144012052562</v>
      </c>
      <c r="AM184" s="8">
        <f t="shared" si="89"/>
        <v>0</v>
      </c>
      <c r="AN184" s="8">
        <f t="shared" si="97"/>
        <v>0.61235765438635548</v>
      </c>
      <c r="AO184" s="8">
        <f t="shared" si="90"/>
        <v>19.866125609412805</v>
      </c>
      <c r="AP184" s="2">
        <v>3.6</v>
      </c>
      <c r="AQ184" s="24">
        <f t="shared" si="91"/>
        <v>0.58795750179040018</v>
      </c>
      <c r="AR184" s="24">
        <f t="shared" si="92"/>
        <v>0.22508190041010845</v>
      </c>
      <c r="AS184" s="24">
        <f t="shared" si="93"/>
        <v>0.18696059779949145</v>
      </c>
      <c r="AT184" s="9">
        <f t="shared" si="98"/>
        <v>0.8796245037201631</v>
      </c>
      <c r="AU184" s="9">
        <f t="shared" si="99"/>
        <v>0.47978968877028838</v>
      </c>
      <c r="AV184" s="9">
        <f t="shared" si="100"/>
        <v>0.6895195281342702</v>
      </c>
      <c r="AW184" s="9">
        <f t="shared" si="95"/>
        <v>0.60973500367698064</v>
      </c>
      <c r="AX184" s="9">
        <f t="shared" si="96"/>
        <v>0.18696059779949145</v>
      </c>
      <c r="AY184" s="9">
        <f t="shared" si="94"/>
        <v>4.4907617592673628</v>
      </c>
      <c r="AZ184" s="9">
        <v>1.2</v>
      </c>
    </row>
    <row r="185" spans="1:52" x14ac:dyDescent="0.2">
      <c r="L185" s="10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2"/>
      <c r="AK185" s="7"/>
      <c r="AL185" s="8"/>
      <c r="AM185" s="8"/>
      <c r="AN185" s="8"/>
      <c r="AO185" s="8"/>
      <c r="AQ185" s="24"/>
      <c r="AR185" s="24"/>
      <c r="AS185" s="24"/>
      <c r="AT185" s="9"/>
      <c r="AU185" s="9"/>
      <c r="AV185" s="9"/>
      <c r="AW185" s="9"/>
      <c r="AX185" s="9"/>
      <c r="AY185" s="9"/>
      <c r="AZ185" s="9"/>
    </row>
    <row r="186" spans="1:52" x14ac:dyDescent="0.2">
      <c r="E186" s="10"/>
      <c r="F186" s="10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8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2"/>
      <c r="AK186" s="7"/>
      <c r="AL186" s="8"/>
      <c r="AM186" s="8"/>
      <c r="AN186" s="8"/>
      <c r="AO186" s="8"/>
      <c r="AQ186" s="24"/>
      <c r="AR186" s="24"/>
      <c r="AS186" s="24"/>
      <c r="AT186" s="9"/>
      <c r="AU186" s="9"/>
      <c r="AV186" s="9"/>
      <c r="AW186" s="9"/>
      <c r="AX186" s="9"/>
      <c r="AY186" s="9"/>
      <c r="AZ186" s="9"/>
    </row>
    <row r="187" spans="1:52" x14ac:dyDescent="0.2">
      <c r="E187" s="10"/>
      <c r="F187" s="10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8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2"/>
      <c r="AK187" s="7"/>
      <c r="AL187" s="8"/>
      <c r="AM187" s="8"/>
      <c r="AN187" s="8"/>
      <c r="AO187" s="8"/>
      <c r="AQ187" s="24"/>
      <c r="AR187" s="24"/>
      <c r="AS187" s="24"/>
      <c r="AT187" s="9"/>
      <c r="AU187" s="9"/>
      <c r="AV187" s="9"/>
      <c r="AW187" s="9"/>
      <c r="AX187" s="9"/>
      <c r="AY187" s="9"/>
      <c r="AZ187" s="9"/>
    </row>
    <row r="188" spans="1:52" x14ac:dyDescent="0.2">
      <c r="A188" s="19"/>
      <c r="B188" s="2"/>
      <c r="E188" s="20"/>
      <c r="F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</row>
    <row r="189" spans="1:52" x14ac:dyDescent="0.2">
      <c r="A189" s="19"/>
      <c r="B189" s="2"/>
      <c r="E189" s="20"/>
      <c r="F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L189" s="8"/>
      <c r="AM189" s="8"/>
      <c r="AQ189" s="24"/>
      <c r="AR189" s="24"/>
      <c r="AS189" s="24"/>
      <c r="AY189" s="9"/>
      <c r="AZ189" s="9"/>
    </row>
    <row r="190" spans="1:52" x14ac:dyDescent="0.2">
      <c r="A190" s="19"/>
      <c r="B190" s="2"/>
      <c r="E190" s="20"/>
      <c r="F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L190" s="8"/>
      <c r="AM190" s="8"/>
      <c r="AQ190" s="24"/>
      <c r="AR190" s="24"/>
      <c r="AS190" s="24"/>
      <c r="AY190" s="9"/>
      <c r="AZ190" s="9"/>
    </row>
    <row r="191" spans="1:52" x14ac:dyDescent="0.2">
      <c r="AQ191" s="24"/>
      <c r="AR191" s="24"/>
      <c r="AS191" s="2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EAC35-0088-4A4B-8650-E6C7C418DCC2}">
  <dimension ref="A1:AE26"/>
  <sheetViews>
    <sheetView tabSelected="1" topLeftCell="P1" workbookViewId="0">
      <selection activeCell="AD1" sqref="AD1:AE1048576"/>
    </sheetView>
  </sheetViews>
  <sheetFormatPr defaultRowHeight="14.25" x14ac:dyDescent="0.2"/>
  <sheetData>
    <row r="1" spans="1:31" x14ac:dyDescent="0.2">
      <c r="A1" t="s">
        <v>231</v>
      </c>
      <c r="B1" t="s">
        <v>0</v>
      </c>
      <c r="C1" t="s">
        <v>232</v>
      </c>
      <c r="D1" t="s">
        <v>233</v>
      </c>
      <c r="E1" t="s">
        <v>234</v>
      </c>
      <c r="F1" t="s">
        <v>235</v>
      </c>
      <c r="G1" t="s">
        <v>236</v>
      </c>
      <c r="H1" t="s">
        <v>237</v>
      </c>
      <c r="I1" t="s">
        <v>238</v>
      </c>
      <c r="J1" t="s">
        <v>239</v>
      </c>
      <c r="K1" t="s">
        <v>240</v>
      </c>
      <c r="L1" t="s">
        <v>241</v>
      </c>
      <c r="M1" t="s">
        <v>242</v>
      </c>
      <c r="N1" t="s">
        <v>243</v>
      </c>
      <c r="P1" t="s">
        <v>233</v>
      </c>
      <c r="Q1" t="s">
        <v>234</v>
      </c>
      <c r="R1" t="s">
        <v>235</v>
      </c>
      <c r="S1" t="s">
        <v>236</v>
      </c>
      <c r="T1" t="s">
        <v>237</v>
      </c>
      <c r="U1" t="s">
        <v>238</v>
      </c>
      <c r="V1" t="s">
        <v>239</v>
      </c>
      <c r="W1" t="s">
        <v>240</v>
      </c>
      <c r="X1" t="s">
        <v>241</v>
      </c>
      <c r="Y1" t="s">
        <v>242</v>
      </c>
      <c r="Z1" t="s">
        <v>243</v>
      </c>
      <c r="AB1" t="s">
        <v>244</v>
      </c>
      <c r="AC1" t="s">
        <v>245</v>
      </c>
      <c r="AD1" t="s">
        <v>246</v>
      </c>
      <c r="AE1" t="s">
        <v>247</v>
      </c>
    </row>
    <row r="2" spans="1:31" x14ac:dyDescent="0.2">
      <c r="A2" t="s">
        <v>250</v>
      </c>
      <c r="B2">
        <v>512</v>
      </c>
      <c r="C2">
        <v>7521.5</v>
      </c>
      <c r="D2">
        <v>4276</v>
      </c>
      <c r="E2">
        <v>0</v>
      </c>
      <c r="F2">
        <v>6232.13</v>
      </c>
      <c r="G2">
        <v>7049.57</v>
      </c>
      <c r="H2">
        <v>0</v>
      </c>
      <c r="I2">
        <v>9881.2999999999993</v>
      </c>
      <c r="J2">
        <v>10349.9</v>
      </c>
      <c r="K2">
        <v>13954.3</v>
      </c>
      <c r="L2">
        <v>4968.32</v>
      </c>
      <c r="M2">
        <v>6918.36</v>
      </c>
      <c r="N2">
        <v>10982.7</v>
      </c>
      <c r="P2">
        <f>D2/SUM($D$2:$N$2)</f>
        <v>5.7309370618198699E-2</v>
      </c>
      <c r="Q2">
        <f t="shared" ref="Q2:Z2" si="0">E2/SUM($D$2:$N$2)</f>
        <v>0</v>
      </c>
      <c r="R2">
        <f t="shared" si="0"/>
        <v>8.3526531316836919E-2</v>
      </c>
      <c r="S2">
        <f t="shared" si="0"/>
        <v>9.4482324562426334E-2</v>
      </c>
      <c r="T2">
        <f t="shared" si="0"/>
        <v>0</v>
      </c>
      <c r="U2">
        <f t="shared" si="0"/>
        <v>0.13243477172348148</v>
      </c>
      <c r="V2">
        <f t="shared" si="0"/>
        <v>0.13871521397598099</v>
      </c>
      <c r="W2">
        <f t="shared" si="0"/>
        <v>0.18702342151953463</v>
      </c>
      <c r="X2">
        <f t="shared" si="0"/>
        <v>6.6588234852621359E-2</v>
      </c>
      <c r="Y2">
        <f t="shared" si="0"/>
        <v>9.2723773926595213E-2</v>
      </c>
      <c r="Z2">
        <f t="shared" si="0"/>
        <v>0.14719635750432433</v>
      </c>
      <c r="AB2">
        <f t="shared" ref="AB2:AB16" si="1">(F2+E2+D2)/SUM(D2+E2+F2+K2+I2+G2+M2)</f>
        <v>0.21750711939933345</v>
      </c>
      <c r="AC2">
        <f t="shared" ref="AC2:AC16" si="2">SUM(D2:F2)/(D2+E2+F2+H2+J2+L2+N2)</f>
        <v>0.28547680529652353</v>
      </c>
      <c r="AD2">
        <f>-1.21+32.42*AB2</f>
        <v>5.8415808109263914</v>
      </c>
      <c r="AE2">
        <v>2.44</v>
      </c>
    </row>
    <row r="3" spans="1:31" x14ac:dyDescent="0.2">
      <c r="A3" s="25" t="s">
        <v>248</v>
      </c>
      <c r="B3">
        <v>555</v>
      </c>
      <c r="C3">
        <v>8146.5</v>
      </c>
      <c r="D3">
        <v>3699.2</v>
      </c>
      <c r="E3">
        <v>0</v>
      </c>
      <c r="F3">
        <f>1.993*10^4</f>
        <v>19930</v>
      </c>
      <c r="G3">
        <v>2321</v>
      </c>
      <c r="H3">
        <v>0</v>
      </c>
      <c r="I3">
        <v>6638.56</v>
      </c>
      <c r="J3">
        <v>18534.599999999999</v>
      </c>
      <c r="K3">
        <v>4760.5</v>
      </c>
      <c r="L3">
        <v>15299.7</v>
      </c>
      <c r="M3">
        <v>6488.8</v>
      </c>
      <c r="N3">
        <v>18529.900000000001</v>
      </c>
      <c r="P3">
        <f>D3/SUM($D$3:$N$3)</f>
        <v>3.8452319103522092E-2</v>
      </c>
      <c r="Q3">
        <f t="shared" ref="Q3:Z3" si="3">E3/SUM($D$3:$N$3)</f>
        <v>0</v>
      </c>
      <c r="R3">
        <f t="shared" si="3"/>
        <v>0.20716769023929374</v>
      </c>
      <c r="S3">
        <f t="shared" si="3"/>
        <v>2.4126252335444093E-2</v>
      </c>
      <c r="T3">
        <f t="shared" si="3"/>
        <v>0</v>
      </c>
      <c r="U3">
        <f t="shared" si="3"/>
        <v>6.9006279062466924E-2</v>
      </c>
      <c r="V3">
        <f t="shared" si="3"/>
        <v>0.19266283349268506</v>
      </c>
      <c r="W3">
        <f t="shared" si="3"/>
        <v>4.9484284464834813E-2</v>
      </c>
      <c r="X3">
        <f t="shared" si="3"/>
        <v>0.15903680433287118</v>
      </c>
      <c r="Y3">
        <f t="shared" si="3"/>
        <v>6.7449558877307039E-2</v>
      </c>
      <c r="Z3">
        <f t="shared" si="3"/>
        <v>0.19261397809157499</v>
      </c>
      <c r="AB3">
        <f t="shared" si="1"/>
        <v>0.53901107850119279</v>
      </c>
      <c r="AC3">
        <f t="shared" si="2"/>
        <v>0.31093752878539455</v>
      </c>
      <c r="AD3">
        <f t="shared" ref="AD3:AD16" si="4">-1.21+32.42*AB3</f>
        <v>16.26473916500867</v>
      </c>
      <c r="AE3">
        <v>2.44</v>
      </c>
    </row>
    <row r="4" spans="1:31" x14ac:dyDescent="0.2">
      <c r="A4" t="s">
        <v>249</v>
      </c>
      <c r="B4">
        <v>585</v>
      </c>
      <c r="C4">
        <v>8634.6</v>
      </c>
      <c r="D4">
        <v>3083</v>
      </c>
      <c r="E4">
        <v>0</v>
      </c>
      <c r="F4">
        <v>16580.400000000001</v>
      </c>
      <c r="G4">
        <v>2103</v>
      </c>
      <c r="H4">
        <v>777.85</v>
      </c>
      <c r="I4">
        <v>2554.4</v>
      </c>
      <c r="J4">
        <v>5110.7</v>
      </c>
      <c r="K4">
        <v>2199.2399999999998</v>
      </c>
      <c r="L4">
        <v>8478.36</v>
      </c>
      <c r="M4">
        <v>3254.3</v>
      </c>
      <c r="N4">
        <v>8554.6</v>
      </c>
      <c r="P4">
        <f>D4/SUM($D$4:$N$4)</f>
        <v>5.850555594036342E-2</v>
      </c>
      <c r="Q4">
        <f t="shared" ref="Q4:Z4" si="5">E4/SUM($D$4:$N$4)</f>
        <v>0</v>
      </c>
      <c r="R4">
        <f t="shared" si="5"/>
        <v>0.31464337324476216</v>
      </c>
      <c r="S4">
        <f t="shared" si="5"/>
        <v>3.9908266020948512E-2</v>
      </c>
      <c r="T4">
        <f t="shared" si="5"/>
        <v>1.476112445287437E-2</v>
      </c>
      <c r="U4">
        <f t="shared" si="5"/>
        <v>4.8474405479748399E-2</v>
      </c>
      <c r="V4">
        <f t="shared" si="5"/>
        <v>9.6984866929748725E-2</v>
      </c>
      <c r="W4">
        <f t="shared" si="5"/>
        <v>4.1734595798340844E-2</v>
      </c>
      <c r="X4">
        <f t="shared" si="5"/>
        <v>0.16089236628690873</v>
      </c>
      <c r="Y4">
        <f t="shared" si="5"/>
        <v>6.1756286310971353E-2</v>
      </c>
      <c r="Z4">
        <f t="shared" si="5"/>
        <v>0.16233915953533343</v>
      </c>
      <c r="AB4">
        <f t="shared" si="1"/>
        <v>0.66041430305424076</v>
      </c>
      <c r="AC4">
        <f t="shared" si="2"/>
        <v>0.46174572166525663</v>
      </c>
      <c r="AD4">
        <f t="shared" si="4"/>
        <v>20.200631705018484</v>
      </c>
      <c r="AE4">
        <v>2.44</v>
      </c>
    </row>
    <row r="5" spans="1:31" x14ac:dyDescent="0.2">
      <c r="A5" t="s">
        <v>188</v>
      </c>
      <c r="B5">
        <v>605</v>
      </c>
      <c r="C5">
        <v>8980.1</v>
      </c>
      <c r="D5">
        <v>4379.2</v>
      </c>
      <c r="E5">
        <v>0</v>
      </c>
      <c r="F5">
        <v>23077.4</v>
      </c>
      <c r="G5">
        <v>5050.6000000000004</v>
      </c>
      <c r="H5">
        <v>739.6</v>
      </c>
      <c r="I5">
        <v>6513.7</v>
      </c>
      <c r="J5">
        <v>9925.2000000000007</v>
      </c>
      <c r="K5">
        <f>12071.7+3257.2</f>
        <v>15328.900000000001</v>
      </c>
      <c r="L5">
        <f>5372.1+3858.9</f>
        <v>9231</v>
      </c>
      <c r="M5">
        <v>5371.97</v>
      </c>
      <c r="N5">
        <v>12951.2</v>
      </c>
      <c r="P5">
        <f>D5/SUM($D$5:$N$5)</f>
        <v>4.7307531470926964E-2</v>
      </c>
      <c r="Q5">
        <f t="shared" ref="Q5:Z5" si="6">E5/SUM($D$5:$N$5)</f>
        <v>0</v>
      </c>
      <c r="R5">
        <f t="shared" si="6"/>
        <v>0.24930006091687293</v>
      </c>
      <c r="S5">
        <f t="shared" si="6"/>
        <v>5.4560517548196873E-2</v>
      </c>
      <c r="T5">
        <f t="shared" si="6"/>
        <v>7.9897356311421225E-3</v>
      </c>
      <c r="U5">
        <f t="shared" si="6"/>
        <v>7.0366064062426237E-2</v>
      </c>
      <c r="V5">
        <f t="shared" si="6"/>
        <v>0.1072197459251106</v>
      </c>
      <c r="W5">
        <f t="shared" si="6"/>
        <v>0.16559472487319429</v>
      </c>
      <c r="X5">
        <f t="shared" si="6"/>
        <v>9.9720456477924463E-2</v>
      </c>
      <c r="Y5">
        <f t="shared" si="6"/>
        <v>5.8032206758283598E-2</v>
      </c>
      <c r="Z5">
        <f t="shared" si="6"/>
        <v>0.13990895633592193</v>
      </c>
      <c r="AB5">
        <f t="shared" si="1"/>
        <v>0.45974189981308328</v>
      </c>
      <c r="AC5">
        <f t="shared" si="2"/>
        <v>0.45530615087656456</v>
      </c>
      <c r="AD5">
        <f t="shared" si="4"/>
        <v>13.69483239194016</v>
      </c>
      <c r="AE5">
        <v>2.44</v>
      </c>
    </row>
    <row r="6" spans="1:31" x14ac:dyDescent="0.2">
      <c r="A6" t="s">
        <v>251</v>
      </c>
      <c r="B6">
        <v>620</v>
      </c>
      <c r="C6">
        <v>9263.2000000000007</v>
      </c>
      <c r="D6">
        <v>2409</v>
      </c>
      <c r="E6">
        <v>0</v>
      </c>
      <c r="F6">
        <v>19550.7</v>
      </c>
      <c r="G6">
        <v>1906</v>
      </c>
      <c r="H6">
        <v>0</v>
      </c>
      <c r="I6">
        <v>4589.68</v>
      </c>
      <c r="J6">
        <v>7798.4</v>
      </c>
      <c r="K6">
        <v>3760</v>
      </c>
      <c r="L6">
        <v>11162.4</v>
      </c>
      <c r="M6">
        <v>6084.2</v>
      </c>
      <c r="N6">
        <v>10961</v>
      </c>
      <c r="P6">
        <f>D6/SUM($D$6:$N$6)</f>
        <v>3.5311510848945009E-2</v>
      </c>
      <c r="Q6">
        <f t="shared" ref="Q6:Z6" si="7">E6/SUM($D$6:$N$6)</f>
        <v>0</v>
      </c>
      <c r="R6">
        <f t="shared" si="7"/>
        <v>0.28657731637794487</v>
      </c>
      <c r="S6">
        <f t="shared" si="7"/>
        <v>2.7938455657156157E-2</v>
      </c>
      <c r="T6">
        <f t="shared" si="7"/>
        <v>0</v>
      </c>
      <c r="U6">
        <f t="shared" si="7"/>
        <v>6.7276270283597311E-2</v>
      </c>
      <c r="V6">
        <f t="shared" si="7"/>
        <v>0.11431020597941582</v>
      </c>
      <c r="W6">
        <f t="shared" si="7"/>
        <v>5.5114686920727782E-2</v>
      </c>
      <c r="X6">
        <f t="shared" si="7"/>
        <v>0.16362026097976909</v>
      </c>
      <c r="Y6">
        <f t="shared" si="7"/>
        <v>8.9183185681673396E-2</v>
      </c>
      <c r="Z6">
        <f t="shared" si="7"/>
        <v>0.16066810727077052</v>
      </c>
      <c r="AB6">
        <f t="shared" si="1"/>
        <v>0.57336660088700708</v>
      </c>
      <c r="AC6">
        <f t="shared" si="2"/>
        <v>0.42326648227210084</v>
      </c>
      <c r="AD6">
        <f t="shared" si="4"/>
        <v>17.378545200756768</v>
      </c>
      <c r="AE6">
        <v>2.44</v>
      </c>
    </row>
    <row r="7" spans="1:31" x14ac:dyDescent="0.2">
      <c r="A7" t="s">
        <v>252</v>
      </c>
      <c r="B7">
        <v>650</v>
      </c>
      <c r="C7">
        <v>9968.1</v>
      </c>
      <c r="D7">
        <v>5668.4</v>
      </c>
      <c r="E7">
        <v>0</v>
      </c>
      <c r="F7">
        <v>21483.599999999999</v>
      </c>
      <c r="G7">
        <v>7283.5</v>
      </c>
      <c r="H7">
        <v>0</v>
      </c>
      <c r="I7">
        <v>8291.7999999999993</v>
      </c>
      <c r="J7">
        <v>12056</v>
      </c>
      <c r="K7">
        <v>4071</v>
      </c>
      <c r="L7">
        <v>15717.1</v>
      </c>
      <c r="M7">
        <v>6724.15</v>
      </c>
      <c r="N7">
        <v>11993.5</v>
      </c>
      <c r="P7">
        <f>D7/SUM($D$7:$N$7)</f>
        <v>6.0761686392990386E-2</v>
      </c>
      <c r="Q7">
        <f t="shared" ref="Q7:Z7" si="8">E7/SUM($D$7:$N$7)</f>
        <v>0</v>
      </c>
      <c r="R7">
        <f t="shared" si="8"/>
        <v>0.23029069328072263</v>
      </c>
      <c r="S7">
        <f t="shared" si="8"/>
        <v>7.8074543582553363E-2</v>
      </c>
      <c r="T7">
        <f t="shared" si="8"/>
        <v>0</v>
      </c>
      <c r="U7">
        <f t="shared" si="8"/>
        <v>8.8882886040751827E-2</v>
      </c>
      <c r="V7">
        <f t="shared" si="8"/>
        <v>0.12923274489342532</v>
      </c>
      <c r="W7">
        <f t="shared" si="8"/>
        <v>4.3638562082044995E-2</v>
      </c>
      <c r="X7">
        <f t="shared" si="8"/>
        <v>0.16847743652658057</v>
      </c>
      <c r="Y7">
        <f t="shared" si="8"/>
        <v>7.2078663037087418E-2</v>
      </c>
      <c r="Z7">
        <f t="shared" si="8"/>
        <v>0.12856278416384345</v>
      </c>
      <c r="AB7">
        <f t="shared" si="1"/>
        <v>0.50730114185729536</v>
      </c>
      <c r="AC7">
        <f t="shared" si="2"/>
        <v>0.4057466832838702</v>
      </c>
      <c r="AD7">
        <f t="shared" si="4"/>
        <v>15.236703019013515</v>
      </c>
      <c r="AE7">
        <v>2.44</v>
      </c>
    </row>
    <row r="8" spans="1:31" x14ac:dyDescent="0.2">
      <c r="A8" t="s">
        <v>253</v>
      </c>
      <c r="B8">
        <v>715</v>
      </c>
      <c r="C8">
        <v>11665</v>
      </c>
      <c r="D8">
        <v>7346.9</v>
      </c>
      <c r="E8">
        <v>0</v>
      </c>
      <c r="F8">
        <v>46507.7</v>
      </c>
      <c r="G8">
        <v>10913.8</v>
      </c>
      <c r="H8">
        <v>0</v>
      </c>
      <c r="I8">
        <v>14748.7</v>
      </c>
      <c r="J8">
        <v>33624.9</v>
      </c>
      <c r="K8">
        <f>9000+29093.4+12950</f>
        <v>51043.4</v>
      </c>
      <c r="L8">
        <v>7965.8</v>
      </c>
      <c r="M8">
        <v>20427.099999999999</v>
      </c>
      <c r="N8">
        <v>36974.300000000003</v>
      </c>
      <c r="P8">
        <f>D8/SUM($D$8:$N$8)</f>
        <v>3.2005300745885694E-2</v>
      </c>
      <c r="Q8">
        <f t="shared" ref="Q8:Z8" si="9">E8/SUM($D$8:$N$8)</f>
        <v>0</v>
      </c>
      <c r="R8">
        <f t="shared" si="9"/>
        <v>0.2026014952564249</v>
      </c>
      <c r="S8">
        <f t="shared" si="9"/>
        <v>4.7543787349827449E-2</v>
      </c>
      <c r="T8">
        <f t="shared" si="9"/>
        <v>0</v>
      </c>
      <c r="U8">
        <f t="shared" si="9"/>
        <v>6.4249762363832966E-2</v>
      </c>
      <c r="V8">
        <f t="shared" si="9"/>
        <v>0.14648015313265894</v>
      </c>
      <c r="W8">
        <f t="shared" si="9"/>
        <v>0.22236036533674639</v>
      </c>
      <c r="X8">
        <f t="shared" si="9"/>
        <v>3.4701414839126199E-2</v>
      </c>
      <c r="Y8">
        <f t="shared" si="9"/>
        <v>8.898657649706429E-2</v>
      </c>
      <c r="Z8">
        <f t="shared" si="9"/>
        <v>0.16107114447843329</v>
      </c>
      <c r="AB8">
        <f t="shared" si="1"/>
        <v>0.35668227059705565</v>
      </c>
      <c r="AC8">
        <f t="shared" si="2"/>
        <v>0.40669659174321621</v>
      </c>
      <c r="AD8">
        <f t="shared" si="4"/>
        <v>10.353639212756544</v>
      </c>
      <c r="AE8">
        <v>2.44</v>
      </c>
    </row>
    <row r="9" spans="1:31" x14ac:dyDescent="0.2">
      <c r="A9" t="s">
        <v>254</v>
      </c>
      <c r="B9">
        <v>765</v>
      </c>
      <c r="C9">
        <v>12725.5</v>
      </c>
      <c r="D9">
        <v>3584.47</v>
      </c>
      <c r="E9">
        <v>0</v>
      </c>
      <c r="F9">
        <v>14928.7</v>
      </c>
      <c r="G9">
        <v>4303</v>
      </c>
      <c r="H9">
        <v>0</v>
      </c>
      <c r="I9">
        <v>3391.7</v>
      </c>
      <c r="J9">
        <v>4466.3999999999996</v>
      </c>
      <c r="K9">
        <v>0</v>
      </c>
      <c r="L9">
        <v>0</v>
      </c>
      <c r="M9">
        <f>1744.9+1158.9</f>
        <v>2903.8</v>
      </c>
      <c r="N9">
        <v>5404.4</v>
      </c>
      <c r="P9">
        <f>D9/SUM($D$9:$N$9)</f>
        <v>9.1950817893273543E-2</v>
      </c>
      <c r="Q9">
        <f t="shared" ref="Q9:Z9" si="10">E9/SUM($D$9:$N$9)</f>
        <v>0</v>
      </c>
      <c r="R9">
        <f t="shared" si="10"/>
        <v>0.38295931478944245</v>
      </c>
      <c r="S9">
        <f t="shared" si="10"/>
        <v>0.11038294905376697</v>
      </c>
      <c r="T9">
        <f t="shared" si="10"/>
        <v>0</v>
      </c>
      <c r="U9">
        <f t="shared" si="10"/>
        <v>8.7005774646911782E-2</v>
      </c>
      <c r="V9">
        <f t="shared" si="10"/>
        <v>0.11457457672641058</v>
      </c>
      <c r="W9">
        <f t="shared" si="10"/>
        <v>0</v>
      </c>
      <c r="X9">
        <f t="shared" si="10"/>
        <v>0</v>
      </c>
      <c r="Y9">
        <f t="shared" si="10"/>
        <v>7.4489892508094013E-2</v>
      </c>
      <c r="Z9">
        <f t="shared" si="10"/>
        <v>0.13863667438210042</v>
      </c>
      <c r="AB9">
        <f t="shared" si="1"/>
        <v>0.63593637877868225</v>
      </c>
      <c r="AC9">
        <f t="shared" si="2"/>
        <v>0.65224033142650595</v>
      </c>
      <c r="AD9">
        <f t="shared" si="4"/>
        <v>19.407057400004877</v>
      </c>
      <c r="AE9">
        <v>2.44</v>
      </c>
    </row>
    <row r="10" spans="1:31" x14ac:dyDescent="0.2">
      <c r="A10" t="s">
        <v>255</v>
      </c>
      <c r="B10">
        <v>830</v>
      </c>
      <c r="C10">
        <v>13983.1</v>
      </c>
      <c r="D10">
        <v>3617.7</v>
      </c>
      <c r="E10">
        <v>0</v>
      </c>
      <c r="F10">
        <v>9731.2099999999991</v>
      </c>
      <c r="G10">
        <v>4204.7</v>
      </c>
      <c r="H10">
        <v>1970.8</v>
      </c>
      <c r="I10">
        <v>4206.1000000000004</v>
      </c>
      <c r="J10">
        <v>12159.2</v>
      </c>
      <c r="K10">
        <v>8517.7000000000007</v>
      </c>
      <c r="L10">
        <v>3328.2</v>
      </c>
      <c r="M10">
        <v>4491.6000000000004</v>
      </c>
      <c r="N10">
        <v>18258.2</v>
      </c>
      <c r="P10">
        <f>D10/SUM($D$10:$N$10)</f>
        <v>5.1325515450644323E-2</v>
      </c>
      <c r="Q10">
        <f t="shared" ref="Q10:Z10" si="11">E10/SUM($D$10:$N$10)</f>
        <v>0</v>
      </c>
      <c r="R10">
        <f t="shared" si="11"/>
        <v>0.13805991906693879</v>
      </c>
      <c r="S10">
        <f t="shared" si="11"/>
        <v>5.9653480060625305E-2</v>
      </c>
      <c r="T10">
        <f t="shared" si="11"/>
        <v>2.7960396343016232E-2</v>
      </c>
      <c r="U10">
        <f t="shared" si="11"/>
        <v>5.9673342327156785E-2</v>
      </c>
      <c r="V10">
        <f t="shared" si="11"/>
        <v>0.1725066222924716</v>
      </c>
      <c r="W10">
        <f t="shared" si="11"/>
        <v>0.12084344831079227</v>
      </c>
      <c r="X10">
        <f t="shared" si="11"/>
        <v>4.7218282478600888E-2</v>
      </c>
      <c r="Y10">
        <f t="shared" si="11"/>
        <v>6.3723825966253159E-2</v>
      </c>
      <c r="Z10">
        <f t="shared" si="11"/>
        <v>0.2590351677035006</v>
      </c>
      <c r="AB10">
        <f t="shared" si="1"/>
        <v>0.38393126522728138</v>
      </c>
      <c r="AC10">
        <f t="shared" si="2"/>
        <v>0.27206411209875164</v>
      </c>
      <c r="AD10">
        <f t="shared" si="4"/>
        <v>11.237051618668463</v>
      </c>
      <c r="AE10">
        <v>2.44</v>
      </c>
    </row>
    <row r="11" spans="1:31" x14ac:dyDescent="0.2">
      <c r="A11" t="s">
        <v>256</v>
      </c>
      <c r="B11">
        <v>845</v>
      </c>
      <c r="C11">
        <v>14221.7</v>
      </c>
      <c r="D11">
        <v>10271.299999999999</v>
      </c>
      <c r="E11">
        <v>0</v>
      </c>
      <c r="F11">
        <v>14950.2</v>
      </c>
      <c r="G11">
        <v>14881.7</v>
      </c>
      <c r="H11">
        <v>17133.099999999999</v>
      </c>
      <c r="I11">
        <v>52245.7</v>
      </c>
      <c r="J11">
        <v>6389.7</v>
      </c>
      <c r="K11">
        <v>21976.2</v>
      </c>
      <c r="L11">
        <v>17526.099999999999</v>
      </c>
      <c r="M11">
        <v>12521.2</v>
      </c>
      <c r="N11">
        <v>45980.9</v>
      </c>
      <c r="P11">
        <f>D11/SUM($D$11:$N$11)</f>
        <v>4.8024533830568254E-2</v>
      </c>
      <c r="Q11">
        <f t="shared" ref="Q11:Z11" si="12">E11/SUM($D$11:$N$11)</f>
        <v>0</v>
      </c>
      <c r="R11">
        <f t="shared" si="12"/>
        <v>6.9901218509221E-2</v>
      </c>
      <c r="S11">
        <f t="shared" si="12"/>
        <v>6.9580939618779286E-2</v>
      </c>
      <c r="T11">
        <f t="shared" si="12"/>
        <v>8.0107595004771451E-2</v>
      </c>
      <c r="U11">
        <f t="shared" si="12"/>
        <v>0.24428021644307146</v>
      </c>
      <c r="V11">
        <f t="shared" si="12"/>
        <v>2.9875708412487417E-2</v>
      </c>
      <c r="W11">
        <f t="shared" si="12"/>
        <v>0.10275201389963629</v>
      </c>
      <c r="X11">
        <f t="shared" si="12"/>
        <v>8.1945107471101244E-2</v>
      </c>
      <c r="Y11">
        <f t="shared" si="12"/>
        <v>5.8544175810200397E-2</v>
      </c>
      <c r="Z11">
        <f t="shared" si="12"/>
        <v>0.21498849100016318</v>
      </c>
      <c r="AB11">
        <f t="shared" si="1"/>
        <v>0.19883512565995226</v>
      </c>
      <c r="AC11">
        <f t="shared" si="2"/>
        <v>0.22468782098737389</v>
      </c>
      <c r="AD11">
        <f t="shared" si="4"/>
        <v>5.2362347738956529</v>
      </c>
      <c r="AE11">
        <v>2.44</v>
      </c>
    </row>
    <row r="12" spans="1:31" x14ac:dyDescent="0.2">
      <c r="A12" t="s">
        <v>257</v>
      </c>
      <c r="B12">
        <v>860</v>
      </c>
      <c r="C12">
        <v>14456.2</v>
      </c>
      <c r="D12">
        <v>5662.3</v>
      </c>
      <c r="E12">
        <v>0</v>
      </c>
      <c r="F12">
        <v>13418.5</v>
      </c>
      <c r="G12">
        <v>5433.9</v>
      </c>
      <c r="H12">
        <v>6533</v>
      </c>
      <c r="I12">
        <v>26489</v>
      </c>
      <c r="J12">
        <v>3451.6</v>
      </c>
      <c r="K12">
        <f>121644+6733</f>
        <v>128377</v>
      </c>
      <c r="L12">
        <v>10030.6</v>
      </c>
      <c r="M12">
        <v>11885.2</v>
      </c>
      <c r="N12">
        <v>39090.199999999997</v>
      </c>
      <c r="P12">
        <f>D12/SUM($D$12:$N$12)</f>
        <v>2.2615611294105997E-2</v>
      </c>
      <c r="Q12">
        <f t="shared" ref="Q12:Z12" si="13">E12/SUM($D$12:$N$12)</f>
        <v>0</v>
      </c>
      <c r="R12">
        <f t="shared" si="13"/>
        <v>5.3594401594751477E-2</v>
      </c>
      <c r="S12">
        <f t="shared" si="13"/>
        <v>2.1703366160578309E-2</v>
      </c>
      <c r="T12">
        <f t="shared" si="13"/>
        <v>2.6093246310579528E-2</v>
      </c>
      <c r="U12">
        <f t="shared" si="13"/>
        <v>0.1057988675219564</v>
      </c>
      <c r="V12">
        <f t="shared" si="13"/>
        <v>1.3785925143976167E-2</v>
      </c>
      <c r="W12">
        <f t="shared" si="13"/>
        <v>0.51274646894432396</v>
      </c>
      <c r="X12">
        <f t="shared" si="13"/>
        <v>4.0062898583024496E-2</v>
      </c>
      <c r="Y12">
        <f t="shared" si="13"/>
        <v>4.7470297114725217E-2</v>
      </c>
      <c r="Z12">
        <f t="shared" si="13"/>
        <v>0.15612891733197853</v>
      </c>
      <c r="AB12">
        <f t="shared" si="1"/>
        <v>9.9760595066867644E-2</v>
      </c>
      <c r="AC12">
        <f t="shared" si="2"/>
        <v>0.2440430664234865</v>
      </c>
      <c r="AD12">
        <f t="shared" si="4"/>
        <v>2.0242384920678491</v>
      </c>
      <c r="AE12">
        <v>2.44</v>
      </c>
    </row>
    <row r="13" spans="1:31" x14ac:dyDescent="0.2">
      <c r="A13" t="s">
        <v>258</v>
      </c>
      <c r="B13">
        <v>875</v>
      </c>
      <c r="C13">
        <v>14692.6</v>
      </c>
      <c r="D13">
        <v>11742.3</v>
      </c>
      <c r="E13">
        <v>12530.8</v>
      </c>
      <c r="F13">
        <v>28893.1</v>
      </c>
      <c r="G13">
        <v>10810.8</v>
      </c>
      <c r="H13">
        <v>8291.4</v>
      </c>
      <c r="I13">
        <v>17186.5</v>
      </c>
      <c r="J13">
        <v>51109.7</v>
      </c>
      <c r="K13">
        <v>64097.3</v>
      </c>
      <c r="L13">
        <v>17823</v>
      </c>
      <c r="M13">
        <v>68180</v>
      </c>
      <c r="N13">
        <v>59821.2</v>
      </c>
      <c r="P13">
        <f>D13/SUM($D$13:$N$13)</f>
        <v>3.3502897832467536E-2</v>
      </c>
      <c r="Q13">
        <f t="shared" ref="Q13:Z13" si="14">E13/SUM($D$13:$N$13)</f>
        <v>3.5752630418153533E-2</v>
      </c>
      <c r="R13">
        <f t="shared" si="14"/>
        <v>8.2437220762820548E-2</v>
      </c>
      <c r="S13">
        <f t="shared" si="14"/>
        <v>3.0845160478546796E-2</v>
      </c>
      <c r="T13">
        <f t="shared" si="14"/>
        <v>2.3656858289101908E-2</v>
      </c>
      <c r="U13">
        <f t="shared" si="14"/>
        <v>4.9036181463401836E-2</v>
      </c>
      <c r="V13">
        <f t="shared" si="14"/>
        <v>0.14582518393739438</v>
      </c>
      <c r="W13">
        <f t="shared" si="14"/>
        <v>0.18288114706974115</v>
      </c>
      <c r="X13">
        <f t="shared" si="14"/>
        <v>5.085223065907607E-2</v>
      </c>
      <c r="Y13">
        <f t="shared" si="14"/>
        <v>0.19452982586185302</v>
      </c>
      <c r="Z13">
        <f t="shared" si="14"/>
        <v>0.17068066322744327</v>
      </c>
      <c r="AB13">
        <f t="shared" si="1"/>
        <v>0.24909108286700574</v>
      </c>
      <c r="AC13">
        <f t="shared" si="2"/>
        <v>0.27951096542532916</v>
      </c>
      <c r="AD13">
        <f t="shared" si="4"/>
        <v>6.865532906548327</v>
      </c>
      <c r="AE13">
        <v>2.44</v>
      </c>
    </row>
    <row r="14" spans="1:31" x14ac:dyDescent="0.2">
      <c r="A14" s="25" t="s">
        <v>259</v>
      </c>
      <c r="B14">
        <v>890</v>
      </c>
      <c r="C14">
        <v>14963.2</v>
      </c>
      <c r="D14">
        <v>5395.8</v>
      </c>
      <c r="E14">
        <v>0</v>
      </c>
      <c r="F14">
        <v>11603.1</v>
      </c>
      <c r="G14">
        <v>7488.51</v>
      </c>
      <c r="H14">
        <v>956.1</v>
      </c>
      <c r="I14">
        <v>4155</v>
      </c>
      <c r="J14">
        <v>12695.5</v>
      </c>
      <c r="K14">
        <f>1141+1493+5063+1274</f>
        <v>8971</v>
      </c>
      <c r="L14">
        <v>4657.5</v>
      </c>
      <c r="M14">
        <v>2171</v>
      </c>
      <c r="N14">
        <v>10135.799999999999</v>
      </c>
      <c r="P14">
        <f>D14/SUM($D$14:$N$14)</f>
        <v>7.9083314780700562E-2</v>
      </c>
      <c r="Q14">
        <f t="shared" ref="Q14:Z14" si="15">E14/SUM($D$14:$N$14)</f>
        <v>0</v>
      </c>
      <c r="R14">
        <f t="shared" si="15"/>
        <v>0.17006034503353473</v>
      </c>
      <c r="S14">
        <f t="shared" si="15"/>
        <v>0.10975503049935578</v>
      </c>
      <c r="T14">
        <f t="shared" si="15"/>
        <v>1.4013039264210646E-2</v>
      </c>
      <c r="U14">
        <f t="shared" si="15"/>
        <v>6.0897581992255236E-2</v>
      </c>
      <c r="V14">
        <f t="shared" si="15"/>
        <v>0.1860710594904155</v>
      </c>
      <c r="W14">
        <f t="shared" si="15"/>
        <v>0.1314830825637838</v>
      </c>
      <c r="X14">
        <f t="shared" si="15"/>
        <v>6.8262452016589356E-2</v>
      </c>
      <c r="Y14">
        <f t="shared" si="15"/>
        <v>3.1819169796675359E-2</v>
      </c>
      <c r="Z14">
        <f t="shared" si="15"/>
        <v>0.14855492456247907</v>
      </c>
      <c r="AB14">
        <f t="shared" si="1"/>
        <v>0.42727540762826444</v>
      </c>
      <c r="AC14">
        <f t="shared" si="2"/>
        <v>0.37406422878368445</v>
      </c>
      <c r="AD14">
        <f t="shared" si="4"/>
        <v>12.642268715308333</v>
      </c>
      <c r="AE14">
        <v>2.44</v>
      </c>
    </row>
    <row r="15" spans="1:31" x14ac:dyDescent="0.2">
      <c r="A15" s="25" t="s">
        <v>260</v>
      </c>
      <c r="B15">
        <v>905</v>
      </c>
      <c r="C15">
        <v>15232.4</v>
      </c>
      <c r="D15">
        <v>3751.9</v>
      </c>
      <c r="E15">
        <v>0</v>
      </c>
      <c r="F15">
        <v>13251.2</v>
      </c>
      <c r="G15">
        <v>5294.84</v>
      </c>
      <c r="H15">
        <v>0</v>
      </c>
      <c r="I15">
        <v>3943.4</v>
      </c>
      <c r="J15">
        <v>16803.900000000001</v>
      </c>
      <c r="K15">
        <v>10107.299999999999</v>
      </c>
      <c r="L15">
        <v>6566.54</v>
      </c>
      <c r="M15">
        <v>2732</v>
      </c>
      <c r="N15">
        <v>20930.2</v>
      </c>
      <c r="P15">
        <f>D15/SUM($D$15:$N$15)</f>
        <v>4.4996910577530108E-2</v>
      </c>
      <c r="Q15">
        <f t="shared" ref="Q15:Z15" si="16">E15/SUM($D$15:$N$15)</f>
        <v>0</v>
      </c>
      <c r="R15">
        <f t="shared" si="16"/>
        <v>0.15892296208453502</v>
      </c>
      <c r="S15">
        <f t="shared" si="16"/>
        <v>6.350154375178696E-2</v>
      </c>
      <c r="T15">
        <f t="shared" si="16"/>
        <v>0</v>
      </c>
      <c r="U15">
        <f t="shared" si="16"/>
        <v>4.7293589160540585E-2</v>
      </c>
      <c r="V15">
        <f t="shared" si="16"/>
        <v>0.20153084721174824</v>
      </c>
      <c r="W15">
        <f t="shared" si="16"/>
        <v>0.12121785609431754</v>
      </c>
      <c r="X15">
        <f t="shared" si="16"/>
        <v>7.875316857692756E-2</v>
      </c>
      <c r="Y15">
        <f t="shared" si="16"/>
        <v>3.2765148244306153E-2</v>
      </c>
      <c r="Z15">
        <f t="shared" si="16"/>
        <v>0.25101797429830769</v>
      </c>
      <c r="AB15">
        <f t="shared" si="1"/>
        <v>0.4350773170551967</v>
      </c>
      <c r="AC15">
        <f t="shared" si="2"/>
        <v>0.27735828189275241</v>
      </c>
      <c r="AD15">
        <f t="shared" si="4"/>
        <v>12.895206618929478</v>
      </c>
      <c r="AE15">
        <v>2.44</v>
      </c>
    </row>
    <row r="16" spans="1:31" x14ac:dyDescent="0.2">
      <c r="A16" t="s">
        <v>261</v>
      </c>
      <c r="B16">
        <v>920</v>
      </c>
      <c r="C16">
        <v>15517.9</v>
      </c>
      <c r="D16">
        <v>12758.1</v>
      </c>
      <c r="E16">
        <v>0</v>
      </c>
      <c r="F16">
        <v>14933.1</v>
      </c>
      <c r="G16">
        <v>9574.27</v>
      </c>
      <c r="H16">
        <v>0</v>
      </c>
      <c r="I16">
        <v>23904.2</v>
      </c>
      <c r="J16">
        <v>0</v>
      </c>
      <c r="K16">
        <f>10725+5738.95</f>
        <v>16463.95</v>
      </c>
      <c r="L16">
        <v>5448.71</v>
      </c>
      <c r="M16">
        <v>1553</v>
      </c>
      <c r="N16">
        <v>17821.3</v>
      </c>
      <c r="P16">
        <f>D16/SUM($D$16:$N$16)</f>
        <v>0.12452195626578777</v>
      </c>
      <c r="Q16">
        <f t="shared" ref="Q16:Z16" si="17">E16/SUM($D$16:$N$16)</f>
        <v>0</v>
      </c>
      <c r="R16">
        <f t="shared" si="17"/>
        <v>0.14575045070289741</v>
      </c>
      <c r="S16">
        <f t="shared" si="17"/>
        <v>9.3447051693970412E-2</v>
      </c>
      <c r="T16">
        <f t="shared" si="17"/>
        <v>0</v>
      </c>
      <c r="U16">
        <f t="shared" si="17"/>
        <v>0.23331042607979591</v>
      </c>
      <c r="V16">
        <f t="shared" si="17"/>
        <v>0</v>
      </c>
      <c r="W16">
        <f t="shared" si="17"/>
        <v>0.160691894707058</v>
      </c>
      <c r="X16">
        <f t="shared" si="17"/>
        <v>5.3180648241114313E-2</v>
      </c>
      <c r="Y16">
        <f t="shared" si="17"/>
        <v>1.5157633039462649E-2</v>
      </c>
      <c r="Z16">
        <f t="shared" si="17"/>
        <v>0.1739399392699135</v>
      </c>
      <c r="AB16">
        <f t="shared" si="1"/>
        <v>0.34969544097222482</v>
      </c>
      <c r="AC16">
        <f t="shared" si="2"/>
        <v>0.54337799279098742</v>
      </c>
      <c r="AD16">
        <f t="shared" si="4"/>
        <v>10.12712619631953</v>
      </c>
      <c r="AE16">
        <v>2.44</v>
      </c>
    </row>
    <row r="19" spans="1:1" x14ac:dyDescent="0.2">
      <c r="A19" s="25"/>
    </row>
    <row r="25" spans="1:1" x14ac:dyDescent="0.2">
      <c r="A25" s="25"/>
    </row>
    <row r="26" spans="1:1" x14ac:dyDescent="0.2">
      <c r="A26" s="25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1st</vt:lpstr>
      <vt:lpstr>2nd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Heyue</dc:creator>
  <cp:lastModifiedBy>he yue</cp:lastModifiedBy>
  <dcterms:created xsi:type="dcterms:W3CDTF">2020-02-13T09:14:19Z</dcterms:created>
  <dcterms:modified xsi:type="dcterms:W3CDTF">2020-06-18T13:34:02Z</dcterms:modified>
</cp:coreProperties>
</file>