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Smithsonian)\Bwindi_paper\Revision\Smithsonian_Repository\Bwindi_Samples\"/>
    </mc:Choice>
  </mc:AlternateContent>
  <xr:revisionPtr revIDLastSave="0" documentId="13_ncr:1_{673AF427-28CA-4804-B0CE-B47DC952C68A}" xr6:coauthVersionLast="44" xr6:coauthVersionMax="44" xr10:uidLastSave="{00000000-0000-0000-0000-000000000000}"/>
  <bookViews>
    <workbookView xWindow="0" yWindow="0" windowWidth="20472" windowHeight="12360" xr2:uid="{E3EB3F3B-4DD8-6D43-9AAE-C9D4FBA90ECB}"/>
  </bookViews>
  <sheets>
    <sheet name="Sheet1" sheetId="1" r:id="rId1"/>
  </sheets>
  <definedNames>
    <definedName name="_xlnm._FilterDatabase" localSheetId="0" hidden="1">Sheet1!$A$1:$BM$1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6" i="1" l="1"/>
  <c r="AL2" i="1" l="1"/>
  <c r="AL26" i="1"/>
  <c r="AH7" i="1" l="1"/>
  <c r="AH6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8" i="1"/>
  <c r="BF49" i="1"/>
  <c r="BF51" i="1"/>
  <c r="BF53" i="1"/>
  <c r="BF2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8" i="1"/>
  <c r="BD49" i="1"/>
  <c r="BD51" i="1"/>
  <c r="BD53" i="1"/>
  <c r="BD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8" i="1"/>
  <c r="AJ49" i="1"/>
  <c r="AJ51" i="1"/>
  <c r="AJ53" i="1"/>
  <c r="AJ2" i="1"/>
  <c r="AH3" i="1"/>
  <c r="AH4" i="1"/>
  <c r="AH5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8" i="1"/>
  <c r="AH49" i="1"/>
  <c r="AH51" i="1"/>
  <c r="AH53" i="1"/>
  <c r="AH2" i="1"/>
  <c r="BB23" i="1" l="1"/>
  <c r="AZ17" i="1" l="1"/>
  <c r="R10" i="1" l="1"/>
  <c r="AR10" i="1" l="1"/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8" i="1"/>
  <c r="BB49" i="1"/>
  <c r="BB51" i="1"/>
  <c r="BB53" i="1"/>
  <c r="BB2" i="1"/>
  <c r="AR3" i="1"/>
  <c r="AR4" i="1"/>
  <c r="AR5" i="1"/>
  <c r="AR6" i="1"/>
  <c r="AR7" i="1"/>
  <c r="AR8" i="1"/>
  <c r="AR9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8" i="1"/>
  <c r="AR49" i="1"/>
  <c r="AR51" i="1"/>
  <c r="AR53" i="1"/>
  <c r="AR2" i="1"/>
  <c r="AP53" i="1"/>
  <c r="AP44" i="1"/>
  <c r="AP45" i="1"/>
  <c r="AP46" i="1"/>
  <c r="AP48" i="1"/>
  <c r="AP49" i="1"/>
  <c r="AP51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8" i="1"/>
  <c r="AZ49" i="1"/>
  <c r="AZ51" i="1"/>
  <c r="AZ53" i="1"/>
  <c r="AZ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8" i="1"/>
  <c r="AX49" i="1"/>
  <c r="AX51" i="1"/>
  <c r="AX53" i="1"/>
  <c r="AX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8" i="1"/>
  <c r="AV49" i="1"/>
  <c r="AV51" i="1"/>
  <c r="AV53" i="1"/>
  <c r="AV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8" i="1"/>
  <c r="AT49" i="1"/>
  <c r="AT51" i="1"/>
  <c r="AT53" i="1"/>
  <c r="AT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8" i="1"/>
  <c r="AN49" i="1"/>
  <c r="AN51" i="1"/>
  <c r="AN53" i="1"/>
  <c r="AL6" i="1"/>
  <c r="AN2" i="1"/>
  <c r="AL3" i="1"/>
  <c r="AL4" i="1"/>
  <c r="AL5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8" i="1"/>
  <c r="AL49" i="1"/>
  <c r="AL51" i="1"/>
  <c r="AL53" i="1"/>
  <c r="X44" i="1" l="1"/>
  <c r="X6" i="1"/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8" i="1"/>
  <c r="AF49" i="1"/>
  <c r="AF51" i="1"/>
  <c r="AF53" i="1"/>
  <c r="AF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8" i="1"/>
  <c r="AD49" i="1"/>
  <c r="AD51" i="1"/>
  <c r="AD53" i="1"/>
  <c r="AD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8" i="1"/>
  <c r="AB49" i="1"/>
  <c r="AB51" i="1"/>
  <c r="AB53" i="1"/>
  <c r="AB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8" i="1"/>
  <c r="Z49" i="1"/>
  <c r="Z51" i="1"/>
  <c r="Z53" i="1"/>
  <c r="Z2" i="1"/>
  <c r="X3" i="1"/>
  <c r="X4" i="1"/>
  <c r="X5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5" i="1"/>
  <c r="X46" i="1"/>
  <c r="X48" i="1"/>
  <c r="X49" i="1"/>
  <c r="X51" i="1"/>
  <c r="X53" i="1"/>
  <c r="X2" i="1"/>
  <c r="BH3" i="1" l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I34" i="1" s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8" i="1"/>
  <c r="BH49" i="1"/>
  <c r="BH51" i="1"/>
  <c r="BH53" i="1"/>
  <c r="BH2" i="1"/>
  <c r="BK9" i="1" l="1"/>
  <c r="BI9" i="1"/>
  <c r="BK23" i="1"/>
  <c r="BI23" i="1"/>
  <c r="BM15" i="1"/>
  <c r="BI15" i="1"/>
  <c r="BM7" i="1"/>
  <c r="BI7" i="1"/>
  <c r="BK26" i="1"/>
  <c r="BI26" i="1"/>
  <c r="BK17" i="1"/>
  <c r="BI17" i="1"/>
  <c r="BM24" i="1"/>
  <c r="BI24" i="1"/>
  <c r="BK31" i="1"/>
  <c r="BI31" i="1"/>
  <c r="BK30" i="1"/>
  <c r="BI30" i="1"/>
  <c r="BK22" i="1"/>
  <c r="BI22" i="1"/>
  <c r="BK14" i="1"/>
  <c r="BI14" i="1"/>
  <c r="BM6" i="1"/>
  <c r="BI6" i="1"/>
  <c r="BK41" i="1"/>
  <c r="BI41" i="1"/>
  <c r="BM8" i="1"/>
  <c r="BI8" i="1"/>
  <c r="BM39" i="1"/>
  <c r="BI39" i="1"/>
  <c r="BM37" i="1"/>
  <c r="BI37" i="1"/>
  <c r="BK29" i="1"/>
  <c r="BI29" i="1"/>
  <c r="BM21" i="1"/>
  <c r="BI21" i="1"/>
  <c r="BM13" i="1"/>
  <c r="BI13" i="1"/>
  <c r="BM5" i="1"/>
  <c r="BI5" i="1"/>
  <c r="BM18" i="1"/>
  <c r="BI18" i="1"/>
  <c r="BM33" i="1"/>
  <c r="BI33" i="1"/>
  <c r="BK40" i="1"/>
  <c r="BI40" i="1"/>
  <c r="BM16" i="1"/>
  <c r="BI16" i="1"/>
  <c r="BM44" i="1"/>
  <c r="BI44" i="1"/>
  <c r="BM28" i="1"/>
  <c r="BI28" i="1"/>
  <c r="BM20" i="1"/>
  <c r="BI20" i="1"/>
  <c r="BK12" i="1"/>
  <c r="BI12" i="1"/>
  <c r="BM4" i="1"/>
  <c r="BI4" i="1"/>
  <c r="BM10" i="1"/>
  <c r="BI10" i="1"/>
  <c r="BM25" i="1"/>
  <c r="BI25" i="1"/>
  <c r="BK32" i="1"/>
  <c r="BI32" i="1"/>
  <c r="BK2" i="1"/>
  <c r="BI2" i="1"/>
  <c r="BK43" i="1"/>
  <c r="BI43" i="1"/>
  <c r="BM27" i="1"/>
  <c r="BI27" i="1"/>
  <c r="BK19" i="1"/>
  <c r="BI19" i="1"/>
  <c r="BM11" i="1"/>
  <c r="BI11" i="1"/>
  <c r="BM3" i="1"/>
  <c r="BI3" i="1"/>
  <c r="BK39" i="1"/>
  <c r="BK37" i="1"/>
  <c r="BK25" i="1"/>
  <c r="BK13" i="1"/>
  <c r="BM43" i="1"/>
  <c r="BM41" i="1"/>
  <c r="BM40" i="1"/>
  <c r="BM26" i="1"/>
  <c r="BM14" i="1"/>
  <c r="BK11" i="1"/>
  <c r="BM23" i="1"/>
  <c r="BM12" i="1"/>
  <c r="BM32" i="1"/>
  <c r="BM22" i="1"/>
  <c r="BK8" i="1"/>
  <c r="BM9" i="1"/>
  <c r="BK7" i="1"/>
  <c r="BK18" i="1"/>
  <c r="BK6" i="1"/>
  <c r="BM31" i="1"/>
  <c r="BM19" i="1"/>
  <c r="BK10" i="1"/>
  <c r="BK5" i="1"/>
  <c r="BM30" i="1"/>
  <c r="BK21" i="1"/>
  <c r="BM2" i="1"/>
  <c r="BK28" i="1"/>
  <c r="BK16" i="1"/>
  <c r="BK4" i="1"/>
  <c r="BM29" i="1"/>
  <c r="BM17" i="1"/>
  <c r="BK20" i="1"/>
  <c r="BK44" i="1"/>
  <c r="BK27" i="1"/>
  <c r="BK15" i="1"/>
  <c r="BK3" i="1"/>
  <c r="BK24" i="1"/>
  <c r="BK33" i="1"/>
  <c r="T41" i="1"/>
  <c r="T40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" i="1"/>
  <c r="R2" i="1"/>
  <c r="T2" i="1"/>
  <c r="T3" i="1"/>
  <c r="R3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8" i="1"/>
  <c r="V49" i="1"/>
  <c r="V51" i="1"/>
  <c r="V53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2" i="1"/>
  <c r="T43" i="1"/>
  <c r="T44" i="1"/>
  <c r="T45" i="1"/>
  <c r="T46" i="1"/>
  <c r="T48" i="1"/>
  <c r="T49" i="1"/>
  <c r="T51" i="1"/>
  <c r="T53" i="1"/>
  <c r="R4" i="1"/>
  <c r="R5" i="1"/>
  <c r="R6" i="1"/>
  <c r="R7" i="1"/>
  <c r="R8" i="1"/>
  <c r="R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8" i="1"/>
  <c r="R49" i="1"/>
  <c r="R51" i="1"/>
  <c r="R53" i="1"/>
  <c r="T4" i="1"/>
  <c r="V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P49" i="1"/>
  <c r="P51" i="1"/>
  <c r="P53" i="1"/>
  <c r="P2" i="1"/>
</calcChain>
</file>

<file path=xl/sharedStrings.xml><?xml version="1.0" encoding="utf-8"?>
<sst xmlns="http://schemas.openxmlformats.org/spreadsheetml/2006/main" count="300" uniqueCount="249">
  <si>
    <t>Sample</t>
  </si>
  <si>
    <t>Read Pairs</t>
  </si>
  <si>
    <t>BWINDI-1</t>
  </si>
  <si>
    <t>BWINDI-2</t>
  </si>
  <si>
    <t>BWINDI-4</t>
  </si>
  <si>
    <t>BWINDI-7</t>
  </si>
  <si>
    <t>BWINDI-9</t>
  </si>
  <si>
    <t>BWINDI-12</t>
  </si>
  <si>
    <t>BWINDI-14</t>
  </si>
  <si>
    <t>BWINDI-16</t>
  </si>
  <si>
    <t>BWINDI-17</t>
  </si>
  <si>
    <t>BWINDI-18</t>
  </si>
  <si>
    <t>BWINDI-19</t>
  </si>
  <si>
    <t>BWINDI-20</t>
  </si>
  <si>
    <t>BWINDI-22</t>
  </si>
  <si>
    <t>BWINDI-24</t>
  </si>
  <si>
    <t>BWINDI-26</t>
  </si>
  <si>
    <t>BWINDI-30</t>
  </si>
  <si>
    <t>BWINDI-32</t>
  </si>
  <si>
    <t>BWINDI-33</t>
  </si>
  <si>
    <t>BWINDI-35</t>
  </si>
  <si>
    <t>BWINDI-37</t>
  </si>
  <si>
    <t>BWINDI-38</t>
  </si>
  <si>
    <t>BWINDI-40</t>
  </si>
  <si>
    <t>BWINDI-42</t>
  </si>
  <si>
    <t>BWINDI-43</t>
  </si>
  <si>
    <t>BWINDI-45</t>
  </si>
  <si>
    <t>BWINDI-47</t>
  </si>
  <si>
    <t>BWINDI-48</t>
  </si>
  <si>
    <t>BWINDI-50</t>
  </si>
  <si>
    <t>BWINDI-51</t>
  </si>
  <si>
    <t>BWINDI-52</t>
  </si>
  <si>
    <t>BWINDI-53</t>
  </si>
  <si>
    <t>BWINDI-54</t>
  </si>
  <si>
    <t>BWINDI-56</t>
  </si>
  <si>
    <t>BWINDI-57</t>
  </si>
  <si>
    <t>BWINDI-58</t>
  </si>
  <si>
    <t>BWINDI-59</t>
  </si>
  <si>
    <t>BWINDI-60</t>
  </si>
  <si>
    <t>BWINDI-62</t>
  </si>
  <si>
    <t>BWINDI-63</t>
  </si>
  <si>
    <t>BWINDI-70</t>
  </si>
  <si>
    <t>BWINDI-75</t>
  </si>
  <si>
    <t>BWINDI-97</t>
  </si>
  <si>
    <t>BWINDI-100</t>
  </si>
  <si>
    <t>BWINDI-B1</t>
  </si>
  <si>
    <t>BWINDI-B2</t>
  </si>
  <si>
    <t>BWINDI-C1</t>
  </si>
  <si>
    <t>BWINDI-C2</t>
  </si>
  <si>
    <t>BWINDI-LB1</t>
  </si>
  <si>
    <t>BWINDI-LB2</t>
  </si>
  <si>
    <t>BWINDI-LB3</t>
  </si>
  <si>
    <t>BWINDI-LB4</t>
  </si>
  <si>
    <t>BWINDI-28</t>
  </si>
  <si>
    <t>Unique Merged Reads</t>
  </si>
  <si>
    <t>Sample Mass (mg)</t>
  </si>
  <si>
    <t>&lt;0.50</t>
  </si>
  <si>
    <t>14.0</t>
  </si>
  <si>
    <t>7.26</t>
  </si>
  <si>
    <t>4.82</t>
  </si>
  <si>
    <t>5.50</t>
  </si>
  <si>
    <t>10.3</t>
  </si>
  <si>
    <t>13.2</t>
  </si>
  <si>
    <t>8.68</t>
  </si>
  <si>
    <t>2.26</t>
  </si>
  <si>
    <t>136</t>
  </si>
  <si>
    <t>118</t>
  </si>
  <si>
    <t>87.7</t>
  </si>
  <si>
    <t>23.7</t>
  </si>
  <si>
    <t>17.8</t>
  </si>
  <si>
    <t>72.1</t>
  </si>
  <si>
    <t>138</t>
  </si>
  <si>
    <t>140</t>
  </si>
  <si>
    <t>95.3</t>
  </si>
  <si>
    <t>51.4</t>
  </si>
  <si>
    <t>216</t>
  </si>
  <si>
    <t>123</t>
  </si>
  <si>
    <t>141</t>
  </si>
  <si>
    <t>DNA Concentration (ng/ml)</t>
  </si>
  <si>
    <t>DNA Fraction (ng DNA/g sediment)</t>
  </si>
  <si>
    <t>Depth (cm)</t>
  </si>
  <si>
    <t>Mean Merged Read Length (bp)</t>
  </si>
  <si>
    <t>SD Merged Read Length (bp)</t>
  </si>
  <si>
    <t>QIIME2 Clustered Reads</t>
  </si>
  <si>
    <t>QIIME2 Bacteria Reads</t>
  </si>
  <si>
    <t>QIIME2 Bacteria (%)</t>
  </si>
  <si>
    <t>QIIME2 Archaea Reads</t>
  </si>
  <si>
    <t>QIIME2 Archaea (%)</t>
  </si>
  <si>
    <t>QIIME2 Assigned Reads</t>
  </si>
  <si>
    <r>
      <t>5´ C</t>
    </r>
    <r>
      <rPr>
        <b/>
        <sz val="12"/>
        <color theme="1"/>
        <rFont val="Wingdings"/>
        <charset val="2"/>
      </rPr>
      <t>à</t>
    </r>
    <r>
      <rPr>
        <b/>
        <sz val="12"/>
        <color theme="1"/>
        <rFont val="Calibri"/>
        <family val="2"/>
        <scheme val="minor"/>
      </rPr>
      <t>T</t>
    </r>
  </si>
  <si>
    <r>
      <t>3´ G</t>
    </r>
    <r>
      <rPr>
        <b/>
        <sz val="12"/>
        <color theme="1"/>
        <rFont val="Wingdings"/>
        <charset val="2"/>
      </rPr>
      <t>à</t>
    </r>
    <r>
      <rPr>
        <b/>
        <sz val="12"/>
        <color theme="1"/>
        <rFont val="Calibri"/>
        <family val="2"/>
        <scheme val="minor"/>
      </rPr>
      <t>A</t>
    </r>
  </si>
  <si>
    <t>DNA-MUB17-2D-1L-SAMPLE1</t>
  </si>
  <si>
    <t>DNA-MUB17-2D-1L-SAMPLE2</t>
  </si>
  <si>
    <t>DNA-MUB17-2D-1L-SAMPLE4</t>
  </si>
  <si>
    <t>DNA-MUB17-2D-1L-SAMPLE7</t>
  </si>
  <si>
    <t>DNA-MUB17-2D-1L-SAMPLE9</t>
  </si>
  <si>
    <t>DNA-MUB17-2D-1L-SAMPLE12</t>
  </si>
  <si>
    <t>DNA-MUB17-2D-1L-SAMPLE14</t>
  </si>
  <si>
    <t>DNA-MUB17-2D-1L-SAMPLE16</t>
  </si>
  <si>
    <t>DNA-MUB17-2D-1L-SAMPLE17</t>
  </si>
  <si>
    <t>DNA-MUB17-2D-1L-SAMPLE18</t>
  </si>
  <si>
    <t>DNA-MUB17-2D-1L-SAMPLE19</t>
  </si>
  <si>
    <t>DNA-MUB17-2C-2L-SAMPLE20</t>
  </si>
  <si>
    <t>DNA-MUB17-2C-2L-SAMPLE22</t>
  </si>
  <si>
    <t>DNA-MUB17-2C-2L-SAMPLE24</t>
  </si>
  <si>
    <t>DNA-MUB17-2C-2L-SAMPLE26</t>
  </si>
  <si>
    <t>DNA-MUB17-2C-3L-SAMPLE28</t>
  </si>
  <si>
    <t>DNA-MUB17-2C-3L-SAMPLE30</t>
  </si>
  <si>
    <t>DNA-MUB17-2C-3L-SAMPLE32</t>
  </si>
  <si>
    <t>DNA-MUB17-2C-4L-SAMPLE33</t>
  </si>
  <si>
    <t>DNA-MUB17-2C-4L-SAMPLE35</t>
  </si>
  <si>
    <t>DNA-MUB17-2C-4L-SAMPLE37</t>
  </si>
  <si>
    <t>DNA-MUB17-2C-5L-SAMPLE38</t>
  </si>
  <si>
    <t>DNA-MUB17-2C-5L-SAMPLE40</t>
  </si>
  <si>
    <t>DNA-MUB17-2C-5L-SAMPLE42</t>
  </si>
  <si>
    <t>DNA-MUB17-2C-6L-SAMPLE43</t>
  </si>
  <si>
    <t>DNA-MUB17-2C-6L-SAMPLE45</t>
  </si>
  <si>
    <t>DNA-MUB17-2C-6L-SAMPLE47</t>
  </si>
  <si>
    <t>DNA-MUB17-2C-7L-SAMPLE48</t>
  </si>
  <si>
    <t>DNA-MUB17-2C-7L-SAMPLE50</t>
  </si>
  <si>
    <t>DNA-MUB17-4A-1L-SAMPLE51</t>
  </si>
  <si>
    <t>DNA-MUB17-4A-1L-SAMPLE52</t>
  </si>
  <si>
    <t>DNA-MUB17-4A-1L-SAMPLE53</t>
  </si>
  <si>
    <t>DNA-MUB17-4A-1L-SAMPLE54</t>
  </si>
  <si>
    <t>DNA-MUB17-4A-1L-SAMPLE56</t>
  </si>
  <si>
    <t>DNA-MUB17-5A-1L-SAMPLE57</t>
  </si>
  <si>
    <t>DNA-MUB17-5A-1L-SAMPLE58</t>
  </si>
  <si>
    <t>DNA-MUB17-5A-1L-SAMPLE59</t>
  </si>
  <si>
    <t>DNA-MUB17-5A-1L-SAMPLE60</t>
  </si>
  <si>
    <t>DNA-MUB17-5A-1L-SAMPLE62</t>
  </si>
  <si>
    <t>DNA-MUB17-1E-1L-SAMPLE63</t>
  </si>
  <si>
    <t>DNA-MUB17-2C-1L-SAMPLE70</t>
  </si>
  <si>
    <t>DNA-MUB17-1A-1L-SAMPLE75</t>
  </si>
  <si>
    <t>DNA-MUB17-2A-1L-SAMPLE97</t>
  </si>
  <si>
    <t>DNA-MUB17-2D-1L-SAMPLE100</t>
  </si>
  <si>
    <t>DNA-MUB17-ExtractionBlank1</t>
  </si>
  <si>
    <t>DNA-MUB17-ExtractionBlank2</t>
  </si>
  <si>
    <t>DNA-MUB17-SoapBlank1</t>
  </si>
  <si>
    <t>DNA-MUB17-SoapBlank2</t>
  </si>
  <si>
    <t>DNA-MUB17-LibraryBlank1</t>
  </si>
  <si>
    <t>DNA-MUB17-LibraryBlank2</t>
  </si>
  <si>
    <t>DNA-MUB17-LibraryBlank3</t>
  </si>
  <si>
    <t>DNA-MUB17-LibraryBlank4</t>
  </si>
  <si>
    <t>SRA Sample Title</t>
  </si>
  <si>
    <t>Isolation Source</t>
  </si>
  <si>
    <t>CORE: 2D-1L, Depth: 3-5cm</t>
  </si>
  <si>
    <t>CORE: 2D-1L, Depth: 5-7cm</t>
  </si>
  <si>
    <t>CORE: 2D-1L, Depth: 9-11cm</t>
  </si>
  <si>
    <t>CORE: 2D-1L, Depth: 15-17cm</t>
  </si>
  <si>
    <t>CORE: 2D-1L, Depth: 19-21cm</t>
  </si>
  <si>
    <t>CORE: 2D-1L, Depth: 30-32cm</t>
  </si>
  <si>
    <t>CORE: 2D-1L, Depth: 40-42cm</t>
  </si>
  <si>
    <t>CORE: 2D-1L, Depth: 50-52cm</t>
  </si>
  <si>
    <t>CORE: 2D-1L, Depth: 60-62cm</t>
  </si>
  <si>
    <t>CORE: 2D-1L, Depth: 70-72cm</t>
  </si>
  <si>
    <t>CORE: 2D-1L, Depth: 78-80cm</t>
  </si>
  <si>
    <t>CORE: 2C-2L, Depth: 3-5cm</t>
  </si>
  <si>
    <t>CORE: 2C-2L, Depth: 23-25cm</t>
  </si>
  <si>
    <t>CORE: 2C-2L, Depth: 43-45cm</t>
  </si>
  <si>
    <t>CORE: 2C-2L, Depth: 73-75cm</t>
  </si>
  <si>
    <t>CORE: 2C-3L, Depth: 3-5cm</t>
  </si>
  <si>
    <t>CORE: 2C-3L, Depth: 43-45cm</t>
  </si>
  <si>
    <t>CORE: 2C-3L, Depth: 83-85cm</t>
  </si>
  <si>
    <t>CORE: 2C-4L, Depth: 4-6cm</t>
  </si>
  <si>
    <t>CORE: 2C-4L, Depth: 44-46cm</t>
  </si>
  <si>
    <t>CORE: 2C-4L, Depth: 84-86cm</t>
  </si>
  <si>
    <t>CORE: 2C-5L, Depth: 5-7cm</t>
  </si>
  <si>
    <t>CORE: 2C-5L, Depth: 45-47cm</t>
  </si>
  <si>
    <t>CORE: 2C-5L, Depth: 83-85cm</t>
  </si>
  <si>
    <t>CORE: 2C-6L, Depth: 2-4cm</t>
  </si>
  <si>
    <t>CORE: 2C-6L, Depth: 42-44cm</t>
  </si>
  <si>
    <t>CORE: 2C-6L, Depth: 82-84cm</t>
  </si>
  <si>
    <t>CORE: 2C-7L, Depth: 3-5cm</t>
  </si>
  <si>
    <t>CORE: 2C-7L, Depth: 43-45cm</t>
  </si>
  <si>
    <t>CORE: 4A-1L, Depth: 0-2cm</t>
  </si>
  <si>
    <t>CORE: 4A-1L, Depth: 5-7cm</t>
  </si>
  <si>
    <t>CORE: 4A-1L, Depth: 10-12cm</t>
  </si>
  <si>
    <t>CORE: 4A-1L, Depth: 20-22cm</t>
  </si>
  <si>
    <t>CORE: 4A-1L, Depth: 60-62cm</t>
  </si>
  <si>
    <t>CORE: 5A-1L, Depth: 0-2cm</t>
  </si>
  <si>
    <t>CORE: 5A-1L, Depth: 5-7cm</t>
  </si>
  <si>
    <t>CORE: 5A-1L, Depth: 10-12cm</t>
  </si>
  <si>
    <t>CORE: 5A-1L, Depth: 20-22cm</t>
  </si>
  <si>
    <t>CORE: 5A-1L, Depth: 60-62cm</t>
  </si>
  <si>
    <t>CORE: 1E-1L, Depth: 0-2cm</t>
  </si>
  <si>
    <t>CORE: 2C-1L, Depth: 0-2cm</t>
  </si>
  <si>
    <t>CORE: 1A-1L, Depth: 0-2cm</t>
  </si>
  <si>
    <t>CORE: 2A-1L, Depth: 0-2cm</t>
  </si>
  <si>
    <t>CORE: 2D-1L, Depth: 0-2cm</t>
  </si>
  <si>
    <t>laboratory reagents blank extraction 1</t>
  </si>
  <si>
    <t>laboratory reagents blank extraction 2</t>
  </si>
  <si>
    <t>lubrication soap blank 1</t>
  </si>
  <si>
    <t>lubrication soap blank 2</t>
  </si>
  <si>
    <t>DNA library blank 1</t>
  </si>
  <si>
    <t>DNA library blank 2</t>
  </si>
  <si>
    <t>DNA library blank 3</t>
  </si>
  <si>
    <t>DNA library blank 4</t>
  </si>
  <si>
    <t>Collection Date</t>
  </si>
  <si>
    <t>07-Aug-2017</t>
  </si>
  <si>
    <t>06-Aug-2017</t>
  </si>
  <si>
    <t>05-Aug-2017</t>
  </si>
  <si>
    <t>22-Feb-2018</t>
  </si>
  <si>
    <t>28-Feb-2018</t>
  </si>
  <si>
    <t>09-May-2018</t>
  </si>
  <si>
    <t>QIIME2 Assigned (%)</t>
  </si>
  <si>
    <t>MEGAN nt Assigned Reads</t>
  </si>
  <si>
    <t>MEGAN nt Assigned (%)</t>
  </si>
  <si>
    <t>MEGAN nt Eukaryota Reads</t>
  </si>
  <si>
    <t>MEGAN nt Eukaryota (%)</t>
  </si>
  <si>
    <t>MEGAN nt Viridiplantae Reads</t>
  </si>
  <si>
    <t>MEGAN nt Viridiplantae (%)</t>
  </si>
  <si>
    <t>MEGAN nt Metazoa Reads</t>
  </si>
  <si>
    <t>MEGAN nt Metazoa (%)</t>
  </si>
  <si>
    <t>MEGAN nt Rhizobiales Reads</t>
  </si>
  <si>
    <t>MEGAN nt Rhizobiales (%)</t>
  </si>
  <si>
    <t>MEGAN nt Burkholderiales Reads</t>
  </si>
  <si>
    <t>MEGAN nt Burkholderiales Reads (%)</t>
  </si>
  <si>
    <t>MEGAN nt Methanobacteriales Reads</t>
  </si>
  <si>
    <t>MEGAN nt Methanobacteriales (%)</t>
  </si>
  <si>
    <t>MEGAN nt Bacteria Reads</t>
  </si>
  <si>
    <t>MEGAN nt Bacteria (%)</t>
  </si>
  <si>
    <t>MEGAN nt Archaea Reads</t>
  </si>
  <si>
    <t>MEGAN nt Archaea (%)</t>
  </si>
  <si>
    <t>MEGAN Refseq Assigned Reads</t>
  </si>
  <si>
    <t>MEGAN Refseq Assigned (%)</t>
  </si>
  <si>
    <t>MEGAN Refseq Eukaryota Reads</t>
  </si>
  <si>
    <t>MEGAN Refseq Eukaryota (%)</t>
  </si>
  <si>
    <t>MEGAN Refseq Viridiplantae Reads</t>
  </si>
  <si>
    <t>MEGAN Refseq Viridiplantae (%)</t>
  </si>
  <si>
    <t>MEGAN Refseq Metazoa Reads</t>
  </si>
  <si>
    <t>MEGAN Refseq Metazoa (%)</t>
  </si>
  <si>
    <t>MEGAN Refseq Rhizobiales Reads</t>
  </si>
  <si>
    <t>MEGAN Refseq Rhizobiales (%)</t>
  </si>
  <si>
    <t>MEGAN Refseq Burkholderiales Reads</t>
  </si>
  <si>
    <t>MEGAN Refseq Burkholderiales Reads (%)</t>
  </si>
  <si>
    <t>MEGAN Refseq Methanobacteriales Reads</t>
  </si>
  <si>
    <t>MEGAN Refseq Methanobacteriales (%)</t>
  </si>
  <si>
    <t>MEGAN Refseq Bacteria Reads</t>
  </si>
  <si>
    <t>MEGAN Refseq Bacteria (%)</t>
  </si>
  <si>
    <t>MEGAN Refseq Archaea Reads</t>
  </si>
  <si>
    <t>MEGAN Refseq Archaea (%)</t>
  </si>
  <si>
    <t>MEGAN nt Methanomicrobiales Reads</t>
  </si>
  <si>
    <t>MEGAN nt Methanomicrobiales (%)</t>
  </si>
  <si>
    <t>MEGAN nt Methanosardinales (%)</t>
  </si>
  <si>
    <t>MEGAN Refseq Methanomicrobiales Reads</t>
  </si>
  <si>
    <t>MEGAN Refseq Methanomicrobiales (%)</t>
  </si>
  <si>
    <t>MEGAN Refseq Methanosardinales (%)</t>
  </si>
  <si>
    <t>MEGAN nt Methanosarcinales Reads</t>
  </si>
  <si>
    <t>MEGAN Refseq Methanosarcinales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</si>
</sst>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"/>
      <charset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/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E8D6-08C6-0B47-A269-6BB2303B0D4C}">
  <dimension ref="A1:BM56"/>
  <sheetViews>
    <sheetView tabSelected="1" topLeftCell="BF1" workbookViewId="0">
      <pane ySplit="1" topLeftCell="A2" activePane="bottomLeft" state="frozen"/>
      <selection activeCell="BF1" sqref="BF1"/>
      <selection pane="bottomLeft" activeCell="BI6" sqref="BI6"/>
    </sheetView>
  </sheetViews>
  <sheetFormatPr defaultColWidth="11.19921875" defaultRowHeight="15.6" x14ac:dyDescent="0.3"/>
  <cols>
    <col min="1" max="1" width="10.796875" style="7"/>
    <col min="2" max="4" width="27.796875" style="14" customWidth="1"/>
    <col min="5" max="5" width="16.796875" style="7" customWidth="1"/>
    <col min="6" max="6" width="25.5" style="7" customWidth="1"/>
    <col min="7" max="7" width="30.19921875" style="11" customWidth="1"/>
    <col min="8" max="8" width="30.19921875" style="9" customWidth="1"/>
    <col min="9" max="11" width="25.19921875" style="9" customWidth="1"/>
    <col min="12" max="12" width="11.19921875" style="7" customWidth="1"/>
    <col min="13" max="13" width="19.5" style="7" customWidth="1"/>
    <col min="14" max="14" width="21.19921875" style="7" customWidth="1"/>
    <col min="15" max="15" width="25.796875" style="13" customWidth="1"/>
    <col min="16" max="16" width="21" style="12" customWidth="1"/>
    <col min="17" max="17" width="24.5" style="13" customWidth="1"/>
    <col min="18" max="18" width="22.19921875" style="12" customWidth="1"/>
    <col min="19" max="19" width="22.796875" style="13" customWidth="1"/>
    <col min="20" max="20" width="24.69921875" style="12" customWidth="1"/>
    <col min="21" max="21" width="24.69921875" style="13" customWidth="1"/>
    <col min="22" max="22" width="20.3984375" style="7" customWidth="1"/>
    <col min="23" max="23" width="27" style="13" customWidth="1"/>
    <col min="24" max="24" width="24.59765625" style="12" customWidth="1"/>
    <col min="25" max="25" width="23.296875" style="13" customWidth="1"/>
    <col min="26" max="26" width="20.8984375" style="12" customWidth="1"/>
    <col min="27" max="27" width="26.796875" style="13" customWidth="1"/>
    <col min="28" max="28" width="23.19921875" style="12" customWidth="1"/>
    <col min="29" max="29" width="29.3984375" style="13" customWidth="1"/>
    <col min="30" max="30" width="32.59765625" style="12" customWidth="1"/>
    <col min="31" max="31" width="34" style="13" customWidth="1"/>
    <col min="32" max="32" width="30.69921875" style="12" customWidth="1"/>
    <col min="33" max="33" width="33.59765625" style="12" customWidth="1"/>
    <col min="34" max="34" width="31.19921875" style="12" customWidth="1"/>
    <col min="35" max="35" width="32.3984375" style="12" customWidth="1"/>
    <col min="36" max="36" width="30.69921875" style="12" customWidth="1"/>
    <col min="37" max="37" width="27.296875" style="13" customWidth="1"/>
    <col min="38" max="38" width="24.8984375" style="12" customWidth="1"/>
    <col min="39" max="39" width="28.3984375" style="13" customWidth="1"/>
    <col min="40" max="40" width="26.09765625" style="12" customWidth="1"/>
    <col min="41" max="41" width="26.69921875" style="13" customWidth="1"/>
    <col min="42" max="42" width="24.296875" style="12" customWidth="1"/>
    <col min="43" max="43" width="26.69921875" style="13" customWidth="1"/>
    <col min="44" max="44" width="24.296875" style="7" customWidth="1"/>
    <col min="45" max="45" width="30.8984375" style="13" customWidth="1"/>
    <col min="46" max="46" width="28.5" style="12" customWidth="1"/>
    <col min="47" max="47" width="24.5" style="13" customWidth="1"/>
    <col min="48" max="48" width="24.796875" style="12" customWidth="1"/>
    <col min="49" max="49" width="29.5" style="13" customWidth="1"/>
    <col min="50" max="50" width="27.09765625" style="12" customWidth="1"/>
    <col min="51" max="51" width="33.19921875" style="13" customWidth="1"/>
    <col min="52" max="52" width="36.5" style="12" customWidth="1"/>
    <col min="53" max="53" width="36.8984375" style="13" customWidth="1"/>
    <col min="54" max="54" width="34.59765625" style="12" customWidth="1"/>
    <col min="55" max="55" width="33.59765625" style="12" bestFit="1" customWidth="1"/>
    <col min="56" max="56" width="31.19921875" style="12" bestFit="1" customWidth="1"/>
    <col min="57" max="57" width="32.3984375" style="12" bestFit="1" customWidth="1"/>
    <col min="58" max="58" width="30.69921875" style="12" customWidth="1"/>
    <col min="59" max="59" width="19.69921875" style="7" customWidth="1"/>
    <col min="60" max="60" width="20.19921875" style="7" bestFit="1" customWidth="1"/>
    <col min="61" max="61" width="24.19921875" style="13" bestFit="1" customWidth="1"/>
    <col min="62" max="62" width="18" style="13" bestFit="1" customWidth="1"/>
    <col min="63" max="63" width="20" style="7" bestFit="1" customWidth="1"/>
    <col min="64" max="64" width="17.796875" style="13" bestFit="1" customWidth="1"/>
  </cols>
  <sheetData>
    <row r="1" spans="1:65" x14ac:dyDescent="0.3">
      <c r="A1" s="1" t="s">
        <v>0</v>
      </c>
      <c r="B1" s="1" t="s">
        <v>143</v>
      </c>
      <c r="C1" s="1" t="s">
        <v>144</v>
      </c>
      <c r="D1" s="1" t="s">
        <v>197</v>
      </c>
      <c r="E1" s="2" t="s">
        <v>80</v>
      </c>
      <c r="F1" s="1" t="s">
        <v>55</v>
      </c>
      <c r="G1" s="1" t="s">
        <v>78</v>
      </c>
      <c r="H1" s="3" t="s">
        <v>79</v>
      </c>
      <c r="I1" s="4" t="s">
        <v>81</v>
      </c>
      <c r="J1" s="4" t="s">
        <v>82</v>
      </c>
      <c r="K1" s="15" t="s">
        <v>90</v>
      </c>
      <c r="L1" s="15" t="s">
        <v>89</v>
      </c>
      <c r="M1" s="1" t="s">
        <v>1</v>
      </c>
      <c r="N1" s="1" t="s">
        <v>54</v>
      </c>
      <c r="O1" s="1" t="s">
        <v>205</v>
      </c>
      <c r="P1" s="5" t="s">
        <v>206</v>
      </c>
      <c r="Q1" s="6" t="s">
        <v>207</v>
      </c>
      <c r="R1" s="5" t="s">
        <v>208</v>
      </c>
      <c r="S1" s="6" t="s">
        <v>219</v>
      </c>
      <c r="T1" s="5" t="s">
        <v>220</v>
      </c>
      <c r="U1" s="6" t="s">
        <v>221</v>
      </c>
      <c r="V1" s="5" t="s">
        <v>222</v>
      </c>
      <c r="W1" s="6" t="s">
        <v>209</v>
      </c>
      <c r="X1" s="5" t="s">
        <v>210</v>
      </c>
      <c r="Y1" s="6" t="s">
        <v>211</v>
      </c>
      <c r="Z1" s="5" t="s">
        <v>212</v>
      </c>
      <c r="AA1" s="6" t="s">
        <v>213</v>
      </c>
      <c r="AB1" s="5" t="s">
        <v>214</v>
      </c>
      <c r="AC1" s="6" t="s">
        <v>215</v>
      </c>
      <c r="AD1" s="5" t="s">
        <v>216</v>
      </c>
      <c r="AE1" s="6" t="s">
        <v>217</v>
      </c>
      <c r="AF1" s="5" t="s">
        <v>218</v>
      </c>
      <c r="AG1" s="6" t="s">
        <v>241</v>
      </c>
      <c r="AH1" s="6" t="s">
        <v>242</v>
      </c>
      <c r="AI1" s="6" t="s">
        <v>247</v>
      </c>
      <c r="AJ1" s="6" t="s">
        <v>243</v>
      </c>
      <c r="AK1" s="1" t="s">
        <v>223</v>
      </c>
      <c r="AL1" s="5" t="s">
        <v>224</v>
      </c>
      <c r="AM1" s="6" t="s">
        <v>225</v>
      </c>
      <c r="AN1" s="5" t="s">
        <v>226</v>
      </c>
      <c r="AO1" s="6" t="s">
        <v>237</v>
      </c>
      <c r="AP1" s="5" t="s">
        <v>238</v>
      </c>
      <c r="AQ1" s="6" t="s">
        <v>239</v>
      </c>
      <c r="AR1" s="5" t="s">
        <v>240</v>
      </c>
      <c r="AS1" s="6" t="s">
        <v>227</v>
      </c>
      <c r="AT1" s="5" t="s">
        <v>228</v>
      </c>
      <c r="AU1" s="6" t="s">
        <v>229</v>
      </c>
      <c r="AV1" s="5" t="s">
        <v>230</v>
      </c>
      <c r="AW1" s="6" t="s">
        <v>231</v>
      </c>
      <c r="AX1" s="5" t="s">
        <v>232</v>
      </c>
      <c r="AY1" s="6" t="s">
        <v>233</v>
      </c>
      <c r="AZ1" s="5" t="s">
        <v>234</v>
      </c>
      <c r="BA1" s="6" t="s">
        <v>235</v>
      </c>
      <c r="BB1" s="5" t="s">
        <v>236</v>
      </c>
      <c r="BC1" s="6" t="s">
        <v>244</v>
      </c>
      <c r="BD1" s="6" t="s">
        <v>245</v>
      </c>
      <c r="BE1" s="6" t="s">
        <v>248</v>
      </c>
      <c r="BF1" s="6" t="s">
        <v>246</v>
      </c>
      <c r="BG1" s="1" t="s">
        <v>83</v>
      </c>
      <c r="BH1" s="1" t="s">
        <v>88</v>
      </c>
      <c r="BI1" s="5" t="s">
        <v>204</v>
      </c>
      <c r="BJ1" s="6" t="s">
        <v>84</v>
      </c>
      <c r="BK1" s="5" t="s">
        <v>85</v>
      </c>
      <c r="BL1" s="6" t="s">
        <v>86</v>
      </c>
      <c r="BM1" s="5" t="s">
        <v>87</v>
      </c>
    </row>
    <row r="2" spans="1:65" x14ac:dyDescent="0.3">
      <c r="A2" s="7" t="s">
        <v>2</v>
      </c>
      <c r="B2" s="18" t="s">
        <v>91</v>
      </c>
      <c r="C2" s="18" t="s">
        <v>145</v>
      </c>
      <c r="D2" s="10" t="s">
        <v>198</v>
      </c>
      <c r="E2" s="8">
        <v>4.5365853658536581</v>
      </c>
      <c r="F2" s="9">
        <v>249</v>
      </c>
      <c r="G2" s="10">
        <v>108</v>
      </c>
      <c r="H2" s="11">
        <f>(G2*100)/F2</f>
        <v>43.373493975903614</v>
      </c>
      <c r="I2" s="9">
        <v>173</v>
      </c>
      <c r="J2" s="9">
        <v>56</v>
      </c>
      <c r="K2" s="16">
        <v>6.4935064935064896E-3</v>
      </c>
      <c r="L2" s="16">
        <v>4.7832585949177898E-3</v>
      </c>
      <c r="M2" s="12">
        <v>2870007</v>
      </c>
      <c r="N2" s="12">
        <v>1706304</v>
      </c>
      <c r="O2" s="12">
        <v>177365</v>
      </c>
      <c r="P2" s="13">
        <f>O2/N2</f>
        <v>0.103946893402348</v>
      </c>
      <c r="Q2" s="12">
        <v>3781</v>
      </c>
      <c r="R2" s="13">
        <f>Q2/O2</f>
        <v>2.1317621853240494E-2</v>
      </c>
      <c r="S2" s="12">
        <v>169051</v>
      </c>
      <c r="T2" s="13">
        <f t="shared" ref="T2:T46" si="0">S2/O2</f>
        <v>0.95312491190482906</v>
      </c>
      <c r="U2" s="12">
        <v>967</v>
      </c>
      <c r="V2" s="13">
        <f t="shared" ref="V2:V46" si="1">U2/O2</f>
        <v>5.4520339413074732E-3</v>
      </c>
      <c r="W2" s="12">
        <v>741</v>
      </c>
      <c r="X2" s="13">
        <f t="shared" ref="X2:X46" si="2">W2/O2</f>
        <v>4.1778253883235136E-3</v>
      </c>
      <c r="Y2" s="12">
        <v>1409</v>
      </c>
      <c r="Z2" s="13">
        <f t="shared" ref="Z2:Z46" si="3">Y2/O2</f>
        <v>7.9440701378513234E-3</v>
      </c>
      <c r="AA2" s="12">
        <v>40273</v>
      </c>
      <c r="AB2" s="13">
        <f t="shared" ref="AB2:AB46" si="4">AA2/O2</f>
        <v>0.22706283652355314</v>
      </c>
      <c r="AC2" s="12">
        <v>17416</v>
      </c>
      <c r="AD2" s="13">
        <f t="shared" ref="AD2:AD46" si="5">AC2/O2</f>
        <v>9.8192991852958586E-2</v>
      </c>
      <c r="AE2" s="12">
        <v>116</v>
      </c>
      <c r="AF2" s="13">
        <f t="shared" ref="AF2:AF46" si="6">AE2/O2</f>
        <v>6.540185493192005E-4</v>
      </c>
      <c r="AG2" s="12">
        <v>0</v>
      </c>
      <c r="AH2" s="13">
        <f>AG2/O2</f>
        <v>0</v>
      </c>
      <c r="AI2" s="12">
        <v>271</v>
      </c>
      <c r="AJ2" s="13">
        <f>AI2/O2</f>
        <v>1.5279226453922701E-3</v>
      </c>
      <c r="AK2" s="12">
        <v>268386</v>
      </c>
      <c r="AL2" s="13">
        <f>AK2/N2</f>
        <v>0.1572908461798132</v>
      </c>
      <c r="AM2" s="12">
        <v>3040</v>
      </c>
      <c r="AN2" s="13">
        <f>AM2/AK2</f>
        <v>1.132696936501904E-2</v>
      </c>
      <c r="AO2" s="12">
        <v>260888</v>
      </c>
      <c r="AP2" s="13">
        <f t="shared" ref="AP2:AP46" si="7">AO2/AK2</f>
        <v>0.97206262621746287</v>
      </c>
      <c r="AQ2" s="12">
        <v>1316</v>
      </c>
      <c r="AR2" s="13">
        <f t="shared" ref="AR2:AR46" si="8">AQ2/AK2</f>
        <v>4.9033854224885057E-3</v>
      </c>
      <c r="AS2" s="12">
        <v>518</v>
      </c>
      <c r="AT2" s="13">
        <f>AS2/AK2</f>
        <v>1.9300559641710073E-3</v>
      </c>
      <c r="AU2" s="12">
        <v>1779</v>
      </c>
      <c r="AV2" s="13">
        <f>AU2/AK2</f>
        <v>6.6285126645950236E-3</v>
      </c>
      <c r="AW2" s="12">
        <v>51359</v>
      </c>
      <c r="AX2" s="13">
        <f>AW2/AK2</f>
        <v>0.19136244066382002</v>
      </c>
      <c r="AY2" s="12">
        <v>23325</v>
      </c>
      <c r="AZ2" s="13">
        <f>AY2/AK2</f>
        <v>8.6908408039167467E-2</v>
      </c>
      <c r="BA2" s="12">
        <v>176</v>
      </c>
      <c r="BB2" s="13">
        <f>BA2/AK2</f>
        <v>6.5577191060636547E-4</v>
      </c>
      <c r="BC2" s="12">
        <v>0</v>
      </c>
      <c r="BD2" s="13">
        <f>BC2/AK2</f>
        <v>0</v>
      </c>
      <c r="BE2" s="12">
        <v>283</v>
      </c>
      <c r="BF2" s="13">
        <f>BE2/AK2</f>
        <v>1.0544514244409172E-3</v>
      </c>
      <c r="BG2" s="7">
        <v>295</v>
      </c>
      <c r="BH2" s="7">
        <f>BJ2+BL2</f>
        <v>214</v>
      </c>
      <c r="BI2" s="13">
        <f>BH2/BG2</f>
        <v>0.72542372881355932</v>
      </c>
      <c r="BJ2" s="7">
        <v>211</v>
      </c>
      <c r="BK2" s="13">
        <f>BJ2/BH2</f>
        <v>0.98598130841121501</v>
      </c>
      <c r="BL2" s="7">
        <v>3</v>
      </c>
      <c r="BM2" s="13">
        <f>BL2/BH2</f>
        <v>1.4018691588785047E-2</v>
      </c>
    </row>
    <row r="3" spans="1:65" x14ac:dyDescent="0.3">
      <c r="A3" s="7" t="s">
        <v>3</v>
      </c>
      <c r="B3" s="18" t="s">
        <v>92</v>
      </c>
      <c r="C3" s="18" t="s">
        <v>146</v>
      </c>
      <c r="D3" s="10" t="s">
        <v>198</v>
      </c>
      <c r="E3" s="8">
        <v>6.8048780487804876</v>
      </c>
      <c r="F3" s="9">
        <v>253</v>
      </c>
      <c r="G3" s="10">
        <v>92.8</v>
      </c>
      <c r="H3" s="11">
        <f t="shared" ref="H3:H45" si="9">(G3*100)/F3</f>
        <v>36.679841897233203</v>
      </c>
      <c r="I3" s="9">
        <v>169</v>
      </c>
      <c r="J3" s="9">
        <v>57</v>
      </c>
      <c r="K3" s="16">
        <v>7.9874978294842795E-3</v>
      </c>
      <c r="L3" s="16">
        <v>7.6526225279449703E-3</v>
      </c>
      <c r="M3" s="12">
        <v>5422536</v>
      </c>
      <c r="N3" s="12">
        <v>3212120</v>
      </c>
      <c r="O3" s="12">
        <v>304634</v>
      </c>
      <c r="P3" s="13">
        <f t="shared" ref="P3:P53" si="10">O3/N3</f>
        <v>9.4838922580725502E-2</v>
      </c>
      <c r="Q3" s="12">
        <v>6918</v>
      </c>
      <c r="R3" s="13">
        <f>Q3/O3</f>
        <v>2.2709218275044806E-2</v>
      </c>
      <c r="S3" s="12">
        <v>289080</v>
      </c>
      <c r="T3" s="13">
        <f t="shared" si="0"/>
        <v>0.94894200909944393</v>
      </c>
      <c r="U3" s="12">
        <v>2366</v>
      </c>
      <c r="V3" s="13">
        <f t="shared" si="1"/>
        <v>7.7666970856831476E-3</v>
      </c>
      <c r="W3" s="12">
        <v>1509</v>
      </c>
      <c r="X3" s="13">
        <f t="shared" si="2"/>
        <v>4.9534851658055244E-3</v>
      </c>
      <c r="Y3" s="12">
        <v>2695</v>
      </c>
      <c r="Z3" s="13">
        <f t="shared" si="3"/>
        <v>8.8466815916805087E-3</v>
      </c>
      <c r="AA3" s="12">
        <v>67637</v>
      </c>
      <c r="AB3" s="13">
        <f t="shared" si="4"/>
        <v>0.22202708824359724</v>
      </c>
      <c r="AC3" s="12">
        <v>32196</v>
      </c>
      <c r="AD3" s="13">
        <f t="shared" si="5"/>
        <v>0.1056874807145624</v>
      </c>
      <c r="AE3" s="12">
        <v>261</v>
      </c>
      <c r="AF3" s="13">
        <f t="shared" si="6"/>
        <v>8.5676582390672084E-4</v>
      </c>
      <c r="AG3" s="12">
        <v>297</v>
      </c>
      <c r="AH3" s="13">
        <f t="shared" ref="AH3:AH53" si="11">AG3/O3</f>
        <v>9.7494042030764783E-4</v>
      </c>
      <c r="AI3" s="12">
        <v>804</v>
      </c>
      <c r="AJ3" s="13">
        <f t="shared" ref="AJ3:AJ53" si="12">AI3/O3</f>
        <v>2.6392326529540368E-3</v>
      </c>
      <c r="AK3" s="12">
        <v>457533</v>
      </c>
      <c r="AL3" s="13">
        <f t="shared" ref="AL3:AL25" si="13">AK3/N3</f>
        <v>0.14243957261870666</v>
      </c>
      <c r="AM3" s="12">
        <v>6381</v>
      </c>
      <c r="AN3" s="13">
        <f t="shared" ref="AN3:AN53" si="14">AM3/AK3</f>
        <v>1.3946535004032496E-2</v>
      </c>
      <c r="AO3" s="12">
        <v>442273</v>
      </c>
      <c r="AP3" s="13">
        <f t="shared" si="7"/>
        <v>0.96664721451785995</v>
      </c>
      <c r="AQ3" s="12">
        <v>2901</v>
      </c>
      <c r="AR3" s="13">
        <f t="shared" si="8"/>
        <v>6.340526257122437E-3</v>
      </c>
      <c r="AS3" s="12">
        <v>1245</v>
      </c>
      <c r="AT3" s="13">
        <f t="shared" ref="AT3:AT53" si="15">AS3/AK3</f>
        <v>2.7211151982479954E-3</v>
      </c>
      <c r="AU3" s="12">
        <v>3872</v>
      </c>
      <c r="AV3" s="13">
        <f t="shared" ref="AV3:AV53" si="16">AU3/AK3</f>
        <v>8.4627775482861347E-3</v>
      </c>
      <c r="AW3" s="12">
        <v>84781</v>
      </c>
      <c r="AX3" s="13">
        <f t="shared" ref="AX3:AX53" si="17">AW3/AK3</f>
        <v>0.18530029527924763</v>
      </c>
      <c r="AY3" s="12">
        <v>45348</v>
      </c>
      <c r="AZ3" s="13">
        <f t="shared" ref="AZ3:AZ53" si="18">AY3/AK3</f>
        <v>9.9114162257148669E-2</v>
      </c>
      <c r="BA3" s="12">
        <v>360</v>
      </c>
      <c r="BB3" s="13">
        <f t="shared" ref="BB3:BB53" si="19">BA3/AK3</f>
        <v>7.868284910596613E-4</v>
      </c>
      <c r="BC3" s="12">
        <v>320</v>
      </c>
      <c r="BD3" s="13">
        <f t="shared" ref="BD3:BD53" si="20">BC3/AK3</f>
        <v>6.9940310316414338E-4</v>
      </c>
      <c r="BE3" s="12">
        <v>842</v>
      </c>
      <c r="BF3" s="13">
        <f t="shared" ref="BF3:BF53" si="21">BE3/AK3</f>
        <v>1.8403044152006521E-3</v>
      </c>
      <c r="BG3" s="7">
        <v>500</v>
      </c>
      <c r="BH3" s="7">
        <f t="shared" ref="BH3:BH53" si="22">BJ3+BL3</f>
        <v>374</v>
      </c>
      <c r="BI3" s="13">
        <f t="shared" ref="BI3:BI44" si="23">BH3/BG3</f>
        <v>0.748</v>
      </c>
      <c r="BJ3" s="7">
        <v>367</v>
      </c>
      <c r="BK3" s="13">
        <f t="shared" ref="BK3:BK44" si="24">BJ3/BH3</f>
        <v>0.98128342245989308</v>
      </c>
      <c r="BL3" s="7">
        <v>7</v>
      </c>
      <c r="BM3" s="13">
        <f t="shared" ref="BM3:BM44" si="25">BL3/BH3</f>
        <v>1.871657754010695E-2</v>
      </c>
    </row>
    <row r="4" spans="1:65" x14ac:dyDescent="0.3">
      <c r="A4" s="7" t="s">
        <v>4</v>
      </c>
      <c r="B4" s="18" t="s">
        <v>93</v>
      </c>
      <c r="C4" s="18" t="s">
        <v>147</v>
      </c>
      <c r="D4" s="10" t="s">
        <v>198</v>
      </c>
      <c r="E4" s="8">
        <v>11.341463414634145</v>
      </c>
      <c r="F4" s="9">
        <v>257</v>
      </c>
      <c r="G4" s="10">
        <v>88.5</v>
      </c>
      <c r="H4" s="11">
        <f t="shared" si="9"/>
        <v>34.435797665369648</v>
      </c>
      <c r="I4" s="9">
        <v>168</v>
      </c>
      <c r="J4" s="9">
        <v>58</v>
      </c>
      <c r="K4" s="16">
        <v>8.19858802095195E-3</v>
      </c>
      <c r="L4" s="16">
        <v>9.7362164609985299E-3</v>
      </c>
      <c r="M4" s="12">
        <v>5882409</v>
      </c>
      <c r="N4" s="12">
        <v>3590642</v>
      </c>
      <c r="O4" s="12">
        <v>294734</v>
      </c>
      <c r="P4" s="13">
        <f t="shared" si="10"/>
        <v>8.2083928166606424E-2</v>
      </c>
      <c r="Q4" s="12">
        <v>8475</v>
      </c>
      <c r="R4" s="13">
        <f t="shared" ref="R4:R53" si="26">Q4/O4</f>
        <v>2.8754741563579364E-2</v>
      </c>
      <c r="S4" s="12">
        <v>276976</v>
      </c>
      <c r="T4" s="13">
        <f t="shared" si="0"/>
        <v>0.93974906186595375</v>
      </c>
      <c r="U4" s="12">
        <v>2931</v>
      </c>
      <c r="V4" s="13">
        <f t="shared" si="1"/>
        <v>9.9445601796874471E-3</v>
      </c>
      <c r="W4" s="12">
        <v>2306</v>
      </c>
      <c r="X4" s="13">
        <f t="shared" si="2"/>
        <v>7.8240040171815937E-3</v>
      </c>
      <c r="Y4" s="12">
        <v>3106</v>
      </c>
      <c r="Z4" s="13">
        <f t="shared" si="3"/>
        <v>1.0538315905189086E-2</v>
      </c>
      <c r="AA4" s="12">
        <v>52514</v>
      </c>
      <c r="AB4" s="13">
        <f t="shared" si="4"/>
        <v>0.17817421810853176</v>
      </c>
      <c r="AC4" s="12">
        <v>29470</v>
      </c>
      <c r="AD4" s="13">
        <f t="shared" si="5"/>
        <v>9.9988464174475974E-2</v>
      </c>
      <c r="AE4" s="12">
        <v>368</v>
      </c>
      <c r="AF4" s="13">
        <f t="shared" si="6"/>
        <v>1.248583468483446E-3</v>
      </c>
      <c r="AG4" s="12">
        <v>660</v>
      </c>
      <c r="AH4" s="13">
        <f t="shared" si="11"/>
        <v>2.2393073076061804E-3</v>
      </c>
      <c r="AI4" s="12">
        <v>714</v>
      </c>
      <c r="AJ4" s="13">
        <f t="shared" si="12"/>
        <v>2.4225233600466863E-3</v>
      </c>
      <c r="AK4" s="12">
        <v>446550</v>
      </c>
      <c r="AL4" s="13">
        <f t="shared" si="13"/>
        <v>0.12436494643576274</v>
      </c>
      <c r="AM4" s="12">
        <v>9034</v>
      </c>
      <c r="AN4" s="13">
        <f t="shared" si="14"/>
        <v>2.0230657261224947E-2</v>
      </c>
      <c r="AO4" s="12">
        <v>427598</v>
      </c>
      <c r="AP4" s="13">
        <f t="shared" si="7"/>
        <v>0.95755906393460977</v>
      </c>
      <c r="AQ4" s="12">
        <v>3393</v>
      </c>
      <c r="AR4" s="13">
        <f t="shared" si="8"/>
        <v>7.5982532751091699E-3</v>
      </c>
      <c r="AS4" s="12">
        <v>2129</v>
      </c>
      <c r="AT4" s="13">
        <f t="shared" si="15"/>
        <v>4.7676631956107942E-3</v>
      </c>
      <c r="AU4" s="12">
        <v>5345</v>
      </c>
      <c r="AV4" s="13">
        <f t="shared" si="16"/>
        <v>1.1969544283954765E-2</v>
      </c>
      <c r="AW4" s="12">
        <v>66483</v>
      </c>
      <c r="AX4" s="13">
        <f t="shared" si="17"/>
        <v>0.14888142425260328</v>
      </c>
      <c r="AY4" s="12">
        <v>40830</v>
      </c>
      <c r="AZ4" s="13">
        <f t="shared" si="18"/>
        <v>9.1434329862277466E-2</v>
      </c>
      <c r="BA4" s="12">
        <v>487</v>
      </c>
      <c r="BB4" s="13">
        <f t="shared" si="19"/>
        <v>1.0905833613257193E-3</v>
      </c>
      <c r="BC4" s="12">
        <v>791</v>
      </c>
      <c r="BD4" s="13">
        <f t="shared" si="20"/>
        <v>1.7713581905721644E-3</v>
      </c>
      <c r="BE4" s="12">
        <v>776</v>
      </c>
      <c r="BF4" s="13">
        <f t="shared" si="21"/>
        <v>1.737767327286978E-3</v>
      </c>
      <c r="BG4" s="7">
        <v>584</v>
      </c>
      <c r="BH4" s="7">
        <f t="shared" si="22"/>
        <v>414</v>
      </c>
      <c r="BI4" s="13">
        <f t="shared" si="23"/>
        <v>0.70890410958904104</v>
      </c>
      <c r="BJ4" s="7">
        <v>403</v>
      </c>
      <c r="BK4" s="13">
        <f t="shared" si="24"/>
        <v>0.97342995169082125</v>
      </c>
      <c r="BL4" s="7">
        <v>11</v>
      </c>
      <c r="BM4" s="13">
        <f t="shared" si="25"/>
        <v>2.6570048309178744E-2</v>
      </c>
    </row>
    <row r="5" spans="1:65" x14ac:dyDescent="0.3">
      <c r="A5" s="7" t="s">
        <v>5</v>
      </c>
      <c r="B5" s="18" t="s">
        <v>94</v>
      </c>
      <c r="C5" s="18" t="s">
        <v>148</v>
      </c>
      <c r="D5" s="10" t="s">
        <v>198</v>
      </c>
      <c r="E5" s="8">
        <v>18.146341463414632</v>
      </c>
      <c r="F5" s="9">
        <v>257</v>
      </c>
      <c r="G5" s="10">
        <v>77.5</v>
      </c>
      <c r="H5" s="11">
        <f t="shared" si="9"/>
        <v>30.155642023346303</v>
      </c>
      <c r="I5" s="9">
        <v>175</v>
      </c>
      <c r="J5" s="9">
        <v>52</v>
      </c>
      <c r="K5" s="16">
        <v>5.0125313283208E-3</v>
      </c>
      <c r="L5" s="16">
        <v>2.6881720430107499E-3</v>
      </c>
      <c r="M5" s="12">
        <v>433482</v>
      </c>
      <c r="N5" s="12">
        <v>195672</v>
      </c>
      <c r="O5" s="12">
        <v>13818</v>
      </c>
      <c r="P5" s="13">
        <f t="shared" si="10"/>
        <v>7.0618177358027723E-2</v>
      </c>
      <c r="Q5" s="12">
        <v>468</v>
      </c>
      <c r="R5" s="13">
        <f t="shared" si="26"/>
        <v>3.3868866695614418E-2</v>
      </c>
      <c r="S5" s="12">
        <v>12853</v>
      </c>
      <c r="T5" s="13">
        <f t="shared" si="0"/>
        <v>0.93016355478361556</v>
      </c>
      <c r="U5" s="12">
        <v>182</v>
      </c>
      <c r="V5" s="13">
        <f t="shared" si="1"/>
        <v>1.3171225937183385E-2</v>
      </c>
      <c r="W5" s="12">
        <v>125</v>
      </c>
      <c r="X5" s="13">
        <f t="shared" si="2"/>
        <v>9.0461716601534237E-3</v>
      </c>
      <c r="Y5" s="12">
        <v>176</v>
      </c>
      <c r="Z5" s="13">
        <f t="shared" si="3"/>
        <v>1.273700969749602E-2</v>
      </c>
      <c r="AA5" s="12">
        <v>2203</v>
      </c>
      <c r="AB5" s="13">
        <f t="shared" si="4"/>
        <v>0.15942972933854394</v>
      </c>
      <c r="AC5" s="12">
        <v>1270</v>
      </c>
      <c r="AD5" s="13">
        <f t="shared" si="5"/>
        <v>9.1909104067158784E-2</v>
      </c>
      <c r="AE5" s="12">
        <v>24</v>
      </c>
      <c r="AF5" s="13">
        <f t="shared" si="6"/>
        <v>1.7368649587494573E-3</v>
      </c>
      <c r="AG5" s="12">
        <v>38</v>
      </c>
      <c r="AH5" s="13">
        <f t="shared" si="11"/>
        <v>2.7500361846866405E-3</v>
      </c>
      <c r="AI5" s="12">
        <v>32</v>
      </c>
      <c r="AJ5" s="13">
        <f t="shared" si="12"/>
        <v>2.3158199449992761E-3</v>
      </c>
      <c r="AK5" s="12">
        <v>21457</v>
      </c>
      <c r="AL5" s="13">
        <f t="shared" si="13"/>
        <v>0.10965799910053559</v>
      </c>
      <c r="AM5" s="12">
        <v>573</v>
      </c>
      <c r="AN5" s="13">
        <f t="shared" si="14"/>
        <v>2.6704571934566809E-2</v>
      </c>
      <c r="AO5" s="12">
        <v>20312</v>
      </c>
      <c r="AP5" s="13">
        <f t="shared" si="7"/>
        <v>0.94663746096844847</v>
      </c>
      <c r="AQ5" s="12">
        <v>206</v>
      </c>
      <c r="AR5" s="13">
        <f t="shared" si="8"/>
        <v>9.6005965419210509E-3</v>
      </c>
      <c r="AS5" s="12">
        <v>127</v>
      </c>
      <c r="AT5" s="13">
        <f t="shared" si="15"/>
        <v>5.9188143729319107E-3</v>
      </c>
      <c r="AU5" s="12">
        <v>373</v>
      </c>
      <c r="AV5" s="13">
        <f t="shared" si="16"/>
        <v>1.7383604418138604E-2</v>
      </c>
      <c r="AW5" s="12">
        <v>2889</v>
      </c>
      <c r="AX5" s="13">
        <f t="shared" si="17"/>
        <v>0.13464137577480542</v>
      </c>
      <c r="AY5" s="12">
        <v>1719</v>
      </c>
      <c r="AZ5" s="13">
        <f t="shared" si="18"/>
        <v>8.0113715803700428E-2</v>
      </c>
      <c r="BA5" s="12">
        <v>26</v>
      </c>
      <c r="BB5" s="13">
        <f t="shared" si="19"/>
        <v>1.2117257771356667E-3</v>
      </c>
      <c r="BC5" s="12">
        <v>49</v>
      </c>
      <c r="BD5" s="13">
        <f t="shared" si="20"/>
        <v>2.2836370415249105E-3</v>
      </c>
      <c r="BE5" s="12">
        <v>32</v>
      </c>
      <c r="BF5" s="13">
        <f t="shared" si="21"/>
        <v>1.4913548026285128E-3</v>
      </c>
      <c r="BG5" s="7">
        <v>29</v>
      </c>
      <c r="BH5" s="7">
        <f t="shared" si="22"/>
        <v>24</v>
      </c>
      <c r="BI5" s="13">
        <f t="shared" si="23"/>
        <v>0.82758620689655171</v>
      </c>
      <c r="BJ5" s="7">
        <v>24</v>
      </c>
      <c r="BK5" s="13">
        <f t="shared" si="24"/>
        <v>1</v>
      </c>
      <c r="BL5" s="7">
        <v>0</v>
      </c>
      <c r="BM5" s="13">
        <f t="shared" si="25"/>
        <v>0</v>
      </c>
    </row>
    <row r="6" spans="1:65" x14ac:dyDescent="0.3">
      <c r="A6" s="7" t="s">
        <v>6</v>
      </c>
      <c r="B6" s="18" t="s">
        <v>95</v>
      </c>
      <c r="C6" s="18" t="s">
        <v>149</v>
      </c>
      <c r="D6" s="10" t="s">
        <v>198</v>
      </c>
      <c r="E6" s="8">
        <v>22.68292682926829</v>
      </c>
      <c r="F6" s="9">
        <v>253</v>
      </c>
      <c r="G6" s="10">
        <v>72.599999999999994</v>
      </c>
      <c r="H6" s="11">
        <f t="shared" si="9"/>
        <v>28.695652173913039</v>
      </c>
      <c r="I6" s="9">
        <v>168</v>
      </c>
      <c r="J6" s="9">
        <v>57</v>
      </c>
      <c r="K6" s="16">
        <v>1.22751926919783E-2</v>
      </c>
      <c r="L6" s="16">
        <v>1.08077360637088E-2</v>
      </c>
      <c r="M6" s="12">
        <v>3238557</v>
      </c>
      <c r="N6" s="12">
        <v>2003518</v>
      </c>
      <c r="O6" s="12">
        <v>140961</v>
      </c>
      <c r="P6" s="13">
        <f t="shared" si="10"/>
        <v>7.0356742489960156E-2</v>
      </c>
      <c r="Q6" s="12">
        <v>4774</v>
      </c>
      <c r="R6" s="13">
        <f t="shared" si="26"/>
        <v>3.386752364129085E-2</v>
      </c>
      <c r="S6" s="12">
        <v>130613</v>
      </c>
      <c r="T6" s="13">
        <f t="shared" si="0"/>
        <v>0.92658962408041945</v>
      </c>
      <c r="U6" s="12">
        <v>2100</v>
      </c>
      <c r="V6" s="13">
        <f t="shared" si="1"/>
        <v>1.4897737672122076E-2</v>
      </c>
      <c r="W6" s="12">
        <v>1197</v>
      </c>
      <c r="X6" s="13">
        <f t="shared" si="2"/>
        <v>8.491710473109584E-3</v>
      </c>
      <c r="Y6" s="12">
        <v>1924</v>
      </c>
      <c r="Z6" s="13">
        <f t="shared" si="3"/>
        <v>1.3649165371982321E-2</v>
      </c>
      <c r="AA6" s="12">
        <v>20751</v>
      </c>
      <c r="AB6" s="13">
        <f t="shared" si="4"/>
        <v>0.14721093068295485</v>
      </c>
      <c r="AC6" s="12">
        <v>11793</v>
      </c>
      <c r="AD6" s="13">
        <f t="shared" si="5"/>
        <v>8.366143827015983E-2</v>
      </c>
      <c r="AE6" s="12">
        <v>389</v>
      </c>
      <c r="AF6" s="13">
        <f t="shared" si="6"/>
        <v>2.7596285497407083E-3</v>
      </c>
      <c r="AG6" s="12">
        <v>405</v>
      </c>
      <c r="AH6" s="13">
        <f t="shared" si="11"/>
        <v>2.8731351224806859E-3</v>
      </c>
      <c r="AI6" s="12">
        <v>370</v>
      </c>
      <c r="AJ6" s="13">
        <f t="shared" si="12"/>
        <v>2.624839494611985E-3</v>
      </c>
      <c r="AK6" s="12">
        <v>217667</v>
      </c>
      <c r="AL6" s="13">
        <f t="shared" si="13"/>
        <v>0.10864239802187951</v>
      </c>
      <c r="AM6" s="12">
        <v>5447</v>
      </c>
      <c r="AN6" s="13">
        <f t="shared" si="14"/>
        <v>2.5024463974787175E-2</v>
      </c>
      <c r="AO6" s="12">
        <v>205952</v>
      </c>
      <c r="AP6" s="13">
        <f t="shared" si="7"/>
        <v>0.94617925546821524</v>
      </c>
      <c r="AQ6" s="12">
        <v>2556</v>
      </c>
      <c r="AR6" s="13">
        <f t="shared" si="8"/>
        <v>1.1742707897843953E-2</v>
      </c>
      <c r="AS6" s="12">
        <v>1230</v>
      </c>
      <c r="AT6" s="13">
        <f t="shared" si="15"/>
        <v>5.6508336128122316E-3</v>
      </c>
      <c r="AU6" s="12">
        <v>3388</v>
      </c>
      <c r="AV6" s="13">
        <f t="shared" si="16"/>
        <v>1.5565060390412878E-2</v>
      </c>
      <c r="AW6" s="12">
        <v>27221</v>
      </c>
      <c r="AX6" s="13">
        <f t="shared" si="17"/>
        <v>0.12505800144257054</v>
      </c>
      <c r="AY6" s="12">
        <v>15939</v>
      </c>
      <c r="AZ6" s="13">
        <f t="shared" si="18"/>
        <v>7.3226534109442409E-2</v>
      </c>
      <c r="BA6" s="12">
        <v>498</v>
      </c>
      <c r="BB6" s="13">
        <f t="shared" si="19"/>
        <v>2.2878984871386107E-3</v>
      </c>
      <c r="BC6" s="12">
        <v>523</v>
      </c>
      <c r="BD6" s="13">
        <f t="shared" si="20"/>
        <v>2.4027528288624368E-3</v>
      </c>
      <c r="BE6" s="12">
        <v>399</v>
      </c>
      <c r="BF6" s="13">
        <f t="shared" si="21"/>
        <v>1.8330752939122604E-3</v>
      </c>
      <c r="BG6" s="7">
        <v>284</v>
      </c>
      <c r="BH6" s="7">
        <f t="shared" si="22"/>
        <v>198</v>
      </c>
      <c r="BI6" s="13">
        <f t="shared" si="23"/>
        <v>0.69718309859154926</v>
      </c>
      <c r="BJ6" s="7">
        <v>191</v>
      </c>
      <c r="BK6" s="13">
        <f t="shared" si="24"/>
        <v>0.96464646464646464</v>
      </c>
      <c r="BL6" s="7">
        <v>7</v>
      </c>
      <c r="BM6" s="13">
        <f t="shared" si="25"/>
        <v>3.5353535353535352E-2</v>
      </c>
    </row>
    <row r="7" spans="1:65" x14ac:dyDescent="0.3">
      <c r="A7" s="7" t="s">
        <v>7</v>
      </c>
      <c r="B7" s="18" t="s">
        <v>96</v>
      </c>
      <c r="C7" s="18" t="s">
        <v>150</v>
      </c>
      <c r="D7" s="10" t="s">
        <v>198</v>
      </c>
      <c r="E7" s="8">
        <v>35.158536585365852</v>
      </c>
      <c r="F7" s="9">
        <v>246</v>
      </c>
      <c r="G7" s="10">
        <v>43.1</v>
      </c>
      <c r="H7" s="11">
        <f t="shared" si="9"/>
        <v>17.520325203252032</v>
      </c>
      <c r="I7" s="9">
        <v>155</v>
      </c>
      <c r="J7" s="9">
        <v>59</v>
      </c>
      <c r="K7" s="16">
        <v>1.9240256536753798E-2</v>
      </c>
      <c r="L7" s="16">
        <v>1.6765285996055201E-2</v>
      </c>
      <c r="M7" s="12">
        <v>3352323</v>
      </c>
      <c r="N7" s="12">
        <v>2216156</v>
      </c>
      <c r="O7" s="12">
        <v>117657</v>
      </c>
      <c r="P7" s="13">
        <f t="shared" si="10"/>
        <v>5.3090576656155977E-2</v>
      </c>
      <c r="Q7" s="12">
        <v>5108</v>
      </c>
      <c r="R7" s="13">
        <f t="shared" si="26"/>
        <v>4.3414331488989183E-2</v>
      </c>
      <c r="S7" s="12">
        <v>105319</v>
      </c>
      <c r="T7" s="13">
        <f t="shared" si="0"/>
        <v>0.89513586101974385</v>
      </c>
      <c r="U7" s="12">
        <v>3842</v>
      </c>
      <c r="V7" s="13">
        <f t="shared" si="1"/>
        <v>3.2654240716659441E-2</v>
      </c>
      <c r="W7" s="12">
        <v>1566</v>
      </c>
      <c r="X7" s="13">
        <f t="shared" si="2"/>
        <v>1.3309875315535838E-2</v>
      </c>
      <c r="Y7" s="12">
        <v>1837</v>
      </c>
      <c r="Z7" s="13">
        <f t="shared" si="3"/>
        <v>1.5613180686232013E-2</v>
      </c>
      <c r="AA7" s="12">
        <v>12912</v>
      </c>
      <c r="AB7" s="13">
        <f t="shared" si="4"/>
        <v>0.1097427267395905</v>
      </c>
      <c r="AC7" s="12">
        <v>7010</v>
      </c>
      <c r="AD7" s="13">
        <f t="shared" si="5"/>
        <v>5.9579965492915846E-2</v>
      </c>
      <c r="AE7" s="12">
        <v>1259</v>
      </c>
      <c r="AF7" s="13">
        <f t="shared" si="6"/>
        <v>1.0700595799654929E-2</v>
      </c>
      <c r="AG7" s="12">
        <v>681</v>
      </c>
      <c r="AH7" s="13">
        <f t="shared" si="11"/>
        <v>5.7880109130778448E-3</v>
      </c>
      <c r="AI7" s="12">
        <v>640</v>
      </c>
      <c r="AJ7" s="13">
        <f t="shared" si="12"/>
        <v>5.4395403588396781E-3</v>
      </c>
      <c r="AK7" s="12">
        <v>184707</v>
      </c>
      <c r="AL7" s="13">
        <f t="shared" si="13"/>
        <v>8.3345667001781462E-2</v>
      </c>
      <c r="AM7" s="12">
        <v>6491</v>
      </c>
      <c r="AN7" s="13">
        <f t="shared" si="14"/>
        <v>3.5142144044351321E-2</v>
      </c>
      <c r="AO7" s="12">
        <v>169695</v>
      </c>
      <c r="AP7" s="13">
        <f t="shared" si="7"/>
        <v>0.91872533255372024</v>
      </c>
      <c r="AQ7" s="12">
        <v>4753</v>
      </c>
      <c r="AR7" s="13">
        <f t="shared" si="8"/>
        <v>2.5732646840671985E-2</v>
      </c>
      <c r="AS7" s="12">
        <v>1552</v>
      </c>
      <c r="AT7" s="13">
        <f t="shared" si="15"/>
        <v>8.4024969275663611E-3</v>
      </c>
      <c r="AU7" s="12">
        <v>4048</v>
      </c>
      <c r="AV7" s="13">
        <f t="shared" si="16"/>
        <v>2.1915790955405048E-2</v>
      </c>
      <c r="AW7" s="12">
        <v>18714</v>
      </c>
      <c r="AX7" s="13">
        <f t="shared" si="17"/>
        <v>0.10131722132891552</v>
      </c>
      <c r="AY7" s="12">
        <v>9338</v>
      </c>
      <c r="AZ7" s="13">
        <f t="shared" si="18"/>
        <v>5.0555745044854827E-2</v>
      </c>
      <c r="BA7" s="12">
        <v>1849</v>
      </c>
      <c r="BB7" s="13">
        <f t="shared" si="19"/>
        <v>1.0010448981359667E-2</v>
      </c>
      <c r="BC7" s="12">
        <v>837</v>
      </c>
      <c r="BD7" s="13">
        <f t="shared" si="20"/>
        <v>4.5315012425084051E-3</v>
      </c>
      <c r="BE7" s="12">
        <v>709</v>
      </c>
      <c r="BF7" s="13">
        <f t="shared" si="21"/>
        <v>3.8385118051833442E-3</v>
      </c>
      <c r="BG7" s="7">
        <v>284</v>
      </c>
      <c r="BH7" s="7">
        <f t="shared" si="22"/>
        <v>186</v>
      </c>
      <c r="BI7" s="13">
        <f t="shared" si="23"/>
        <v>0.65492957746478875</v>
      </c>
      <c r="BJ7" s="7">
        <v>163</v>
      </c>
      <c r="BK7" s="13">
        <f t="shared" si="24"/>
        <v>0.87634408602150538</v>
      </c>
      <c r="BL7" s="7">
        <v>23</v>
      </c>
      <c r="BM7" s="13">
        <f t="shared" si="25"/>
        <v>0.12365591397849462</v>
      </c>
    </row>
    <row r="8" spans="1:65" x14ac:dyDescent="0.3">
      <c r="A8" s="7" t="s">
        <v>8</v>
      </c>
      <c r="B8" s="18" t="s">
        <v>97</v>
      </c>
      <c r="C8" s="18" t="s">
        <v>151</v>
      </c>
      <c r="D8" s="10" t="s">
        <v>198</v>
      </c>
      <c r="E8" s="8">
        <v>46.499999999999993</v>
      </c>
      <c r="F8" s="9">
        <v>245</v>
      </c>
      <c r="G8" s="10">
        <v>42.9</v>
      </c>
      <c r="H8" s="11">
        <f t="shared" si="9"/>
        <v>17.510204081632654</v>
      </c>
      <c r="I8" s="9">
        <v>155</v>
      </c>
      <c r="J8" s="9">
        <v>58</v>
      </c>
      <c r="K8" s="16">
        <v>1.00502512562814E-2</v>
      </c>
      <c r="L8" s="16">
        <v>2.3474178403755899E-2</v>
      </c>
      <c r="M8" s="12">
        <v>333222</v>
      </c>
      <c r="N8" s="12">
        <v>222421</v>
      </c>
      <c r="O8" s="12">
        <v>12099</v>
      </c>
      <c r="P8" s="13">
        <f t="shared" si="10"/>
        <v>5.4396842024808809E-2</v>
      </c>
      <c r="Q8" s="12">
        <v>530</v>
      </c>
      <c r="R8" s="13">
        <f t="shared" si="26"/>
        <v>4.3805273163071326E-2</v>
      </c>
      <c r="S8" s="12">
        <v>10841</v>
      </c>
      <c r="T8" s="13">
        <f t="shared" si="0"/>
        <v>0.89602446483180431</v>
      </c>
      <c r="U8" s="12">
        <v>430</v>
      </c>
      <c r="V8" s="13">
        <f t="shared" si="1"/>
        <v>3.5540127283246549E-2</v>
      </c>
      <c r="W8" s="12">
        <v>171</v>
      </c>
      <c r="X8" s="13">
        <f t="shared" si="2"/>
        <v>1.4133399454500373E-2</v>
      </c>
      <c r="Y8" s="12">
        <v>188</v>
      </c>
      <c r="Z8" s="13">
        <f t="shared" si="3"/>
        <v>1.5538474254070584E-2</v>
      </c>
      <c r="AA8" s="12">
        <v>1322</v>
      </c>
      <c r="AB8" s="13">
        <f t="shared" si="4"/>
        <v>0.10926522853128358</v>
      </c>
      <c r="AC8" s="12">
        <v>721</v>
      </c>
      <c r="AD8" s="13">
        <f t="shared" si="5"/>
        <v>5.9591701793536657E-2</v>
      </c>
      <c r="AE8" s="12">
        <v>136</v>
      </c>
      <c r="AF8" s="13">
        <f t="shared" si="6"/>
        <v>1.1240598396561699E-2</v>
      </c>
      <c r="AG8" s="12">
        <v>66</v>
      </c>
      <c r="AH8" s="13">
        <f t="shared" si="11"/>
        <v>5.4549962806843544E-3</v>
      </c>
      <c r="AI8" s="12">
        <v>74</v>
      </c>
      <c r="AJ8" s="13">
        <f t="shared" si="12"/>
        <v>6.1162079510703364E-3</v>
      </c>
      <c r="AK8" s="12">
        <v>18825</v>
      </c>
      <c r="AL8" s="13">
        <f t="shared" si="13"/>
        <v>8.4636792389207849E-2</v>
      </c>
      <c r="AM8" s="12">
        <v>685</v>
      </c>
      <c r="AN8" s="13">
        <f t="shared" si="14"/>
        <v>3.6387782204515273E-2</v>
      </c>
      <c r="AO8" s="12">
        <v>17289</v>
      </c>
      <c r="AP8" s="13">
        <f t="shared" si="7"/>
        <v>0.91840637450199203</v>
      </c>
      <c r="AQ8" s="12">
        <v>515</v>
      </c>
      <c r="AR8" s="13">
        <f t="shared" si="8"/>
        <v>2.7357237715803454E-2</v>
      </c>
      <c r="AS8" s="12">
        <v>175</v>
      </c>
      <c r="AT8" s="13">
        <f t="shared" si="15"/>
        <v>9.2961487383798145E-3</v>
      </c>
      <c r="AU8" s="12">
        <v>368</v>
      </c>
      <c r="AV8" s="13">
        <f t="shared" si="16"/>
        <v>1.9548472775564409E-2</v>
      </c>
      <c r="AW8" s="12">
        <v>1920</v>
      </c>
      <c r="AX8" s="13">
        <f t="shared" si="17"/>
        <v>0.10199203187250996</v>
      </c>
      <c r="AY8" s="12">
        <v>982</v>
      </c>
      <c r="AZ8" s="13">
        <f t="shared" si="18"/>
        <v>5.2164674634794156E-2</v>
      </c>
      <c r="BA8" s="12">
        <v>201</v>
      </c>
      <c r="BB8" s="13">
        <f t="shared" si="19"/>
        <v>1.0677290836653386E-2</v>
      </c>
      <c r="BC8" s="12">
        <v>86</v>
      </c>
      <c r="BD8" s="13">
        <f t="shared" si="20"/>
        <v>4.5683930942895089E-3</v>
      </c>
      <c r="BE8" s="12">
        <v>85</v>
      </c>
      <c r="BF8" s="13">
        <f t="shared" si="21"/>
        <v>4.5152722443559095E-3</v>
      </c>
      <c r="BG8" s="7">
        <v>24</v>
      </c>
      <c r="BH8" s="7">
        <f t="shared" si="22"/>
        <v>12</v>
      </c>
      <c r="BI8" s="13">
        <f t="shared" si="23"/>
        <v>0.5</v>
      </c>
      <c r="BJ8" s="7">
        <v>10</v>
      </c>
      <c r="BK8" s="13">
        <f t="shared" si="24"/>
        <v>0.83333333333333337</v>
      </c>
      <c r="BL8" s="7">
        <v>2</v>
      </c>
      <c r="BM8" s="13">
        <f t="shared" si="25"/>
        <v>0.16666666666666666</v>
      </c>
    </row>
    <row r="9" spans="1:65" x14ac:dyDescent="0.3">
      <c r="A9" s="7" t="s">
        <v>9</v>
      </c>
      <c r="B9" s="18" t="s">
        <v>98</v>
      </c>
      <c r="C9" s="18" t="s">
        <v>152</v>
      </c>
      <c r="D9" s="10" t="s">
        <v>198</v>
      </c>
      <c r="E9" s="8">
        <v>57.841463414634141</v>
      </c>
      <c r="F9" s="9">
        <v>251</v>
      </c>
      <c r="G9" s="10">
        <v>39.4</v>
      </c>
      <c r="H9" s="11">
        <f t="shared" si="9"/>
        <v>15.697211155378486</v>
      </c>
      <c r="I9" s="9">
        <v>152</v>
      </c>
      <c r="J9" s="9">
        <v>56</v>
      </c>
      <c r="K9" s="16">
        <v>3.1607262945527903E-2</v>
      </c>
      <c r="L9" s="16">
        <v>2.3809523809523801E-2</v>
      </c>
      <c r="M9" s="12">
        <v>1774013</v>
      </c>
      <c r="N9" s="12">
        <v>1203502</v>
      </c>
      <c r="O9" s="12">
        <v>68602</v>
      </c>
      <c r="P9" s="13">
        <f t="shared" si="10"/>
        <v>5.7001982547598591E-2</v>
      </c>
      <c r="Q9" s="12">
        <v>2677</v>
      </c>
      <c r="R9" s="13">
        <f t="shared" si="26"/>
        <v>3.9022185942100815E-2</v>
      </c>
      <c r="S9" s="12">
        <v>59250</v>
      </c>
      <c r="T9" s="13">
        <f t="shared" si="0"/>
        <v>0.86367744380630307</v>
      </c>
      <c r="U9" s="12">
        <v>4819</v>
      </c>
      <c r="V9" s="13">
        <f t="shared" si="1"/>
        <v>7.0245765429579318E-2</v>
      </c>
      <c r="W9" s="12">
        <v>705</v>
      </c>
      <c r="X9" s="13">
        <f t="shared" si="2"/>
        <v>1.027666831870791E-2</v>
      </c>
      <c r="Y9" s="12">
        <v>1076</v>
      </c>
      <c r="Z9" s="13">
        <f t="shared" si="3"/>
        <v>1.5684673916212356E-2</v>
      </c>
      <c r="AA9" s="12">
        <v>11468</v>
      </c>
      <c r="AB9" s="13">
        <f t="shared" si="4"/>
        <v>0.16716713798431532</v>
      </c>
      <c r="AC9" s="12">
        <v>3841</v>
      </c>
      <c r="AD9" s="13">
        <f t="shared" si="5"/>
        <v>5.5989621293839831E-2</v>
      </c>
      <c r="AE9" s="12">
        <v>2926</v>
      </c>
      <c r="AF9" s="13">
        <f t="shared" si="6"/>
        <v>4.2651817731261477E-2</v>
      </c>
      <c r="AG9" s="12">
        <v>524</v>
      </c>
      <c r="AH9" s="13">
        <f t="shared" si="11"/>
        <v>7.6382612751814813E-3</v>
      </c>
      <c r="AI9" s="12">
        <v>505</v>
      </c>
      <c r="AJ9" s="13">
        <f t="shared" si="12"/>
        <v>7.3613014197836798E-3</v>
      </c>
      <c r="AK9" s="12">
        <v>106933</v>
      </c>
      <c r="AL9" s="13">
        <f t="shared" si="13"/>
        <v>8.8851534937208251E-2</v>
      </c>
      <c r="AM9" s="12">
        <v>3659</v>
      </c>
      <c r="AN9" s="13">
        <f t="shared" si="14"/>
        <v>3.4217687710996605E-2</v>
      </c>
      <c r="AO9" s="12">
        <v>93890</v>
      </c>
      <c r="AP9" s="13">
        <f t="shared" si="7"/>
        <v>0.87802642776317885</v>
      </c>
      <c r="AQ9" s="12">
        <v>7336</v>
      </c>
      <c r="AR9" s="13">
        <f t="shared" si="8"/>
        <v>6.8603705123769093E-2</v>
      </c>
      <c r="AS9" s="12">
        <v>732</v>
      </c>
      <c r="AT9" s="13">
        <f t="shared" si="15"/>
        <v>6.8454078722190535E-3</v>
      </c>
      <c r="AU9" s="12">
        <v>2396</v>
      </c>
      <c r="AV9" s="13">
        <f t="shared" si="16"/>
        <v>2.2406553636389142E-2</v>
      </c>
      <c r="AW9" s="12">
        <v>16812</v>
      </c>
      <c r="AX9" s="13">
        <f t="shared" si="17"/>
        <v>0.15721994145867038</v>
      </c>
      <c r="AY9" s="12">
        <v>5026</v>
      </c>
      <c r="AZ9" s="13">
        <f t="shared" si="18"/>
        <v>4.7001393395864698E-2</v>
      </c>
      <c r="BA9" s="12">
        <v>5134</v>
      </c>
      <c r="BB9" s="13">
        <f t="shared" si="19"/>
        <v>4.801137160651997E-2</v>
      </c>
      <c r="BC9" s="12">
        <v>695</v>
      </c>
      <c r="BD9" s="13">
        <f t="shared" si="20"/>
        <v>6.4993968185686367E-3</v>
      </c>
      <c r="BE9" s="12">
        <v>581</v>
      </c>
      <c r="BF9" s="13">
        <f t="shared" si="21"/>
        <v>5.4333087073214067E-3</v>
      </c>
      <c r="BG9" s="7">
        <v>198</v>
      </c>
      <c r="BH9" s="7">
        <f t="shared" si="22"/>
        <v>128</v>
      </c>
      <c r="BI9" s="13">
        <f t="shared" si="23"/>
        <v>0.64646464646464652</v>
      </c>
      <c r="BJ9" s="7">
        <v>85</v>
      </c>
      <c r="BK9" s="13">
        <f t="shared" si="24"/>
        <v>0.6640625</v>
      </c>
      <c r="BL9" s="7">
        <v>43</v>
      </c>
      <c r="BM9" s="13">
        <f t="shared" si="25"/>
        <v>0.3359375</v>
      </c>
    </row>
    <row r="10" spans="1:65" s="27" customFormat="1" x14ac:dyDescent="0.3">
      <c r="A10" s="20" t="s">
        <v>10</v>
      </c>
      <c r="B10" s="18" t="s">
        <v>99</v>
      </c>
      <c r="C10" s="18" t="s">
        <v>153</v>
      </c>
      <c r="D10" s="21" t="s">
        <v>198</v>
      </c>
      <c r="E10" s="8">
        <v>69.182926829268283</v>
      </c>
      <c r="F10" s="22">
        <v>255</v>
      </c>
      <c r="G10" s="21">
        <v>21.6</v>
      </c>
      <c r="H10" s="23">
        <f t="shared" si="9"/>
        <v>8.4705882352941178</v>
      </c>
      <c r="I10" s="22">
        <v>148</v>
      </c>
      <c r="J10" s="22">
        <v>58</v>
      </c>
      <c r="K10" s="24">
        <v>2.3698959167333899E-2</v>
      </c>
      <c r="L10" s="24">
        <v>2.0248724489795901E-2</v>
      </c>
      <c r="M10" s="25">
        <v>8119034</v>
      </c>
      <c r="N10" s="25">
        <v>5446509</v>
      </c>
      <c r="O10" s="25">
        <v>295724</v>
      </c>
      <c r="P10" s="26">
        <f t="shared" si="10"/>
        <v>5.4296063772225477E-2</v>
      </c>
      <c r="Q10" s="25">
        <v>11982</v>
      </c>
      <c r="R10" s="26">
        <f>Q10/O10</f>
        <v>4.0517509569733941E-2</v>
      </c>
      <c r="S10" s="25">
        <v>260048</v>
      </c>
      <c r="T10" s="26">
        <f t="shared" si="0"/>
        <v>0.87936048477634554</v>
      </c>
      <c r="U10" s="25">
        <v>15450</v>
      </c>
      <c r="V10" s="26">
        <f t="shared" si="1"/>
        <v>5.224466056187526E-2</v>
      </c>
      <c r="W10" s="25">
        <v>3085</v>
      </c>
      <c r="X10" s="26">
        <f t="shared" si="2"/>
        <v>1.0432024455235287E-2</v>
      </c>
      <c r="Y10" s="25">
        <v>4875</v>
      </c>
      <c r="Z10" s="26">
        <f t="shared" si="3"/>
        <v>1.648496571127132E-2</v>
      </c>
      <c r="AA10" s="25">
        <v>44560</v>
      </c>
      <c r="AB10" s="26">
        <f t="shared" si="4"/>
        <v>0.15068104042958974</v>
      </c>
      <c r="AC10" s="25">
        <v>20887</v>
      </c>
      <c r="AD10" s="26">
        <f t="shared" si="5"/>
        <v>7.0630046935656221E-2</v>
      </c>
      <c r="AE10" s="25">
        <v>7817</v>
      </c>
      <c r="AF10" s="26">
        <f t="shared" si="6"/>
        <v>2.6433431172309316E-2</v>
      </c>
      <c r="AG10" s="25">
        <v>1914</v>
      </c>
      <c r="AH10" s="13">
        <f t="shared" si="11"/>
        <v>6.4722511531022167E-3</v>
      </c>
      <c r="AI10" s="12">
        <v>1711</v>
      </c>
      <c r="AJ10" s="13">
        <f t="shared" si="12"/>
        <v>5.7858002732277397E-3</v>
      </c>
      <c r="AK10" s="25">
        <v>460847</v>
      </c>
      <c r="AL10" s="26">
        <f t="shared" si="13"/>
        <v>8.461328164517859E-2</v>
      </c>
      <c r="AM10" s="25">
        <v>16884</v>
      </c>
      <c r="AN10" s="26">
        <f t="shared" si="14"/>
        <v>3.6636888164618624E-2</v>
      </c>
      <c r="AO10" s="25">
        <v>411996</v>
      </c>
      <c r="AP10" s="26">
        <f t="shared" si="7"/>
        <v>0.89399735704040606</v>
      </c>
      <c r="AQ10" s="25">
        <v>23021</v>
      </c>
      <c r="AR10" s="26">
        <f t="shared" si="8"/>
        <v>4.9953672259990846E-2</v>
      </c>
      <c r="AS10" s="25">
        <v>3261</v>
      </c>
      <c r="AT10" s="26">
        <f t="shared" si="15"/>
        <v>7.076101178916213E-3</v>
      </c>
      <c r="AU10" s="25">
        <v>11325</v>
      </c>
      <c r="AV10" s="26">
        <f t="shared" si="16"/>
        <v>2.4574316421719138E-2</v>
      </c>
      <c r="AW10" s="25">
        <v>65228</v>
      </c>
      <c r="AX10" s="26">
        <f t="shared" si="17"/>
        <v>0.14153938291884291</v>
      </c>
      <c r="AY10" s="25">
        <v>27714</v>
      </c>
      <c r="AZ10" s="26">
        <f t="shared" si="18"/>
        <v>6.0137095391746068E-2</v>
      </c>
      <c r="BA10" s="25">
        <v>14052</v>
      </c>
      <c r="BB10" s="26">
        <f t="shared" si="19"/>
        <v>3.0491681621015218E-2</v>
      </c>
      <c r="BC10" s="25">
        <v>2581</v>
      </c>
      <c r="BD10" s="13">
        <f t="shared" si="20"/>
        <v>5.6005572348306488E-3</v>
      </c>
      <c r="BE10" s="12">
        <v>1932</v>
      </c>
      <c r="BF10" s="13">
        <f t="shared" si="21"/>
        <v>4.1922807352548679E-3</v>
      </c>
      <c r="BG10" s="20">
        <v>715</v>
      </c>
      <c r="BH10" s="20">
        <f t="shared" si="22"/>
        <v>461</v>
      </c>
      <c r="BI10" s="26">
        <f t="shared" si="23"/>
        <v>0.64475524475524471</v>
      </c>
      <c r="BJ10" s="20">
        <v>346</v>
      </c>
      <c r="BK10" s="26">
        <f t="shared" si="24"/>
        <v>0.75054229934924077</v>
      </c>
      <c r="BL10" s="20">
        <v>115</v>
      </c>
      <c r="BM10" s="26">
        <f t="shared" si="25"/>
        <v>0.24945770065075923</v>
      </c>
    </row>
    <row r="11" spans="1:65" x14ac:dyDescent="0.3">
      <c r="A11" s="7" t="s">
        <v>11</v>
      </c>
      <c r="B11" s="18" t="s">
        <v>100</v>
      </c>
      <c r="C11" s="18" t="s">
        <v>154</v>
      </c>
      <c r="D11" s="10" t="s">
        <v>198</v>
      </c>
      <c r="E11" s="8">
        <v>80.524390243902431</v>
      </c>
      <c r="F11" s="9">
        <v>245</v>
      </c>
      <c r="G11" s="10">
        <v>30.3</v>
      </c>
      <c r="H11" s="11">
        <f t="shared" si="9"/>
        <v>12.36734693877551</v>
      </c>
      <c r="I11" s="9">
        <v>145</v>
      </c>
      <c r="J11" s="9">
        <v>59</v>
      </c>
      <c r="K11" s="16">
        <v>2.4338942307692301E-2</v>
      </c>
      <c r="L11" s="16">
        <v>2.9376135675348299E-2</v>
      </c>
      <c r="M11" s="12">
        <v>5240391</v>
      </c>
      <c r="N11" s="12">
        <v>3550517</v>
      </c>
      <c r="O11" s="12">
        <v>174036</v>
      </c>
      <c r="P11" s="13">
        <f t="shared" si="10"/>
        <v>4.9017086807357911E-2</v>
      </c>
      <c r="Q11" s="12">
        <v>7416</v>
      </c>
      <c r="R11" s="13">
        <f t="shared" si="26"/>
        <v>4.2611873405502307E-2</v>
      </c>
      <c r="S11" s="12">
        <v>152162</v>
      </c>
      <c r="T11" s="13">
        <f t="shared" si="0"/>
        <v>0.87431336045415886</v>
      </c>
      <c r="U11" s="12">
        <v>9253</v>
      </c>
      <c r="V11" s="13">
        <f t="shared" si="1"/>
        <v>5.3167160817302168E-2</v>
      </c>
      <c r="W11" s="12">
        <v>1855</v>
      </c>
      <c r="X11" s="13">
        <f t="shared" si="2"/>
        <v>1.0658714288997678E-2</v>
      </c>
      <c r="Y11" s="12">
        <v>2984</v>
      </c>
      <c r="Z11" s="13">
        <f t="shared" si="3"/>
        <v>1.7145877864349904E-2</v>
      </c>
      <c r="AA11" s="12">
        <v>23622</v>
      </c>
      <c r="AB11" s="13">
        <f t="shared" si="4"/>
        <v>0.13573053850927394</v>
      </c>
      <c r="AC11" s="12">
        <v>11467</v>
      </c>
      <c r="AD11" s="13">
        <f t="shared" si="5"/>
        <v>6.5888666712634172E-2</v>
      </c>
      <c r="AE11" s="12">
        <v>3812</v>
      </c>
      <c r="AF11" s="13">
        <f t="shared" si="6"/>
        <v>2.1903514215449678E-2</v>
      </c>
      <c r="AG11" s="12">
        <v>1577</v>
      </c>
      <c r="AH11" s="13">
        <f t="shared" si="11"/>
        <v>9.0613436300535522E-3</v>
      </c>
      <c r="AI11" s="12">
        <v>992</v>
      </c>
      <c r="AJ11" s="13">
        <f t="shared" si="12"/>
        <v>5.6999701211243653E-3</v>
      </c>
      <c r="AK11" s="12">
        <v>272161</v>
      </c>
      <c r="AL11" s="13">
        <f t="shared" si="13"/>
        <v>7.6653907022554743E-2</v>
      </c>
      <c r="AM11" s="12">
        <v>10968</v>
      </c>
      <c r="AN11" s="13">
        <f t="shared" si="14"/>
        <v>4.0299675559687095E-2</v>
      </c>
      <c r="AO11" s="12">
        <v>242578</v>
      </c>
      <c r="AP11" s="13">
        <f t="shared" si="7"/>
        <v>0.89130330943816349</v>
      </c>
      <c r="AQ11" s="12">
        <v>13208</v>
      </c>
      <c r="AR11" s="13">
        <f t="shared" si="8"/>
        <v>4.8530097993467101E-2</v>
      </c>
      <c r="AS11" s="12">
        <v>2095</v>
      </c>
      <c r="AT11" s="13">
        <f t="shared" si="15"/>
        <v>7.6976495530219242E-3</v>
      </c>
      <c r="AU11" s="12">
        <v>7376</v>
      </c>
      <c r="AV11" s="13">
        <f t="shared" si="16"/>
        <v>2.7101605299804161E-2</v>
      </c>
      <c r="AW11" s="12">
        <v>34873</v>
      </c>
      <c r="AX11" s="13">
        <f t="shared" si="17"/>
        <v>0.12813371497018308</v>
      </c>
      <c r="AY11" s="12">
        <v>15266</v>
      </c>
      <c r="AZ11" s="13">
        <f t="shared" si="18"/>
        <v>5.6091798604502481E-2</v>
      </c>
      <c r="BA11" s="12">
        <v>6866</v>
      </c>
      <c r="BB11" s="13">
        <f t="shared" si="19"/>
        <v>2.5227714477827463E-2</v>
      </c>
      <c r="BC11" s="12">
        <v>2180</v>
      </c>
      <c r="BD11" s="13">
        <f t="shared" si="20"/>
        <v>8.0099646900180406E-3</v>
      </c>
      <c r="BE11" s="12">
        <v>1142</v>
      </c>
      <c r="BF11" s="13">
        <f t="shared" si="21"/>
        <v>4.1960457229360563E-3</v>
      </c>
      <c r="BG11" s="7">
        <v>523</v>
      </c>
      <c r="BH11" s="7">
        <f t="shared" si="22"/>
        <v>333</v>
      </c>
      <c r="BI11" s="13">
        <f t="shared" si="23"/>
        <v>0.6367112810707457</v>
      </c>
      <c r="BJ11" s="7">
        <v>241</v>
      </c>
      <c r="BK11" s="13">
        <f t="shared" si="24"/>
        <v>0.72372372372372373</v>
      </c>
      <c r="BL11" s="7">
        <v>92</v>
      </c>
      <c r="BM11" s="13">
        <f t="shared" si="25"/>
        <v>0.27627627627627627</v>
      </c>
    </row>
    <row r="12" spans="1:65" x14ac:dyDescent="0.3">
      <c r="A12" s="7" t="s">
        <v>12</v>
      </c>
      <c r="B12" s="18" t="s">
        <v>101</v>
      </c>
      <c r="C12" s="18" t="s">
        <v>155</v>
      </c>
      <c r="D12" s="10" t="s">
        <v>198</v>
      </c>
      <c r="E12" s="8">
        <v>89.597560975609753</v>
      </c>
      <c r="F12" s="9">
        <v>242</v>
      </c>
      <c r="G12" s="10">
        <v>29.4</v>
      </c>
      <c r="H12" s="11">
        <f t="shared" si="9"/>
        <v>12.148760330578513</v>
      </c>
      <c r="I12" s="9">
        <v>149</v>
      </c>
      <c r="J12" s="9">
        <v>58</v>
      </c>
      <c r="K12" s="16">
        <v>2.4203821656050999E-2</v>
      </c>
      <c r="L12" s="16">
        <v>1.9509125235997501E-2</v>
      </c>
      <c r="M12" s="12">
        <v>3224088</v>
      </c>
      <c r="N12" s="12">
        <v>2163466</v>
      </c>
      <c r="O12" s="12">
        <v>95367</v>
      </c>
      <c r="P12" s="13">
        <f t="shared" si="10"/>
        <v>4.4080655762558783E-2</v>
      </c>
      <c r="Q12" s="12">
        <v>4861</v>
      </c>
      <c r="R12" s="13">
        <f t="shared" si="26"/>
        <v>5.0971510061132257E-2</v>
      </c>
      <c r="S12" s="12">
        <v>82407</v>
      </c>
      <c r="T12" s="13">
        <f t="shared" si="0"/>
        <v>0.86410393532353957</v>
      </c>
      <c r="U12" s="12">
        <v>4927</v>
      </c>
      <c r="V12" s="13">
        <f t="shared" si="1"/>
        <v>5.1663573353466087E-2</v>
      </c>
      <c r="W12" s="12">
        <v>1343</v>
      </c>
      <c r="X12" s="13">
        <f t="shared" si="2"/>
        <v>1.4082439418247402E-2</v>
      </c>
      <c r="Y12" s="12">
        <v>1904</v>
      </c>
      <c r="Z12" s="13">
        <f t="shared" si="3"/>
        <v>1.9964977403084925E-2</v>
      </c>
      <c r="AA12" s="12">
        <v>10444</v>
      </c>
      <c r="AB12" s="13">
        <f t="shared" si="4"/>
        <v>0.10951377310809819</v>
      </c>
      <c r="AC12" s="12">
        <v>5035</v>
      </c>
      <c r="AD12" s="13">
        <f t="shared" si="5"/>
        <v>5.2796040559103252E-2</v>
      </c>
      <c r="AE12" s="12">
        <v>1389</v>
      </c>
      <c r="AF12" s="13">
        <f t="shared" si="6"/>
        <v>1.4564786561389161E-2</v>
      </c>
      <c r="AG12" s="12">
        <v>1170</v>
      </c>
      <c r="AH12" s="13">
        <f t="shared" si="11"/>
        <v>1.2268394727736009E-2</v>
      </c>
      <c r="AI12" s="12">
        <v>473</v>
      </c>
      <c r="AJ12" s="13">
        <f t="shared" si="12"/>
        <v>4.959786928392421E-3</v>
      </c>
      <c r="AK12" s="12">
        <v>150863</v>
      </c>
      <c r="AL12" s="13">
        <f t="shared" si="13"/>
        <v>6.9732087308051069E-2</v>
      </c>
      <c r="AM12" s="12">
        <v>6862</v>
      </c>
      <c r="AN12" s="13">
        <f t="shared" si="14"/>
        <v>4.5484976435573997E-2</v>
      </c>
      <c r="AO12" s="12">
        <v>134175</v>
      </c>
      <c r="AP12" s="13">
        <f t="shared" si="7"/>
        <v>0.88938308266440413</v>
      </c>
      <c r="AQ12" s="12">
        <v>6445</v>
      </c>
      <c r="AR12" s="13">
        <f t="shared" si="8"/>
        <v>4.2720879208288313E-2</v>
      </c>
      <c r="AS12" s="12">
        <v>1385</v>
      </c>
      <c r="AT12" s="13">
        <f t="shared" si="15"/>
        <v>9.1805147716802656E-3</v>
      </c>
      <c r="AU12" s="12">
        <v>4557</v>
      </c>
      <c r="AV12" s="13">
        <f t="shared" si="16"/>
        <v>3.020621358451045E-2</v>
      </c>
      <c r="AW12" s="12">
        <v>15460</v>
      </c>
      <c r="AX12" s="13">
        <f t="shared" si="17"/>
        <v>0.10247708185572341</v>
      </c>
      <c r="AY12" s="12">
        <v>6644</v>
      </c>
      <c r="AZ12" s="13">
        <f t="shared" si="18"/>
        <v>4.4039956781981006E-2</v>
      </c>
      <c r="BA12" s="12">
        <v>2364</v>
      </c>
      <c r="BB12" s="13">
        <f t="shared" si="19"/>
        <v>1.5669846151806607E-2</v>
      </c>
      <c r="BC12" s="12">
        <v>1618</v>
      </c>
      <c r="BD12" s="13">
        <f t="shared" si="20"/>
        <v>1.0724962383089292E-2</v>
      </c>
      <c r="BE12" s="12">
        <v>533</v>
      </c>
      <c r="BF12" s="13">
        <f t="shared" si="21"/>
        <v>3.533006767729662E-3</v>
      </c>
      <c r="BG12" s="7">
        <v>237</v>
      </c>
      <c r="BH12" s="7">
        <f t="shared" si="22"/>
        <v>163</v>
      </c>
      <c r="BI12" s="13">
        <f t="shared" si="23"/>
        <v>0.68776371308016881</v>
      </c>
      <c r="BJ12" s="7">
        <v>117</v>
      </c>
      <c r="BK12" s="13">
        <f t="shared" si="24"/>
        <v>0.71779141104294475</v>
      </c>
      <c r="BL12" s="7">
        <v>46</v>
      </c>
      <c r="BM12" s="13">
        <f t="shared" si="25"/>
        <v>0.2822085889570552</v>
      </c>
    </row>
    <row r="13" spans="1:65" x14ac:dyDescent="0.3">
      <c r="A13" s="7" t="s">
        <v>13</v>
      </c>
      <c r="B13" s="18" t="s">
        <v>102</v>
      </c>
      <c r="C13" s="18" t="s">
        <v>156</v>
      </c>
      <c r="D13" s="10" t="s">
        <v>198</v>
      </c>
      <c r="E13" s="8">
        <v>104.50273224043715</v>
      </c>
      <c r="F13" s="9">
        <v>244</v>
      </c>
      <c r="G13" s="10">
        <v>17.3</v>
      </c>
      <c r="H13" s="11">
        <f t="shared" si="9"/>
        <v>7.0901639344262293</v>
      </c>
      <c r="I13" s="9">
        <v>149</v>
      </c>
      <c r="J13" s="9">
        <v>57</v>
      </c>
      <c r="K13" s="16">
        <v>1.6771488469601699E-2</v>
      </c>
      <c r="L13" s="16">
        <v>4.4680851063829803E-2</v>
      </c>
      <c r="M13" s="12">
        <v>2018771</v>
      </c>
      <c r="N13" s="12">
        <v>1386579</v>
      </c>
      <c r="O13" s="12">
        <v>61441</v>
      </c>
      <c r="P13" s="13">
        <f t="shared" si="10"/>
        <v>4.4311214867670722E-2</v>
      </c>
      <c r="Q13" s="12">
        <v>3133</v>
      </c>
      <c r="R13" s="13">
        <f t="shared" si="26"/>
        <v>5.0992008593610132E-2</v>
      </c>
      <c r="S13" s="12">
        <v>53096</v>
      </c>
      <c r="T13" s="13">
        <f t="shared" si="0"/>
        <v>0.86417864292573365</v>
      </c>
      <c r="U13" s="12">
        <v>3236</v>
      </c>
      <c r="V13" s="13">
        <f t="shared" si="1"/>
        <v>5.2668413600039064E-2</v>
      </c>
      <c r="W13" s="12">
        <v>856</v>
      </c>
      <c r="X13" s="13">
        <f t="shared" si="2"/>
        <v>1.3932064907797725E-2</v>
      </c>
      <c r="Y13" s="12">
        <v>1248</v>
      </c>
      <c r="Z13" s="13">
        <f t="shared" si="3"/>
        <v>2.0312169398284532E-2</v>
      </c>
      <c r="AA13" s="12">
        <v>5844</v>
      </c>
      <c r="AB13" s="13">
        <f t="shared" si="4"/>
        <v>9.5115639393890075E-2</v>
      </c>
      <c r="AC13" s="12">
        <v>3898</v>
      </c>
      <c r="AD13" s="13">
        <f t="shared" si="5"/>
        <v>6.3442977816116269E-2</v>
      </c>
      <c r="AE13" s="12">
        <v>1103</v>
      </c>
      <c r="AF13" s="13">
        <f t="shared" si="6"/>
        <v>1.7952181767874872E-2</v>
      </c>
      <c r="AG13" s="12">
        <v>693</v>
      </c>
      <c r="AH13" s="13">
        <f t="shared" si="11"/>
        <v>1.1279113295682036E-2</v>
      </c>
      <c r="AI13" s="12">
        <v>316</v>
      </c>
      <c r="AJ13" s="13">
        <f t="shared" si="12"/>
        <v>5.143145456616917E-3</v>
      </c>
      <c r="AK13" s="12">
        <v>97378</v>
      </c>
      <c r="AL13" s="13">
        <f t="shared" si="13"/>
        <v>7.0228959186602422E-2</v>
      </c>
      <c r="AM13" s="12">
        <v>4597</v>
      </c>
      <c r="AN13" s="13">
        <f t="shared" si="14"/>
        <v>4.7207788206781821E-2</v>
      </c>
      <c r="AO13" s="12">
        <v>86137</v>
      </c>
      <c r="AP13" s="13">
        <f t="shared" si="7"/>
        <v>0.88456324837232225</v>
      </c>
      <c r="AQ13" s="12">
        <v>4479</v>
      </c>
      <c r="AR13" s="13">
        <f t="shared" si="8"/>
        <v>4.5996015527121119E-2</v>
      </c>
      <c r="AS13" s="12">
        <v>865</v>
      </c>
      <c r="AT13" s="13">
        <f t="shared" si="15"/>
        <v>8.8829098975127859E-3</v>
      </c>
      <c r="AU13" s="12">
        <v>3146</v>
      </c>
      <c r="AV13" s="13">
        <f t="shared" si="16"/>
        <v>3.2307091950954013E-2</v>
      </c>
      <c r="AW13" s="12">
        <v>8969</v>
      </c>
      <c r="AX13" s="13">
        <f t="shared" si="17"/>
        <v>9.2104992914210607E-2</v>
      </c>
      <c r="AY13" s="12">
        <v>5189</v>
      </c>
      <c r="AZ13" s="13">
        <f t="shared" si="18"/>
        <v>5.3287190125079584E-2</v>
      </c>
      <c r="BA13" s="12">
        <v>2010</v>
      </c>
      <c r="BB13" s="13">
        <f t="shared" si="19"/>
        <v>2.064121259422046E-2</v>
      </c>
      <c r="BC13" s="12">
        <v>924</v>
      </c>
      <c r="BD13" s="13">
        <f t="shared" si="20"/>
        <v>9.4887962373431372E-3</v>
      </c>
      <c r="BE13" s="12">
        <v>372</v>
      </c>
      <c r="BF13" s="13">
        <f t="shared" si="21"/>
        <v>3.8201647189303541E-3</v>
      </c>
      <c r="BG13" s="7">
        <v>182</v>
      </c>
      <c r="BH13" s="7">
        <f t="shared" si="22"/>
        <v>112</v>
      </c>
      <c r="BI13" s="13">
        <f t="shared" si="23"/>
        <v>0.61538461538461542</v>
      </c>
      <c r="BJ13" s="7">
        <v>81</v>
      </c>
      <c r="BK13" s="13">
        <f t="shared" si="24"/>
        <v>0.7232142857142857</v>
      </c>
      <c r="BL13" s="7">
        <v>31</v>
      </c>
      <c r="BM13" s="13">
        <f t="shared" si="25"/>
        <v>0.2767857142857143</v>
      </c>
    </row>
    <row r="14" spans="1:65" x14ac:dyDescent="0.3">
      <c r="A14" s="7" t="s">
        <v>14</v>
      </c>
      <c r="B14" s="18" t="s">
        <v>103</v>
      </c>
      <c r="C14" s="18" t="s">
        <v>157</v>
      </c>
      <c r="D14" s="10" t="s">
        <v>198</v>
      </c>
      <c r="E14" s="8">
        <v>127.01639344262296</v>
      </c>
      <c r="F14" s="9">
        <v>257</v>
      </c>
      <c r="G14" s="10">
        <v>25.2</v>
      </c>
      <c r="H14" s="11">
        <f t="shared" si="9"/>
        <v>9.8054474708171213</v>
      </c>
      <c r="I14" s="9">
        <v>138</v>
      </c>
      <c r="J14" s="9">
        <v>60</v>
      </c>
      <c r="K14" s="16">
        <v>2.0304568527918801E-2</v>
      </c>
      <c r="L14" s="16">
        <v>2.7027027027027001E-2</v>
      </c>
      <c r="M14" s="12">
        <v>418564</v>
      </c>
      <c r="N14" s="12">
        <v>283968</v>
      </c>
      <c r="O14" s="12">
        <v>12038</v>
      </c>
      <c r="P14" s="13">
        <f t="shared" si="10"/>
        <v>4.2392100518368267E-2</v>
      </c>
      <c r="Q14" s="12">
        <v>551</v>
      </c>
      <c r="R14" s="13">
        <f t="shared" si="26"/>
        <v>4.5771722877554412E-2</v>
      </c>
      <c r="S14" s="12">
        <v>10466</v>
      </c>
      <c r="T14" s="13">
        <f t="shared" si="0"/>
        <v>0.86941352384116966</v>
      </c>
      <c r="U14" s="12">
        <v>639</v>
      </c>
      <c r="V14" s="13">
        <f t="shared" si="1"/>
        <v>5.308190729357036E-2</v>
      </c>
      <c r="W14" s="12">
        <v>142</v>
      </c>
      <c r="X14" s="13">
        <f t="shared" si="2"/>
        <v>1.1795979398571192E-2</v>
      </c>
      <c r="Y14" s="12">
        <v>218</v>
      </c>
      <c r="Z14" s="13">
        <f t="shared" si="3"/>
        <v>1.810932048513042E-2</v>
      </c>
      <c r="AA14" s="12">
        <v>1572</v>
      </c>
      <c r="AB14" s="13">
        <f t="shared" si="4"/>
        <v>0.13058647615883037</v>
      </c>
      <c r="AC14" s="12">
        <v>626</v>
      </c>
      <c r="AD14" s="13">
        <f t="shared" si="5"/>
        <v>5.2001993686658914E-2</v>
      </c>
      <c r="AE14" s="12">
        <v>197</v>
      </c>
      <c r="AF14" s="13">
        <f t="shared" si="6"/>
        <v>1.6364844658581158E-2</v>
      </c>
      <c r="AG14" s="12">
        <v>197</v>
      </c>
      <c r="AH14" s="13">
        <f t="shared" si="11"/>
        <v>1.6364844658581158E-2</v>
      </c>
      <c r="AI14" s="12">
        <v>61</v>
      </c>
      <c r="AJ14" s="13">
        <f t="shared" si="12"/>
        <v>5.0672869247383283E-3</v>
      </c>
      <c r="AK14" s="12">
        <v>19011</v>
      </c>
      <c r="AL14" s="13">
        <f t="shared" si="13"/>
        <v>6.6947684246112235E-2</v>
      </c>
      <c r="AM14" s="12">
        <v>787</v>
      </c>
      <c r="AN14" s="13">
        <f t="shared" si="14"/>
        <v>4.1397085897638207E-2</v>
      </c>
      <c r="AO14" s="12">
        <v>16970</v>
      </c>
      <c r="AP14" s="13">
        <f t="shared" si="7"/>
        <v>0.89264110251959394</v>
      </c>
      <c r="AQ14" s="12">
        <v>831</v>
      </c>
      <c r="AR14" s="13">
        <f t="shared" si="8"/>
        <v>4.3711535426858135E-2</v>
      </c>
      <c r="AS14" s="12">
        <v>139</v>
      </c>
      <c r="AT14" s="13">
        <f t="shared" si="15"/>
        <v>7.3115564673084006E-3</v>
      </c>
      <c r="AU14" s="12">
        <v>545</v>
      </c>
      <c r="AV14" s="13">
        <f t="shared" si="16"/>
        <v>2.866761348692862E-2</v>
      </c>
      <c r="AW14" s="12">
        <v>2338</v>
      </c>
      <c r="AX14" s="13">
        <f t="shared" si="17"/>
        <v>0.12298143180264058</v>
      </c>
      <c r="AY14" s="12">
        <v>810</v>
      </c>
      <c r="AZ14" s="13">
        <f t="shared" si="18"/>
        <v>4.2606911787912261E-2</v>
      </c>
      <c r="BA14" s="12">
        <v>233</v>
      </c>
      <c r="BB14" s="13">
        <f t="shared" si="19"/>
        <v>1.2256062279732787E-2</v>
      </c>
      <c r="BC14" s="12">
        <v>288</v>
      </c>
      <c r="BD14" s="13">
        <f t="shared" si="20"/>
        <v>1.5149124191257694E-2</v>
      </c>
      <c r="BE14" s="12">
        <v>65</v>
      </c>
      <c r="BF14" s="13">
        <f t="shared" si="21"/>
        <v>3.4190731681657989E-3</v>
      </c>
      <c r="BG14" s="7">
        <v>38</v>
      </c>
      <c r="BH14" s="7">
        <f t="shared" si="22"/>
        <v>29</v>
      </c>
      <c r="BI14" s="13">
        <f t="shared" si="23"/>
        <v>0.76315789473684215</v>
      </c>
      <c r="BJ14" s="7">
        <v>20</v>
      </c>
      <c r="BK14" s="13">
        <f t="shared" si="24"/>
        <v>0.68965517241379315</v>
      </c>
      <c r="BL14" s="7">
        <v>9</v>
      </c>
      <c r="BM14" s="13">
        <f t="shared" si="25"/>
        <v>0.31034482758620691</v>
      </c>
    </row>
    <row r="15" spans="1:65" x14ac:dyDescent="0.3">
      <c r="A15" s="7" t="s">
        <v>15</v>
      </c>
      <c r="B15" s="18" t="s">
        <v>104</v>
      </c>
      <c r="C15" s="18" t="s">
        <v>158</v>
      </c>
      <c r="D15" s="10" t="s">
        <v>198</v>
      </c>
      <c r="E15" s="8">
        <v>149.53005464480873</v>
      </c>
      <c r="F15" s="9">
        <v>249</v>
      </c>
      <c r="G15" s="10">
        <v>20.7</v>
      </c>
      <c r="H15" s="11">
        <f t="shared" si="9"/>
        <v>8.3132530120481931</v>
      </c>
      <c r="I15" s="9">
        <v>145</v>
      </c>
      <c r="J15" s="9">
        <v>58</v>
      </c>
      <c r="K15" s="16">
        <v>2.9000168605631399E-2</v>
      </c>
      <c r="L15" s="16">
        <v>3.0756372753865401E-2</v>
      </c>
      <c r="M15" s="12">
        <v>24239573</v>
      </c>
      <c r="N15" s="12">
        <v>15458842</v>
      </c>
      <c r="O15" s="12">
        <v>657856</v>
      </c>
      <c r="P15" s="13">
        <f t="shared" si="10"/>
        <v>4.2555322060992669E-2</v>
      </c>
      <c r="Q15" s="12">
        <v>30927</v>
      </c>
      <c r="R15" s="13">
        <f t="shared" si="26"/>
        <v>4.7011808055258293E-2</v>
      </c>
      <c r="S15" s="12">
        <v>575511</v>
      </c>
      <c r="T15" s="13">
        <f t="shared" si="0"/>
        <v>0.8748282298861757</v>
      </c>
      <c r="U15" s="12">
        <v>29939</v>
      </c>
      <c r="V15" s="13">
        <f t="shared" si="1"/>
        <v>4.5509959626422805E-2</v>
      </c>
      <c r="W15" s="12">
        <v>7225</v>
      </c>
      <c r="X15" s="13">
        <f t="shared" si="2"/>
        <v>1.0982646658235238E-2</v>
      </c>
      <c r="Y15" s="12">
        <v>12877</v>
      </c>
      <c r="Z15" s="13">
        <f t="shared" si="3"/>
        <v>1.9574192528456075E-2</v>
      </c>
      <c r="AA15" s="12">
        <v>94290</v>
      </c>
      <c r="AB15" s="13">
        <f t="shared" si="4"/>
        <v>0.14332923922560561</v>
      </c>
      <c r="AC15" s="12">
        <v>35340</v>
      </c>
      <c r="AD15" s="13">
        <f t="shared" si="5"/>
        <v>5.371996303142329E-2</v>
      </c>
      <c r="AE15" s="12">
        <v>8861</v>
      </c>
      <c r="AF15" s="13">
        <f t="shared" si="6"/>
        <v>1.346951308493044E-2</v>
      </c>
      <c r="AG15" s="12">
        <v>8861</v>
      </c>
      <c r="AH15" s="13">
        <f t="shared" si="11"/>
        <v>1.346951308493044E-2</v>
      </c>
      <c r="AI15" s="12">
        <v>3165</v>
      </c>
      <c r="AJ15" s="13">
        <f t="shared" si="12"/>
        <v>4.8110832765833255E-3</v>
      </c>
      <c r="AK15" s="12">
        <v>1053091</v>
      </c>
      <c r="AL15" s="13">
        <f t="shared" si="13"/>
        <v>6.8122243567791174E-2</v>
      </c>
      <c r="AM15" s="12">
        <v>46684</v>
      </c>
      <c r="AN15" s="13">
        <f t="shared" si="14"/>
        <v>4.4330451974235845E-2</v>
      </c>
      <c r="AO15" s="12">
        <v>944698</v>
      </c>
      <c r="AP15" s="13">
        <f t="shared" si="7"/>
        <v>0.89707157311191532</v>
      </c>
      <c r="AQ15" s="12">
        <v>37928</v>
      </c>
      <c r="AR15" s="13">
        <f t="shared" si="8"/>
        <v>3.6015880868794814E-2</v>
      </c>
      <c r="AS15" s="12">
        <v>7842</v>
      </c>
      <c r="AT15" s="13">
        <f t="shared" si="15"/>
        <v>7.4466499096469347E-3</v>
      </c>
      <c r="AU15" s="12">
        <v>32545</v>
      </c>
      <c r="AV15" s="13">
        <f t="shared" si="16"/>
        <v>3.0904261834922148E-2</v>
      </c>
      <c r="AW15" s="12">
        <v>146804</v>
      </c>
      <c r="AX15" s="13">
        <f t="shared" si="17"/>
        <v>0.13940295757916457</v>
      </c>
      <c r="AY15" s="12">
        <v>45716</v>
      </c>
      <c r="AZ15" s="13">
        <f t="shared" si="18"/>
        <v>4.3411253158558948E-2</v>
      </c>
      <c r="BA15" s="12">
        <v>8008</v>
      </c>
      <c r="BB15" s="13">
        <f t="shared" si="19"/>
        <v>7.6042811115088821E-3</v>
      </c>
      <c r="BC15" s="12">
        <v>12928</v>
      </c>
      <c r="BD15" s="13">
        <f t="shared" si="20"/>
        <v>1.2276242034164189E-2</v>
      </c>
      <c r="BE15" s="12">
        <v>3565</v>
      </c>
      <c r="BF15" s="13">
        <f t="shared" si="21"/>
        <v>3.3852724978183273E-3</v>
      </c>
      <c r="BG15" s="7">
        <v>1823</v>
      </c>
      <c r="BH15" s="7">
        <f t="shared" si="22"/>
        <v>1110</v>
      </c>
      <c r="BI15" s="13">
        <f t="shared" si="23"/>
        <v>0.60888645090510152</v>
      </c>
      <c r="BJ15" s="7">
        <v>817</v>
      </c>
      <c r="BK15" s="13">
        <f t="shared" si="24"/>
        <v>0.73603603603603607</v>
      </c>
      <c r="BL15" s="7">
        <v>293</v>
      </c>
      <c r="BM15" s="13">
        <f t="shared" si="25"/>
        <v>0.26396396396396399</v>
      </c>
    </row>
    <row r="16" spans="1:65" x14ac:dyDescent="0.3">
      <c r="A16" s="7" t="s">
        <v>16</v>
      </c>
      <c r="B16" s="18" t="s">
        <v>105</v>
      </c>
      <c r="C16" s="18" t="s">
        <v>159</v>
      </c>
      <c r="D16" s="10" t="s">
        <v>198</v>
      </c>
      <c r="E16" s="8">
        <v>183.30054644808743</v>
      </c>
      <c r="F16" s="9">
        <v>257</v>
      </c>
      <c r="G16" s="10">
        <v>15.1</v>
      </c>
      <c r="H16" s="11">
        <f t="shared" si="9"/>
        <v>5.8754863813229576</v>
      </c>
      <c r="I16" s="9">
        <v>136</v>
      </c>
      <c r="J16" s="9">
        <v>56</v>
      </c>
      <c r="K16" s="16">
        <v>4.03751740309225E-2</v>
      </c>
      <c r="L16" s="16">
        <v>3.7598454450884201E-2</v>
      </c>
      <c r="M16" s="12">
        <v>21760764</v>
      </c>
      <c r="N16" s="12">
        <v>14329899</v>
      </c>
      <c r="O16" s="12">
        <v>579812</v>
      </c>
      <c r="P16" s="13">
        <f t="shared" si="10"/>
        <v>4.0461694810270468E-2</v>
      </c>
      <c r="Q16" s="12">
        <v>29179</v>
      </c>
      <c r="R16" s="13">
        <f t="shared" si="26"/>
        <v>5.0324932909287835E-2</v>
      </c>
      <c r="S16" s="12">
        <v>503515</v>
      </c>
      <c r="T16" s="13">
        <f t="shared" si="0"/>
        <v>0.86841079522327924</v>
      </c>
      <c r="U16" s="12">
        <v>28285</v>
      </c>
      <c r="V16" s="13">
        <f t="shared" si="1"/>
        <v>4.8783053817444272E-2</v>
      </c>
      <c r="W16" s="12">
        <v>7367</v>
      </c>
      <c r="X16" s="13">
        <f t="shared" si="2"/>
        <v>1.2705842583458086E-2</v>
      </c>
      <c r="Y16" s="12">
        <v>11912</v>
      </c>
      <c r="Z16" s="13">
        <f t="shared" si="3"/>
        <v>2.0544590315481569E-2</v>
      </c>
      <c r="AA16" s="12">
        <v>107537</v>
      </c>
      <c r="AB16" s="13">
        <f t="shared" si="4"/>
        <v>0.18546873814270834</v>
      </c>
      <c r="AC16" s="12">
        <v>26949</v>
      </c>
      <c r="AD16" s="13">
        <f t="shared" si="5"/>
        <v>4.6478858664532642E-2</v>
      </c>
      <c r="AE16" s="12">
        <v>9246</v>
      </c>
      <c r="AF16" s="13">
        <f t="shared" si="6"/>
        <v>1.5946548191482758E-2</v>
      </c>
      <c r="AG16" s="12">
        <v>9246</v>
      </c>
      <c r="AH16" s="13">
        <f t="shared" si="11"/>
        <v>1.5946548191482758E-2</v>
      </c>
      <c r="AI16" s="12">
        <v>2932</v>
      </c>
      <c r="AJ16" s="13">
        <f t="shared" si="12"/>
        <v>5.056811518216249E-3</v>
      </c>
      <c r="AK16" s="12">
        <v>926896</v>
      </c>
      <c r="AL16" s="13">
        <f t="shared" si="13"/>
        <v>6.4682661057136548E-2</v>
      </c>
      <c r="AM16" s="12">
        <v>47672</v>
      </c>
      <c r="AN16" s="13">
        <f t="shared" si="14"/>
        <v>5.1431875852307053E-2</v>
      </c>
      <c r="AO16" s="12">
        <v>825181</v>
      </c>
      <c r="AP16" s="13">
        <f t="shared" si="7"/>
        <v>0.89026276950164851</v>
      </c>
      <c r="AQ16" s="12">
        <v>33680</v>
      </c>
      <c r="AR16" s="13">
        <f t="shared" si="8"/>
        <v>3.6336331152578068E-2</v>
      </c>
      <c r="AS16" s="12">
        <v>8955</v>
      </c>
      <c r="AT16" s="13">
        <f t="shared" si="15"/>
        <v>9.661278072189328E-3</v>
      </c>
      <c r="AU16" s="12">
        <v>32469</v>
      </c>
      <c r="AV16" s="13">
        <f t="shared" si="16"/>
        <v>3.5029819958226169E-2</v>
      </c>
      <c r="AW16" s="12">
        <v>165904</v>
      </c>
      <c r="AX16" s="13">
        <f t="shared" si="17"/>
        <v>0.17898879701714107</v>
      </c>
      <c r="AY16" s="12">
        <v>34635</v>
      </c>
      <c r="AZ16" s="13">
        <f>AY17/AK16</f>
        <v>1.3179472130638173E-2</v>
      </c>
      <c r="BA16" s="12">
        <v>3087</v>
      </c>
      <c r="BB16" s="13">
        <f t="shared" si="19"/>
        <v>3.3304707324230548E-3</v>
      </c>
      <c r="BC16" s="12">
        <v>13985</v>
      </c>
      <c r="BD16" s="13">
        <f t="shared" si="20"/>
        <v>1.5087992611900363E-2</v>
      </c>
      <c r="BE16" s="12">
        <v>3281</v>
      </c>
      <c r="BF16" s="13">
        <f t="shared" si="21"/>
        <v>3.5397714522449122E-3</v>
      </c>
      <c r="BG16" s="7">
        <v>1705</v>
      </c>
      <c r="BH16" s="7">
        <f t="shared" si="22"/>
        <v>950</v>
      </c>
      <c r="BI16" s="13">
        <f t="shared" si="23"/>
        <v>0.55718475073313778</v>
      </c>
      <c r="BJ16" s="7">
        <v>633</v>
      </c>
      <c r="BK16" s="13">
        <f t="shared" si="24"/>
        <v>0.66631578947368419</v>
      </c>
      <c r="BL16" s="7">
        <v>317</v>
      </c>
      <c r="BM16" s="13">
        <f t="shared" si="25"/>
        <v>0.33368421052631581</v>
      </c>
    </row>
    <row r="17" spans="1:65" x14ac:dyDescent="0.3">
      <c r="A17" s="7" t="s">
        <v>53</v>
      </c>
      <c r="B17" s="18" t="s">
        <v>106</v>
      </c>
      <c r="C17" s="18" t="s">
        <v>160</v>
      </c>
      <c r="D17" s="10" t="s">
        <v>198</v>
      </c>
      <c r="E17" s="8">
        <v>204.25531914893617</v>
      </c>
      <c r="F17" s="9">
        <v>255</v>
      </c>
      <c r="G17" s="10">
        <v>15.2</v>
      </c>
      <c r="H17" s="11">
        <f t="shared" si="9"/>
        <v>5.9607843137254903</v>
      </c>
      <c r="I17" s="9">
        <v>136</v>
      </c>
      <c r="J17" s="9">
        <v>57</v>
      </c>
      <c r="K17" s="16">
        <v>4.2860315345325299E-2</v>
      </c>
      <c r="L17" s="16">
        <v>3.6717540367175401E-2</v>
      </c>
      <c r="M17" s="12">
        <v>7379308</v>
      </c>
      <c r="N17" s="12">
        <v>4783048</v>
      </c>
      <c r="O17" s="12">
        <v>195766</v>
      </c>
      <c r="P17" s="13">
        <f t="shared" si="10"/>
        <v>4.0929131382331937E-2</v>
      </c>
      <c r="Q17" s="12">
        <v>9079</v>
      </c>
      <c r="R17" s="13">
        <f t="shared" si="26"/>
        <v>4.6376796788002002E-2</v>
      </c>
      <c r="S17" s="12">
        <v>170015</v>
      </c>
      <c r="T17" s="13">
        <f t="shared" si="0"/>
        <v>0.86846030464942836</v>
      </c>
      <c r="U17" s="12">
        <v>10254</v>
      </c>
      <c r="V17" s="13">
        <f t="shared" si="1"/>
        <v>5.2378860476282908E-2</v>
      </c>
      <c r="W17" s="12">
        <v>2186</v>
      </c>
      <c r="X17" s="13">
        <f t="shared" si="2"/>
        <v>1.1166392529857074E-2</v>
      </c>
      <c r="Y17" s="12">
        <v>3787</v>
      </c>
      <c r="Z17" s="13">
        <f t="shared" si="3"/>
        <v>1.9344523563846635E-2</v>
      </c>
      <c r="AA17" s="12">
        <v>36151</v>
      </c>
      <c r="AB17" s="13">
        <f t="shared" si="4"/>
        <v>0.18466434416599409</v>
      </c>
      <c r="AC17" s="12">
        <v>9442</v>
      </c>
      <c r="AD17" s="13">
        <f t="shared" si="5"/>
        <v>4.8231051357232615E-2</v>
      </c>
      <c r="AE17" s="12">
        <v>3575</v>
      </c>
      <c r="AF17" s="13">
        <f t="shared" si="6"/>
        <v>1.8261598030301484E-2</v>
      </c>
      <c r="AG17" s="12">
        <v>3575</v>
      </c>
      <c r="AH17" s="13">
        <f t="shared" si="11"/>
        <v>1.8261598030301484E-2</v>
      </c>
      <c r="AI17" s="12">
        <v>889</v>
      </c>
      <c r="AJ17" s="13">
        <f t="shared" si="12"/>
        <v>4.5411358458567882E-3</v>
      </c>
      <c r="AK17" s="12">
        <v>312345</v>
      </c>
      <c r="AL17" s="13">
        <f t="shared" si="13"/>
        <v>6.5302501668392202E-2</v>
      </c>
      <c r="AM17" s="12">
        <v>13754</v>
      </c>
      <c r="AN17" s="13">
        <f t="shared" si="14"/>
        <v>4.4034641182026282E-2</v>
      </c>
      <c r="AO17" s="12">
        <v>279108</v>
      </c>
      <c r="AP17" s="13">
        <f t="shared" si="7"/>
        <v>0.89358882005474716</v>
      </c>
      <c r="AQ17" s="12">
        <v>12485</v>
      </c>
      <c r="AR17" s="13">
        <f t="shared" si="8"/>
        <v>3.997182602570875E-2</v>
      </c>
      <c r="AS17" s="12">
        <v>2325</v>
      </c>
      <c r="AT17" s="13">
        <f t="shared" si="15"/>
        <v>7.4436920712673488E-3</v>
      </c>
      <c r="AU17" s="12">
        <v>9602</v>
      </c>
      <c r="AV17" s="13">
        <f t="shared" si="16"/>
        <v>3.074164785733724E-2</v>
      </c>
      <c r="AW17" s="12">
        <v>56079</v>
      </c>
      <c r="AX17" s="13">
        <f t="shared" si="17"/>
        <v>0.17954185275896845</v>
      </c>
      <c r="AY17" s="12">
        <v>12216</v>
      </c>
      <c r="AZ17" s="13">
        <f>AY17/AK17</f>
        <v>3.9110598857033087E-2</v>
      </c>
      <c r="BA17" s="12">
        <v>842</v>
      </c>
      <c r="BB17" s="13">
        <f t="shared" si="19"/>
        <v>2.6957370855944548E-3</v>
      </c>
      <c r="BC17" s="12">
        <v>5290</v>
      </c>
      <c r="BD17" s="13">
        <f t="shared" si="20"/>
        <v>1.6936400454625494E-2</v>
      </c>
      <c r="BE17" s="12">
        <v>1032</v>
      </c>
      <c r="BF17" s="13">
        <f t="shared" si="21"/>
        <v>3.3040388032464104E-3</v>
      </c>
      <c r="BG17" s="7">
        <v>551</v>
      </c>
      <c r="BH17" s="7">
        <f t="shared" si="22"/>
        <v>315</v>
      </c>
      <c r="BI17" s="13">
        <f t="shared" si="23"/>
        <v>0.57168784029038111</v>
      </c>
      <c r="BJ17" s="7">
        <v>195</v>
      </c>
      <c r="BK17" s="13">
        <f t="shared" si="24"/>
        <v>0.61904761904761907</v>
      </c>
      <c r="BL17" s="7">
        <v>120</v>
      </c>
      <c r="BM17" s="13">
        <f t="shared" si="25"/>
        <v>0.38095238095238093</v>
      </c>
    </row>
    <row r="18" spans="1:65" x14ac:dyDescent="0.3">
      <c r="A18" s="7" t="s">
        <v>17</v>
      </c>
      <c r="B18" s="18" t="s">
        <v>107</v>
      </c>
      <c r="C18" s="18" t="s">
        <v>161</v>
      </c>
      <c r="D18" s="10" t="s">
        <v>198</v>
      </c>
      <c r="E18" s="8">
        <v>246.80851063829789</v>
      </c>
      <c r="F18" s="9">
        <v>248</v>
      </c>
      <c r="G18" s="10" t="s">
        <v>57</v>
      </c>
      <c r="H18" s="11">
        <f t="shared" si="9"/>
        <v>5.645161290322581</v>
      </c>
      <c r="I18" s="9">
        <v>133</v>
      </c>
      <c r="J18" s="9">
        <v>56</v>
      </c>
      <c r="K18" s="16">
        <v>4.0085078534031399E-2</v>
      </c>
      <c r="L18" s="16">
        <v>3.8331996792301502E-2</v>
      </c>
      <c r="M18" s="12">
        <v>14473896</v>
      </c>
      <c r="N18" s="12">
        <v>9683674</v>
      </c>
      <c r="O18" s="12">
        <v>356803</v>
      </c>
      <c r="P18" s="13">
        <f t="shared" si="10"/>
        <v>3.6845829382525681E-2</v>
      </c>
      <c r="Q18" s="12">
        <v>18534</v>
      </c>
      <c r="R18" s="13">
        <f t="shared" si="26"/>
        <v>5.1944630510393691E-2</v>
      </c>
      <c r="S18" s="12">
        <v>306797</v>
      </c>
      <c r="T18" s="13">
        <f t="shared" si="0"/>
        <v>0.85984983310117913</v>
      </c>
      <c r="U18" s="12">
        <v>19030</v>
      </c>
      <c r="V18" s="13">
        <f t="shared" si="1"/>
        <v>5.3334753351289087E-2</v>
      </c>
      <c r="W18" s="12">
        <v>4470</v>
      </c>
      <c r="X18" s="13">
        <f t="shared" si="2"/>
        <v>1.252792157016617E-2</v>
      </c>
      <c r="Y18" s="12">
        <v>7799</v>
      </c>
      <c r="Z18" s="13">
        <f t="shared" si="3"/>
        <v>2.1858000072869341E-2</v>
      </c>
      <c r="AA18" s="12">
        <v>47709</v>
      </c>
      <c r="AB18" s="13">
        <f t="shared" si="4"/>
        <v>0.1337124407586259</v>
      </c>
      <c r="AC18" s="12">
        <v>17547</v>
      </c>
      <c r="AD18" s="13">
        <f t="shared" si="5"/>
        <v>4.9178398163692572E-2</v>
      </c>
      <c r="AE18" s="12">
        <v>5851</v>
      </c>
      <c r="AF18" s="13">
        <f t="shared" si="6"/>
        <v>1.6398404721933393E-2</v>
      </c>
      <c r="AG18" s="12">
        <v>5851</v>
      </c>
      <c r="AH18" s="13">
        <f t="shared" si="11"/>
        <v>1.6398404721933393E-2</v>
      </c>
      <c r="AI18" s="12">
        <v>1473</v>
      </c>
      <c r="AJ18" s="13">
        <f t="shared" si="12"/>
        <v>4.1283285174171739E-3</v>
      </c>
      <c r="AK18" s="12">
        <v>580032</v>
      </c>
      <c r="AL18" s="13">
        <f t="shared" si="13"/>
        <v>5.9897927171030332E-2</v>
      </c>
      <c r="AM18" s="12">
        <v>29963</v>
      </c>
      <c r="AN18" s="13">
        <f t="shared" si="14"/>
        <v>5.165749475890985E-2</v>
      </c>
      <c r="AO18" s="12">
        <v>513818</v>
      </c>
      <c r="AP18" s="13">
        <f t="shared" si="7"/>
        <v>0.88584422928390161</v>
      </c>
      <c r="AQ18" s="12">
        <v>22191</v>
      </c>
      <c r="AR18" s="13">
        <f t="shared" si="8"/>
        <v>3.8258234028467397E-2</v>
      </c>
      <c r="AS18" s="12">
        <v>5145</v>
      </c>
      <c r="AT18" s="13">
        <f t="shared" si="15"/>
        <v>8.8702002648129753E-3</v>
      </c>
      <c r="AU18" s="12">
        <v>20677</v>
      </c>
      <c r="AV18" s="13">
        <f t="shared" si="16"/>
        <v>3.5648033211960722E-2</v>
      </c>
      <c r="AW18" s="12">
        <v>74254</v>
      </c>
      <c r="AX18" s="13">
        <f t="shared" si="17"/>
        <v>0.12801707492000441</v>
      </c>
      <c r="AY18" s="12">
        <v>22935</v>
      </c>
      <c r="AZ18" s="13">
        <f t="shared" si="18"/>
        <v>3.9540921880172129E-2</v>
      </c>
      <c r="BA18" s="12">
        <v>670</v>
      </c>
      <c r="BB18" s="13">
        <f t="shared" si="19"/>
        <v>1.1551086836588326E-3</v>
      </c>
      <c r="BC18" s="12">
        <v>9012</v>
      </c>
      <c r="BD18" s="13">
        <f t="shared" si="20"/>
        <v>1.5537073816617014E-2</v>
      </c>
      <c r="BE18" s="12">
        <v>1693</v>
      </c>
      <c r="BF18" s="13">
        <f t="shared" si="21"/>
        <v>2.9188044797528413E-3</v>
      </c>
      <c r="BG18" s="7">
        <v>1156</v>
      </c>
      <c r="BH18" s="7">
        <f t="shared" si="22"/>
        <v>662</v>
      </c>
      <c r="BI18" s="13">
        <f t="shared" si="23"/>
        <v>0.5726643598615917</v>
      </c>
      <c r="BJ18" s="7">
        <v>447</v>
      </c>
      <c r="BK18" s="13">
        <f t="shared" si="24"/>
        <v>0.67522658610271902</v>
      </c>
      <c r="BL18" s="7">
        <v>215</v>
      </c>
      <c r="BM18" s="13">
        <f t="shared" si="25"/>
        <v>0.32477341389728098</v>
      </c>
    </row>
    <row r="19" spans="1:65" x14ac:dyDescent="0.3">
      <c r="A19" s="7" t="s">
        <v>18</v>
      </c>
      <c r="B19" s="18" t="s">
        <v>108</v>
      </c>
      <c r="C19" s="18" t="s">
        <v>162</v>
      </c>
      <c r="D19" s="10" t="s">
        <v>198</v>
      </c>
      <c r="E19" s="8">
        <v>289.36170212765956</v>
      </c>
      <c r="F19" s="9">
        <v>252</v>
      </c>
      <c r="G19" s="10">
        <v>8.69</v>
      </c>
      <c r="H19" s="11">
        <f t="shared" si="9"/>
        <v>3.4484126984126986</v>
      </c>
      <c r="I19" s="9">
        <v>132</v>
      </c>
      <c r="J19" s="9">
        <v>55</v>
      </c>
      <c r="K19" s="16">
        <v>3.9215686274509803E-2</v>
      </c>
      <c r="L19" s="16">
        <v>7.2164948453608199E-2</v>
      </c>
      <c r="M19" s="12">
        <v>541513</v>
      </c>
      <c r="N19" s="12">
        <v>389672</v>
      </c>
      <c r="O19" s="12">
        <v>12571</v>
      </c>
      <c r="P19" s="13">
        <f t="shared" si="10"/>
        <v>3.2260465211767848E-2</v>
      </c>
      <c r="Q19" s="12">
        <v>874</v>
      </c>
      <c r="R19" s="13">
        <f t="shared" si="26"/>
        <v>6.9525097446503856E-2</v>
      </c>
      <c r="S19" s="12">
        <v>10388</v>
      </c>
      <c r="T19" s="13">
        <f t="shared" si="0"/>
        <v>0.82634635271656987</v>
      </c>
      <c r="U19" s="12">
        <v>836</v>
      </c>
      <c r="V19" s="13">
        <f t="shared" si="1"/>
        <v>6.650226712274282E-2</v>
      </c>
      <c r="W19" s="12">
        <v>185</v>
      </c>
      <c r="X19" s="13">
        <f t="shared" si="2"/>
        <v>1.4716410786731365E-2</v>
      </c>
      <c r="Y19" s="12">
        <v>358</v>
      </c>
      <c r="Z19" s="13">
        <f t="shared" si="3"/>
        <v>2.8478243576485561E-2</v>
      </c>
      <c r="AA19" s="12">
        <v>1547</v>
      </c>
      <c r="AB19" s="13">
        <f t="shared" si="4"/>
        <v>0.12306101344364012</v>
      </c>
      <c r="AC19" s="12">
        <v>635</v>
      </c>
      <c r="AD19" s="13">
        <f t="shared" si="5"/>
        <v>5.051308567337523E-2</v>
      </c>
      <c r="AE19" s="12">
        <v>317</v>
      </c>
      <c r="AF19" s="13">
        <f t="shared" si="6"/>
        <v>2.5216768753480234E-2</v>
      </c>
      <c r="AG19" s="12">
        <v>317</v>
      </c>
      <c r="AH19" s="13">
        <f t="shared" si="11"/>
        <v>2.5216768753480234E-2</v>
      </c>
      <c r="AI19" s="12">
        <v>64</v>
      </c>
      <c r="AJ19" s="13">
        <f t="shared" si="12"/>
        <v>5.0910826505449047E-3</v>
      </c>
      <c r="AK19" s="12">
        <v>20492</v>
      </c>
      <c r="AL19" s="13">
        <f t="shared" si="13"/>
        <v>5.2587817446467795E-2</v>
      </c>
      <c r="AM19" s="12">
        <v>1462</v>
      </c>
      <c r="AN19" s="13">
        <f t="shared" si="14"/>
        <v>7.1344915088815145E-2</v>
      </c>
      <c r="AO19" s="12">
        <v>17464</v>
      </c>
      <c r="AP19" s="13">
        <f t="shared" si="7"/>
        <v>0.852235018543822</v>
      </c>
      <c r="AQ19" s="12">
        <v>1014</v>
      </c>
      <c r="AR19" s="13">
        <f t="shared" si="8"/>
        <v>4.948272496584033E-2</v>
      </c>
      <c r="AS19" s="12">
        <v>275</v>
      </c>
      <c r="AT19" s="13">
        <f t="shared" si="15"/>
        <v>1.3419871169236776E-2</v>
      </c>
      <c r="AU19" s="12">
        <v>990</v>
      </c>
      <c r="AV19" s="13">
        <f t="shared" si="16"/>
        <v>4.8311536209252388E-2</v>
      </c>
      <c r="AW19" s="12">
        <v>2401</v>
      </c>
      <c r="AX19" s="13">
        <f t="shared" si="17"/>
        <v>0.11716767519031818</v>
      </c>
      <c r="AY19" s="12">
        <v>837</v>
      </c>
      <c r="AZ19" s="13">
        <f t="shared" si="18"/>
        <v>4.0845207886004292E-2</v>
      </c>
      <c r="BA19" s="12">
        <v>48</v>
      </c>
      <c r="BB19" s="13">
        <f t="shared" si="19"/>
        <v>2.3423775131758734E-3</v>
      </c>
      <c r="BC19" s="12">
        <v>494</v>
      </c>
      <c r="BD19" s="13">
        <f t="shared" si="20"/>
        <v>2.4106968573101697E-2</v>
      </c>
      <c r="BE19" s="12">
        <v>73</v>
      </c>
      <c r="BF19" s="13">
        <f t="shared" si="21"/>
        <v>3.5623658012883075E-3</v>
      </c>
      <c r="BG19" s="7">
        <v>39</v>
      </c>
      <c r="BH19" s="7">
        <f t="shared" si="22"/>
        <v>21</v>
      </c>
      <c r="BI19" s="13">
        <f t="shared" si="23"/>
        <v>0.53846153846153844</v>
      </c>
      <c r="BJ19" s="7">
        <v>13</v>
      </c>
      <c r="BK19" s="13">
        <f t="shared" si="24"/>
        <v>0.61904761904761907</v>
      </c>
      <c r="BL19" s="7">
        <v>8</v>
      </c>
      <c r="BM19" s="13">
        <f t="shared" si="25"/>
        <v>0.38095238095238093</v>
      </c>
    </row>
    <row r="20" spans="1:65" x14ac:dyDescent="0.3">
      <c r="A20" s="7" t="s">
        <v>19</v>
      </c>
      <c r="B20" s="18" t="s">
        <v>109</v>
      </c>
      <c r="C20" s="18" t="s">
        <v>163</v>
      </c>
      <c r="D20" s="10" t="s">
        <v>198</v>
      </c>
      <c r="E20" s="8">
        <v>305.10752688172045</v>
      </c>
      <c r="F20" s="9">
        <v>256</v>
      </c>
      <c r="G20" s="10">
        <v>7.44</v>
      </c>
      <c r="H20" s="11">
        <f t="shared" si="9"/>
        <v>2.90625</v>
      </c>
      <c r="I20" s="9">
        <v>131</v>
      </c>
      <c r="J20" s="9">
        <v>55</v>
      </c>
      <c r="K20" s="16">
        <v>1.7073170731707301E-2</v>
      </c>
      <c r="L20" s="16">
        <v>3.5971223021582698E-2</v>
      </c>
      <c r="M20" s="12">
        <v>1250378</v>
      </c>
      <c r="N20" s="12">
        <v>874602</v>
      </c>
      <c r="O20" s="12">
        <v>30279</v>
      </c>
      <c r="P20" s="13">
        <f t="shared" si="10"/>
        <v>3.4620318727832777E-2</v>
      </c>
      <c r="Q20" s="12">
        <v>2049</v>
      </c>
      <c r="R20" s="13">
        <f t="shared" si="26"/>
        <v>6.7670662835628656E-2</v>
      </c>
      <c r="S20" s="12">
        <v>25546</v>
      </c>
      <c r="T20" s="13">
        <f t="shared" si="0"/>
        <v>0.84368704382575377</v>
      </c>
      <c r="U20" s="12">
        <v>1638</v>
      </c>
      <c r="V20" s="13">
        <f t="shared" si="1"/>
        <v>5.4096898840780741E-2</v>
      </c>
      <c r="W20" s="12">
        <v>606</v>
      </c>
      <c r="X20" s="13">
        <f t="shared" si="2"/>
        <v>2.0013870999702765E-2</v>
      </c>
      <c r="Y20" s="12">
        <v>783</v>
      </c>
      <c r="Z20" s="13">
        <f t="shared" si="3"/>
        <v>2.5859506588724858E-2</v>
      </c>
      <c r="AA20" s="12">
        <v>2784</v>
      </c>
      <c r="AB20" s="13">
        <f t="shared" si="4"/>
        <v>9.1944912315466171E-2</v>
      </c>
      <c r="AC20" s="12">
        <v>1756</v>
      </c>
      <c r="AD20" s="13">
        <f t="shared" si="5"/>
        <v>5.7993989233462134E-2</v>
      </c>
      <c r="AE20" s="12">
        <v>520</v>
      </c>
      <c r="AF20" s="13">
        <f t="shared" si="6"/>
        <v>1.7173618679612934E-2</v>
      </c>
      <c r="AG20" s="12">
        <v>520</v>
      </c>
      <c r="AH20" s="13">
        <f t="shared" si="11"/>
        <v>1.7173618679612934E-2</v>
      </c>
      <c r="AI20" s="12">
        <v>159</v>
      </c>
      <c r="AJ20" s="13">
        <f t="shared" si="12"/>
        <v>5.2511641731893387E-3</v>
      </c>
      <c r="AK20" s="12">
        <v>48651</v>
      </c>
      <c r="AL20" s="13">
        <f t="shared" si="13"/>
        <v>5.5626444942956911E-2</v>
      </c>
      <c r="AM20" s="12">
        <v>3564</v>
      </c>
      <c r="AN20" s="13">
        <f t="shared" si="14"/>
        <v>7.3256459271135235E-2</v>
      </c>
      <c r="AO20" s="12">
        <v>42077</v>
      </c>
      <c r="AP20" s="13">
        <f t="shared" si="7"/>
        <v>0.86487430885284988</v>
      </c>
      <c r="AQ20" s="12">
        <v>1865</v>
      </c>
      <c r="AR20" s="13">
        <f t="shared" si="8"/>
        <v>3.833425828862716E-2</v>
      </c>
      <c r="AS20" s="12">
        <v>800</v>
      </c>
      <c r="AT20" s="13">
        <f t="shared" si="15"/>
        <v>1.6443649668043823E-2</v>
      </c>
      <c r="AU20" s="12">
        <v>2370</v>
      </c>
      <c r="AV20" s="13">
        <f t="shared" si="16"/>
        <v>4.8714312141579827E-2</v>
      </c>
      <c r="AW20" s="12">
        <v>4361</v>
      </c>
      <c r="AX20" s="13">
        <f t="shared" si="17"/>
        <v>8.9638445252923887E-2</v>
      </c>
      <c r="AY20" s="12">
        <v>2319</v>
      </c>
      <c r="AZ20" s="13">
        <f t="shared" si="18"/>
        <v>4.7666029475242032E-2</v>
      </c>
      <c r="BA20" s="12">
        <v>88</v>
      </c>
      <c r="BB20" s="13">
        <f t="shared" si="19"/>
        <v>1.8088014634848205E-3</v>
      </c>
      <c r="BC20" s="12">
        <v>790</v>
      </c>
      <c r="BD20" s="13">
        <f t="shared" si="20"/>
        <v>1.6238104047193273E-2</v>
      </c>
      <c r="BE20" s="12">
        <v>163</v>
      </c>
      <c r="BF20" s="13">
        <f t="shared" si="21"/>
        <v>3.350393619863929E-3</v>
      </c>
      <c r="BG20" s="7">
        <v>99</v>
      </c>
      <c r="BH20" s="7">
        <f t="shared" si="22"/>
        <v>57</v>
      </c>
      <c r="BI20" s="13">
        <f t="shared" si="23"/>
        <v>0.5757575757575758</v>
      </c>
      <c r="BJ20" s="7">
        <v>40</v>
      </c>
      <c r="BK20" s="13">
        <f t="shared" si="24"/>
        <v>0.70175438596491224</v>
      </c>
      <c r="BL20" s="7">
        <v>17</v>
      </c>
      <c r="BM20" s="13">
        <f t="shared" si="25"/>
        <v>0.2982456140350877</v>
      </c>
    </row>
    <row r="21" spans="1:65" x14ac:dyDescent="0.3">
      <c r="A21" s="7" t="s">
        <v>20</v>
      </c>
      <c r="B21" s="18" t="s">
        <v>110</v>
      </c>
      <c r="C21" s="18" t="s">
        <v>164</v>
      </c>
      <c r="D21" s="10" t="s">
        <v>198</v>
      </c>
      <c r="E21" s="8">
        <v>345.9677419354839</v>
      </c>
      <c r="F21" s="9">
        <v>254</v>
      </c>
      <c r="G21" s="10">
        <v>11.5</v>
      </c>
      <c r="H21" s="11">
        <f t="shared" si="9"/>
        <v>4.5275590551181102</v>
      </c>
      <c r="I21" s="9">
        <v>151</v>
      </c>
      <c r="J21" s="9">
        <v>56</v>
      </c>
      <c r="K21" s="16">
        <v>3.2869785082174502E-2</v>
      </c>
      <c r="L21" s="16">
        <v>3.10262529832936E-2</v>
      </c>
      <c r="M21" s="12">
        <v>859566</v>
      </c>
      <c r="N21" s="12">
        <v>584064</v>
      </c>
      <c r="O21" s="12">
        <v>32930</v>
      </c>
      <c r="P21" s="13">
        <f t="shared" si="10"/>
        <v>5.638080758273066E-2</v>
      </c>
      <c r="Q21" s="12">
        <v>1531</v>
      </c>
      <c r="R21" s="13">
        <f t="shared" si="26"/>
        <v>4.6492559975706046E-2</v>
      </c>
      <c r="S21" s="12">
        <v>29298</v>
      </c>
      <c r="T21" s="13">
        <f t="shared" si="0"/>
        <v>0.88970543577285155</v>
      </c>
      <c r="U21" s="12">
        <v>1235</v>
      </c>
      <c r="V21" s="13">
        <f t="shared" si="1"/>
        <v>3.7503795930762224E-2</v>
      </c>
      <c r="W21" s="12">
        <v>592</v>
      </c>
      <c r="X21" s="13">
        <f t="shared" si="2"/>
        <v>1.7977528089887642E-2</v>
      </c>
      <c r="Y21" s="12">
        <v>526</v>
      </c>
      <c r="Z21" s="13">
        <f t="shared" si="3"/>
        <v>1.5973276647433952E-2</v>
      </c>
      <c r="AA21" s="12">
        <v>5414</v>
      </c>
      <c r="AB21" s="13">
        <f t="shared" si="4"/>
        <v>0.16440935317339811</v>
      </c>
      <c r="AC21" s="12">
        <v>2602</v>
      </c>
      <c r="AD21" s="13">
        <f t="shared" si="5"/>
        <v>7.9016094746431828E-2</v>
      </c>
      <c r="AE21" s="12">
        <v>224</v>
      </c>
      <c r="AF21" s="13">
        <f t="shared" si="6"/>
        <v>6.8023079259034317E-3</v>
      </c>
      <c r="AG21" s="12">
        <v>224</v>
      </c>
      <c r="AH21" s="13">
        <f t="shared" si="11"/>
        <v>6.8023079259034317E-3</v>
      </c>
      <c r="AI21" s="12">
        <v>298</v>
      </c>
      <c r="AJ21" s="13">
        <f t="shared" si="12"/>
        <v>9.0494989371393865E-3</v>
      </c>
      <c r="AK21" s="12">
        <v>50195</v>
      </c>
      <c r="AL21" s="13">
        <f t="shared" si="13"/>
        <v>8.5940924282270431E-2</v>
      </c>
      <c r="AM21" s="12">
        <v>2460</v>
      </c>
      <c r="AN21" s="13">
        <f t="shared" si="14"/>
        <v>4.9008865424843111E-2</v>
      </c>
      <c r="AO21" s="12">
        <v>45286</v>
      </c>
      <c r="AP21" s="13">
        <f t="shared" si="7"/>
        <v>0.90220141448351432</v>
      </c>
      <c r="AQ21" s="12">
        <v>1517</v>
      </c>
      <c r="AR21" s="13">
        <f t="shared" si="8"/>
        <v>3.0222133678653253E-2</v>
      </c>
      <c r="AS21" s="12">
        <v>785</v>
      </c>
      <c r="AT21" s="13">
        <f t="shared" si="15"/>
        <v>1.5639007869309694E-2</v>
      </c>
      <c r="AU21" s="12">
        <v>1431</v>
      </c>
      <c r="AV21" s="13">
        <f t="shared" si="16"/>
        <v>2.8508815619085567E-2</v>
      </c>
      <c r="AW21" s="12">
        <v>7763</v>
      </c>
      <c r="AX21" s="13">
        <f t="shared" si="17"/>
        <v>0.154656838330511</v>
      </c>
      <c r="AY21" s="12">
        <v>3451</v>
      </c>
      <c r="AZ21" s="13">
        <f t="shared" si="18"/>
        <v>6.8751867715907952E-2</v>
      </c>
      <c r="BA21" s="12">
        <v>312</v>
      </c>
      <c r="BB21" s="13">
        <f t="shared" si="19"/>
        <v>6.2157585416874189E-3</v>
      </c>
      <c r="BC21" s="12">
        <v>323</v>
      </c>
      <c r="BD21" s="13">
        <f t="shared" si="20"/>
        <v>6.4349038748879369E-3</v>
      </c>
      <c r="BE21" s="12">
        <v>410</v>
      </c>
      <c r="BF21" s="13">
        <f t="shared" si="21"/>
        <v>8.1681442374738518E-3</v>
      </c>
      <c r="BG21" s="7">
        <v>84</v>
      </c>
      <c r="BH21" s="7">
        <f t="shared" si="22"/>
        <v>56</v>
      </c>
      <c r="BI21" s="13">
        <f t="shared" si="23"/>
        <v>0.66666666666666663</v>
      </c>
      <c r="BJ21" s="7">
        <v>44</v>
      </c>
      <c r="BK21" s="13">
        <f t="shared" si="24"/>
        <v>0.7857142857142857</v>
      </c>
      <c r="BL21" s="7">
        <v>12</v>
      </c>
      <c r="BM21" s="13">
        <f t="shared" si="25"/>
        <v>0.21428571428571427</v>
      </c>
    </row>
    <row r="22" spans="1:65" x14ac:dyDescent="0.3">
      <c r="A22" s="7" t="s">
        <v>21</v>
      </c>
      <c r="B22" s="18" t="s">
        <v>111</v>
      </c>
      <c r="C22" s="18" t="s">
        <v>165</v>
      </c>
      <c r="D22" s="10" t="s">
        <v>198</v>
      </c>
      <c r="E22" s="8">
        <v>386.8279569892473</v>
      </c>
      <c r="F22" s="9">
        <v>258</v>
      </c>
      <c r="G22" s="10">
        <v>6.75</v>
      </c>
      <c r="H22" s="11">
        <f t="shared" si="9"/>
        <v>2.6162790697674421</v>
      </c>
      <c r="I22" s="9">
        <v>133</v>
      </c>
      <c r="J22" s="9">
        <v>54</v>
      </c>
      <c r="K22" s="16">
        <v>5.2906110283159502E-2</v>
      </c>
      <c r="L22" s="16">
        <v>5.2437223042835997E-2</v>
      </c>
      <c r="M22" s="12">
        <v>2194255</v>
      </c>
      <c r="N22" s="12">
        <v>1593996</v>
      </c>
      <c r="O22" s="12">
        <v>58256</v>
      </c>
      <c r="P22" s="13">
        <f t="shared" si="10"/>
        <v>3.6547143154687968E-2</v>
      </c>
      <c r="Q22" s="12">
        <v>3787</v>
      </c>
      <c r="R22" s="13">
        <f t="shared" si="26"/>
        <v>6.5006179620983248E-2</v>
      </c>
      <c r="S22" s="12">
        <v>49688</v>
      </c>
      <c r="T22" s="13">
        <f t="shared" si="0"/>
        <v>0.85292502059873665</v>
      </c>
      <c r="U22" s="12">
        <v>3135</v>
      </c>
      <c r="V22" s="13">
        <f t="shared" si="1"/>
        <v>5.3814199395770396E-2</v>
      </c>
      <c r="W22" s="12">
        <v>1308</v>
      </c>
      <c r="X22" s="13">
        <f t="shared" si="2"/>
        <v>2.2452622905795111E-2</v>
      </c>
      <c r="Y22" s="12">
        <v>1396</v>
      </c>
      <c r="Z22" s="13">
        <f t="shared" si="3"/>
        <v>2.3963196923922001E-2</v>
      </c>
      <c r="AA22" s="12">
        <v>11015</v>
      </c>
      <c r="AB22" s="13">
        <f t="shared" si="4"/>
        <v>0.18907923647349628</v>
      </c>
      <c r="AC22" s="12">
        <v>2679</v>
      </c>
      <c r="AD22" s="13">
        <f t="shared" si="5"/>
        <v>4.5986679483658338E-2</v>
      </c>
      <c r="AE22" s="12">
        <v>926</v>
      </c>
      <c r="AF22" s="13">
        <f t="shared" si="6"/>
        <v>1.5895358418017029E-2</v>
      </c>
      <c r="AG22" s="12">
        <v>926</v>
      </c>
      <c r="AH22" s="13">
        <f t="shared" si="11"/>
        <v>1.5895358418017029E-2</v>
      </c>
      <c r="AI22" s="12">
        <v>291</v>
      </c>
      <c r="AJ22" s="13">
        <f t="shared" si="12"/>
        <v>4.9951936281241414E-3</v>
      </c>
      <c r="AK22" s="12">
        <v>92274</v>
      </c>
      <c r="AL22" s="13">
        <f t="shared" si="13"/>
        <v>5.7888476508096635E-2</v>
      </c>
      <c r="AM22" s="12">
        <v>6498</v>
      </c>
      <c r="AN22" s="13">
        <f t="shared" si="14"/>
        <v>7.0420703556798234E-2</v>
      </c>
      <c r="AO22" s="12">
        <v>80229</v>
      </c>
      <c r="AP22" s="13">
        <f t="shared" si="7"/>
        <v>0.86946485467195522</v>
      </c>
      <c r="AQ22" s="12">
        <v>3575</v>
      </c>
      <c r="AR22" s="13">
        <f t="shared" si="8"/>
        <v>3.8743307974077205E-2</v>
      </c>
      <c r="AS22" s="12">
        <v>1686</v>
      </c>
      <c r="AT22" s="13">
        <f t="shared" si="15"/>
        <v>1.8271669159243123E-2</v>
      </c>
      <c r="AU22" s="12">
        <v>4122</v>
      </c>
      <c r="AV22" s="13">
        <f t="shared" si="16"/>
        <v>4.467130502633461E-2</v>
      </c>
      <c r="AW22" s="12">
        <v>16333</v>
      </c>
      <c r="AX22" s="13">
        <f t="shared" si="17"/>
        <v>0.17700544031904977</v>
      </c>
      <c r="AY22" s="12">
        <v>3440</v>
      </c>
      <c r="AZ22" s="13">
        <f t="shared" si="18"/>
        <v>3.7280273966664501E-2</v>
      </c>
      <c r="BA22" s="12">
        <v>245</v>
      </c>
      <c r="BB22" s="13">
        <f t="shared" si="19"/>
        <v>2.655135791230466E-3</v>
      </c>
      <c r="BC22" s="12">
        <v>1387</v>
      </c>
      <c r="BD22" s="13">
        <f t="shared" si="20"/>
        <v>1.5031319765047575E-2</v>
      </c>
      <c r="BE22" s="12">
        <v>352</v>
      </c>
      <c r="BF22" s="13">
        <f t="shared" si="21"/>
        <v>3.8147257082168325E-3</v>
      </c>
      <c r="BG22" s="7">
        <v>180</v>
      </c>
      <c r="BH22" s="7">
        <f t="shared" si="22"/>
        <v>102</v>
      </c>
      <c r="BI22" s="13">
        <f t="shared" si="23"/>
        <v>0.56666666666666665</v>
      </c>
      <c r="BJ22" s="7">
        <v>66</v>
      </c>
      <c r="BK22" s="13">
        <f t="shared" si="24"/>
        <v>0.6470588235294118</v>
      </c>
      <c r="BL22" s="7">
        <v>36</v>
      </c>
      <c r="BM22" s="13">
        <f t="shared" si="25"/>
        <v>0.35294117647058826</v>
      </c>
    </row>
    <row r="23" spans="1:65" x14ac:dyDescent="0.3">
      <c r="A23" s="7" t="s">
        <v>22</v>
      </c>
      <c r="B23" s="18" t="s">
        <v>112</v>
      </c>
      <c r="C23" s="18" t="s">
        <v>166</v>
      </c>
      <c r="D23" s="10" t="s">
        <v>198</v>
      </c>
      <c r="E23" s="8">
        <v>405.69767441860466</v>
      </c>
      <c r="F23" s="9">
        <v>261</v>
      </c>
      <c r="G23" s="10">
        <v>9.66</v>
      </c>
      <c r="H23" s="11">
        <f t="shared" si="9"/>
        <v>3.7011494252873565</v>
      </c>
      <c r="I23" s="9">
        <v>128</v>
      </c>
      <c r="J23" s="9">
        <v>52</v>
      </c>
      <c r="K23" s="16">
        <v>3.8461538461538498E-2</v>
      </c>
      <c r="L23" s="16">
        <v>3.91459074733096E-2</v>
      </c>
      <c r="M23" s="12">
        <v>963762</v>
      </c>
      <c r="N23" s="12">
        <v>702049</v>
      </c>
      <c r="O23" s="12">
        <v>24421</v>
      </c>
      <c r="P23" s="13">
        <f t="shared" si="10"/>
        <v>3.4785321252505164E-2</v>
      </c>
      <c r="Q23" s="12">
        <v>1606</v>
      </c>
      <c r="R23" s="13">
        <f t="shared" si="26"/>
        <v>6.5763072765243027E-2</v>
      </c>
      <c r="S23" s="12">
        <v>20733</v>
      </c>
      <c r="T23" s="13">
        <f t="shared" si="0"/>
        <v>0.84898243315179556</v>
      </c>
      <c r="U23" s="12">
        <v>1297</v>
      </c>
      <c r="V23" s="13">
        <f t="shared" si="1"/>
        <v>5.3110028254371236E-2</v>
      </c>
      <c r="W23" s="12">
        <v>517</v>
      </c>
      <c r="X23" s="13">
        <f t="shared" si="2"/>
        <v>2.1170304246345358E-2</v>
      </c>
      <c r="Y23" s="12">
        <v>590</v>
      </c>
      <c r="Z23" s="13">
        <f t="shared" si="3"/>
        <v>2.4159534826583676E-2</v>
      </c>
      <c r="AA23" s="12">
        <v>4031</v>
      </c>
      <c r="AB23" s="13">
        <f t="shared" si="4"/>
        <v>0.16506285573891322</v>
      </c>
      <c r="AC23" s="12">
        <v>1168</v>
      </c>
      <c r="AD23" s="13">
        <f t="shared" si="5"/>
        <v>4.7827689283813112E-2</v>
      </c>
      <c r="AE23" s="12">
        <v>390</v>
      </c>
      <c r="AF23" s="13">
        <f t="shared" si="6"/>
        <v>1.5969862004012941E-2</v>
      </c>
      <c r="AG23" s="12">
        <v>390</v>
      </c>
      <c r="AH23" s="13">
        <f t="shared" si="11"/>
        <v>1.5969862004012941E-2</v>
      </c>
      <c r="AI23" s="12">
        <v>118</v>
      </c>
      <c r="AJ23" s="13">
        <f t="shared" si="12"/>
        <v>4.8319069653167358E-3</v>
      </c>
      <c r="AK23" s="12">
        <v>38887</v>
      </c>
      <c r="AL23" s="13">
        <f t="shared" si="13"/>
        <v>5.5390720590727999E-2</v>
      </c>
      <c r="AM23" s="12">
        <v>2665</v>
      </c>
      <c r="AN23" s="13">
        <f t="shared" si="14"/>
        <v>6.8531900120863007E-2</v>
      </c>
      <c r="AO23" s="12">
        <v>33865</v>
      </c>
      <c r="AP23" s="13">
        <f t="shared" si="7"/>
        <v>0.87085658446267389</v>
      </c>
      <c r="AQ23" s="12">
        <v>1492</v>
      </c>
      <c r="AR23" s="13">
        <f t="shared" si="8"/>
        <v>3.8367577853781469E-2</v>
      </c>
      <c r="AS23" s="12">
        <v>615</v>
      </c>
      <c r="AT23" s="13">
        <f t="shared" si="15"/>
        <v>1.5815053874045311E-2</v>
      </c>
      <c r="AU23" s="12">
        <v>1718</v>
      </c>
      <c r="AV23" s="13">
        <f t="shared" si="16"/>
        <v>4.4179288708308687E-2</v>
      </c>
      <c r="AW23" s="12">
        <v>6037</v>
      </c>
      <c r="AX23" s="13">
        <f t="shared" si="17"/>
        <v>0.1552446833131895</v>
      </c>
      <c r="AY23" s="12">
        <v>1528</v>
      </c>
      <c r="AZ23" s="13">
        <f t="shared" si="18"/>
        <v>3.9293337104945099E-2</v>
      </c>
      <c r="BA23" s="12">
        <v>99</v>
      </c>
      <c r="BB23" s="13">
        <f t="shared" si="19"/>
        <v>2.5458379406999767E-3</v>
      </c>
      <c r="BC23" s="12">
        <v>585</v>
      </c>
      <c r="BD23" s="13">
        <f t="shared" si="20"/>
        <v>1.5043587831408954E-2</v>
      </c>
      <c r="BE23" s="12">
        <v>126</v>
      </c>
      <c r="BF23" s="13">
        <f t="shared" si="21"/>
        <v>3.2401573790726977E-3</v>
      </c>
      <c r="BG23" s="7">
        <v>60</v>
      </c>
      <c r="BH23" s="7">
        <f t="shared" si="22"/>
        <v>35</v>
      </c>
      <c r="BI23" s="13">
        <f t="shared" si="23"/>
        <v>0.58333333333333337</v>
      </c>
      <c r="BJ23" s="7">
        <v>17</v>
      </c>
      <c r="BK23" s="13">
        <f t="shared" si="24"/>
        <v>0.48571428571428571</v>
      </c>
      <c r="BL23" s="7">
        <v>18</v>
      </c>
      <c r="BM23" s="13">
        <f t="shared" si="25"/>
        <v>0.51428571428571423</v>
      </c>
    </row>
    <row r="24" spans="1:65" x14ac:dyDescent="0.3">
      <c r="A24" s="7" t="s">
        <v>23</v>
      </c>
      <c r="B24" s="18" t="s">
        <v>113</v>
      </c>
      <c r="C24" s="18" t="s">
        <v>167</v>
      </c>
      <c r="D24" s="10" t="s">
        <v>198</v>
      </c>
      <c r="E24" s="8">
        <v>451.27906976744185</v>
      </c>
      <c r="F24" s="9">
        <v>254</v>
      </c>
      <c r="G24" s="10" t="s">
        <v>58</v>
      </c>
      <c r="H24" s="11">
        <f t="shared" si="9"/>
        <v>2.8582677165354329</v>
      </c>
      <c r="I24" s="9">
        <v>134</v>
      </c>
      <c r="J24" s="9">
        <v>54</v>
      </c>
      <c r="K24" s="16">
        <v>3.94736842105263E-2</v>
      </c>
      <c r="L24" s="16">
        <v>4.2857142857142899E-2</v>
      </c>
      <c r="M24" s="12">
        <v>492185</v>
      </c>
      <c r="N24" s="12">
        <v>351250</v>
      </c>
      <c r="O24" s="12">
        <v>9558</v>
      </c>
      <c r="P24" s="13">
        <f t="shared" si="10"/>
        <v>2.7211387900355873E-2</v>
      </c>
      <c r="Q24" s="12">
        <v>1102</v>
      </c>
      <c r="R24" s="13">
        <f t="shared" si="26"/>
        <v>0.11529608704749948</v>
      </c>
      <c r="S24" s="12">
        <v>7550</v>
      </c>
      <c r="T24" s="13">
        <f t="shared" si="0"/>
        <v>0.78991420799330403</v>
      </c>
      <c r="U24" s="12">
        <v>538</v>
      </c>
      <c r="V24" s="13">
        <f t="shared" si="1"/>
        <v>5.6287926344423519E-2</v>
      </c>
      <c r="W24" s="12">
        <v>558</v>
      </c>
      <c r="X24" s="13">
        <f t="shared" si="2"/>
        <v>5.8380414312617701E-2</v>
      </c>
      <c r="Y24" s="12">
        <v>300</v>
      </c>
      <c r="Z24" s="13">
        <f t="shared" si="3"/>
        <v>3.1387319522912745E-2</v>
      </c>
      <c r="AA24" s="12">
        <v>1327</v>
      </c>
      <c r="AB24" s="13">
        <f t="shared" si="4"/>
        <v>0.13883657668968402</v>
      </c>
      <c r="AC24" s="12">
        <v>405</v>
      </c>
      <c r="AD24" s="13">
        <f t="shared" si="5"/>
        <v>4.2372881355932202E-2</v>
      </c>
      <c r="AE24" s="12">
        <v>139</v>
      </c>
      <c r="AF24" s="13">
        <f t="shared" si="6"/>
        <v>1.4542791378949571E-2</v>
      </c>
      <c r="AG24" s="12">
        <v>139</v>
      </c>
      <c r="AH24" s="13">
        <f t="shared" si="11"/>
        <v>1.4542791378949571E-2</v>
      </c>
      <c r="AI24" s="12">
        <v>75</v>
      </c>
      <c r="AJ24" s="13">
        <f t="shared" si="12"/>
        <v>7.8468298807281862E-3</v>
      </c>
      <c r="AK24" s="12">
        <v>15826</v>
      </c>
      <c r="AL24" s="13">
        <f t="shared" si="13"/>
        <v>4.505622775800712E-2</v>
      </c>
      <c r="AM24" s="12">
        <v>2176</v>
      </c>
      <c r="AN24" s="13">
        <f t="shared" si="14"/>
        <v>0.13749526096297232</v>
      </c>
      <c r="AO24" s="12">
        <v>12579</v>
      </c>
      <c r="AP24" s="13">
        <f t="shared" si="7"/>
        <v>0.79483129028181476</v>
      </c>
      <c r="AQ24" s="12">
        <v>657</v>
      </c>
      <c r="AR24" s="13">
        <f t="shared" si="8"/>
        <v>4.1513964362441549E-2</v>
      </c>
      <c r="AS24" s="12">
        <v>1087</v>
      </c>
      <c r="AT24" s="13">
        <f t="shared" si="15"/>
        <v>6.8684443321117145E-2</v>
      </c>
      <c r="AU24" s="12">
        <v>921</v>
      </c>
      <c r="AV24" s="13">
        <f t="shared" si="16"/>
        <v>5.819537469986099E-2</v>
      </c>
      <c r="AW24" s="12">
        <v>2115</v>
      </c>
      <c r="AX24" s="13">
        <f t="shared" si="17"/>
        <v>0.13364084418046254</v>
      </c>
      <c r="AY24" s="12">
        <v>606</v>
      </c>
      <c r="AZ24" s="13">
        <f t="shared" si="18"/>
        <v>3.8291419183621889E-2</v>
      </c>
      <c r="BA24" s="12">
        <v>25</v>
      </c>
      <c r="BB24" s="13">
        <f t="shared" si="19"/>
        <v>1.5796790092253254E-3</v>
      </c>
      <c r="BC24" s="12">
        <v>227</v>
      </c>
      <c r="BD24" s="13">
        <f t="shared" si="20"/>
        <v>1.4343485403765954E-2</v>
      </c>
      <c r="BE24" s="12">
        <v>90</v>
      </c>
      <c r="BF24" s="13">
        <f t="shared" si="21"/>
        <v>5.6868444332111717E-3</v>
      </c>
      <c r="BG24" s="7">
        <v>38</v>
      </c>
      <c r="BH24" s="7">
        <f t="shared" si="22"/>
        <v>27</v>
      </c>
      <c r="BI24" s="13">
        <f t="shared" si="23"/>
        <v>0.71052631578947367</v>
      </c>
      <c r="BJ24" s="7">
        <v>13</v>
      </c>
      <c r="BK24" s="13">
        <f t="shared" si="24"/>
        <v>0.48148148148148145</v>
      </c>
      <c r="BL24" s="7">
        <v>14</v>
      </c>
      <c r="BM24" s="13">
        <f t="shared" si="25"/>
        <v>0.51851851851851849</v>
      </c>
    </row>
    <row r="25" spans="1:65" x14ac:dyDescent="0.3">
      <c r="A25" s="7" t="s">
        <v>24</v>
      </c>
      <c r="B25" s="18" t="s">
        <v>114</v>
      </c>
      <c r="C25" s="18" t="s">
        <v>168</v>
      </c>
      <c r="D25" s="10" t="s">
        <v>198</v>
      </c>
      <c r="E25" s="8">
        <v>494.58139534883719</v>
      </c>
      <c r="F25" s="9">
        <v>251</v>
      </c>
      <c r="G25" s="10" t="s">
        <v>59</v>
      </c>
      <c r="H25" s="11">
        <f t="shared" si="9"/>
        <v>1.9203187250996017</v>
      </c>
      <c r="I25" s="9">
        <v>127</v>
      </c>
      <c r="J25" s="9">
        <v>50</v>
      </c>
      <c r="K25" s="16">
        <v>4.4897959183673501E-2</v>
      </c>
      <c r="L25" s="16">
        <v>7.4074074074074098E-2</v>
      </c>
      <c r="M25" s="12">
        <v>338427</v>
      </c>
      <c r="N25" s="12">
        <v>250895</v>
      </c>
      <c r="O25" s="12">
        <v>8688</v>
      </c>
      <c r="P25" s="13">
        <f t="shared" si="10"/>
        <v>3.4628031646704797E-2</v>
      </c>
      <c r="Q25" s="12">
        <v>523</v>
      </c>
      <c r="R25" s="13">
        <f t="shared" si="26"/>
        <v>6.0197974217311233E-2</v>
      </c>
      <c r="S25" s="12">
        <v>7415</v>
      </c>
      <c r="T25" s="13">
        <f t="shared" si="0"/>
        <v>0.85347605893186007</v>
      </c>
      <c r="U25" s="12">
        <v>468</v>
      </c>
      <c r="V25" s="13">
        <f t="shared" si="1"/>
        <v>5.3867403314917128E-2</v>
      </c>
      <c r="W25" s="12">
        <v>166</v>
      </c>
      <c r="X25" s="13">
        <f t="shared" si="2"/>
        <v>1.9106813996316759E-2</v>
      </c>
      <c r="Y25" s="12">
        <v>196</v>
      </c>
      <c r="Z25" s="13">
        <f t="shared" si="3"/>
        <v>2.2559852670349909E-2</v>
      </c>
      <c r="AA25" s="12">
        <v>2006</v>
      </c>
      <c r="AB25" s="13">
        <f t="shared" si="4"/>
        <v>0.23089318600368325</v>
      </c>
      <c r="AC25" s="12">
        <v>417</v>
      </c>
      <c r="AD25" s="13">
        <f t="shared" si="5"/>
        <v>4.7997237569060776E-2</v>
      </c>
      <c r="AE25" s="12">
        <v>111</v>
      </c>
      <c r="AF25" s="13">
        <f t="shared" si="6"/>
        <v>1.2776243093922652E-2</v>
      </c>
      <c r="AG25" s="12">
        <v>111</v>
      </c>
      <c r="AH25" s="13">
        <f t="shared" si="11"/>
        <v>1.2776243093922652E-2</v>
      </c>
      <c r="AI25" s="12">
        <v>62</v>
      </c>
      <c r="AJ25" s="13">
        <f t="shared" si="12"/>
        <v>7.1362799263351749E-3</v>
      </c>
      <c r="AK25" s="12">
        <v>13990</v>
      </c>
      <c r="AL25" s="13">
        <f t="shared" si="13"/>
        <v>5.5760377847306641E-2</v>
      </c>
      <c r="AM25" s="12">
        <v>905</v>
      </c>
      <c r="AN25" s="13">
        <f t="shared" si="14"/>
        <v>6.4689063616869186E-2</v>
      </c>
      <c r="AO25" s="12">
        <v>12225</v>
      </c>
      <c r="AP25" s="13">
        <f t="shared" si="7"/>
        <v>0.87383845604002863</v>
      </c>
      <c r="AQ25" s="12">
        <v>571</v>
      </c>
      <c r="AR25" s="13">
        <f t="shared" si="8"/>
        <v>4.0814867762687633E-2</v>
      </c>
      <c r="AS25" s="12">
        <v>214</v>
      </c>
      <c r="AT25" s="13">
        <f t="shared" si="15"/>
        <v>1.5296640457469621E-2</v>
      </c>
      <c r="AU25" s="12">
        <v>584</v>
      </c>
      <c r="AV25" s="13">
        <f t="shared" si="16"/>
        <v>4.1744102930664759E-2</v>
      </c>
      <c r="AW25" s="12">
        <v>3197</v>
      </c>
      <c r="AX25" s="13">
        <f t="shared" si="17"/>
        <v>0.22852037169406719</v>
      </c>
      <c r="AY25" s="12">
        <v>605</v>
      </c>
      <c r="AZ25" s="13">
        <f t="shared" si="18"/>
        <v>4.3245175125089352E-2</v>
      </c>
      <c r="BA25" s="12">
        <v>33</v>
      </c>
      <c r="BB25" s="13">
        <f t="shared" si="19"/>
        <v>2.3588277340957828E-3</v>
      </c>
      <c r="BC25" s="12">
        <v>181</v>
      </c>
      <c r="BD25" s="13">
        <f t="shared" si="20"/>
        <v>1.2937812723373838E-2</v>
      </c>
      <c r="BE25" s="12">
        <v>74</v>
      </c>
      <c r="BF25" s="13">
        <f t="shared" si="21"/>
        <v>5.2894924946390275E-3</v>
      </c>
      <c r="BG25" s="7">
        <v>28</v>
      </c>
      <c r="BH25" s="7">
        <f t="shared" si="22"/>
        <v>20</v>
      </c>
      <c r="BI25" s="13">
        <f t="shared" si="23"/>
        <v>0.7142857142857143</v>
      </c>
      <c r="BJ25" s="7">
        <v>10</v>
      </c>
      <c r="BK25" s="13">
        <f t="shared" si="24"/>
        <v>0.5</v>
      </c>
      <c r="BL25" s="7">
        <v>10</v>
      </c>
      <c r="BM25" s="13">
        <f t="shared" si="25"/>
        <v>0.5</v>
      </c>
    </row>
    <row r="26" spans="1:65" x14ac:dyDescent="0.3">
      <c r="A26" s="7" t="s">
        <v>25</v>
      </c>
      <c r="B26" s="18" t="s">
        <v>115</v>
      </c>
      <c r="C26" s="18" t="s">
        <v>169</v>
      </c>
      <c r="D26" s="10" t="s">
        <v>198</v>
      </c>
      <c r="E26" s="8">
        <v>505.31914893617022</v>
      </c>
      <c r="F26" s="9">
        <v>253</v>
      </c>
      <c r="G26" s="10" t="s">
        <v>60</v>
      </c>
      <c r="H26" s="11">
        <f t="shared" si="9"/>
        <v>2.1739130434782608</v>
      </c>
      <c r="I26" s="9">
        <v>141</v>
      </c>
      <c r="J26" s="9">
        <v>55</v>
      </c>
      <c r="K26" s="16">
        <v>4.13533834586466E-2</v>
      </c>
      <c r="L26" s="16">
        <v>4.6558704453441298E-2</v>
      </c>
      <c r="M26" s="12">
        <v>2207643</v>
      </c>
      <c r="N26" s="12">
        <v>1613924</v>
      </c>
      <c r="O26" s="12">
        <v>48185</v>
      </c>
      <c r="P26" s="13">
        <f t="shared" si="10"/>
        <v>2.985580485822133E-2</v>
      </c>
      <c r="Q26" s="12">
        <v>4071</v>
      </c>
      <c r="R26" s="13">
        <f t="shared" si="26"/>
        <v>8.4486873508353225E-2</v>
      </c>
      <c r="S26" s="12">
        <v>38954</v>
      </c>
      <c r="T26" s="13">
        <f t="shared" si="0"/>
        <v>0.80842585866971051</v>
      </c>
      <c r="U26" s="12">
        <v>3528</v>
      </c>
      <c r="V26" s="13">
        <f t="shared" si="1"/>
        <v>7.3217806371277366E-2</v>
      </c>
      <c r="W26" s="12">
        <v>1471</v>
      </c>
      <c r="X26" s="13">
        <f t="shared" si="2"/>
        <v>3.052817266784269E-2</v>
      </c>
      <c r="Y26" s="12">
        <v>1491</v>
      </c>
      <c r="Z26" s="13">
        <f t="shared" si="3"/>
        <v>3.094323959738508E-2</v>
      </c>
      <c r="AA26" s="12">
        <v>8304</v>
      </c>
      <c r="AB26" s="13">
        <f t="shared" si="4"/>
        <v>0.17233578914599978</v>
      </c>
      <c r="AC26" s="12">
        <v>2353</v>
      </c>
      <c r="AD26" s="13">
        <f t="shared" si="5"/>
        <v>4.8832624260662032E-2</v>
      </c>
      <c r="AE26" s="12">
        <v>878</v>
      </c>
      <c r="AF26" s="13">
        <f t="shared" si="6"/>
        <v>1.8221438206910863E-2</v>
      </c>
      <c r="AG26" s="12">
        <v>878</v>
      </c>
      <c r="AH26" s="13">
        <f t="shared" si="11"/>
        <v>1.8221438206910863E-2</v>
      </c>
      <c r="AI26" s="12">
        <v>391</v>
      </c>
      <c r="AJ26" s="13">
        <f t="shared" si="12"/>
        <v>8.1145584725536984E-3</v>
      </c>
      <c r="AK26" s="12">
        <v>76371</v>
      </c>
      <c r="AL26" s="13">
        <f>AK26/N2</f>
        <v>4.4758143918082589E-2</v>
      </c>
      <c r="AM26" s="12">
        <v>6919</v>
      </c>
      <c r="AN26" s="13">
        <f t="shared" si="14"/>
        <v>9.0597216220816804E-2</v>
      </c>
      <c r="AO26" s="12">
        <v>63323</v>
      </c>
      <c r="AP26" s="13">
        <f t="shared" si="7"/>
        <v>0.82914980817325945</v>
      </c>
      <c r="AQ26" s="12">
        <v>4298</v>
      </c>
      <c r="AR26" s="13">
        <f t="shared" si="8"/>
        <v>5.6277906535203155E-2</v>
      </c>
      <c r="AS26" s="12">
        <v>2071</v>
      </c>
      <c r="AT26" s="13">
        <f t="shared" si="15"/>
        <v>2.7117623181574159E-2</v>
      </c>
      <c r="AU26" s="12">
        <v>4154</v>
      </c>
      <c r="AV26" s="13">
        <f t="shared" si="16"/>
        <v>5.4392374068690998E-2</v>
      </c>
      <c r="AW26" s="12">
        <v>12859</v>
      </c>
      <c r="AX26" s="13">
        <f t="shared" si="17"/>
        <v>0.16837543046444331</v>
      </c>
      <c r="AY26" s="12">
        <v>3109</v>
      </c>
      <c r="AZ26" s="13">
        <f t="shared" si="18"/>
        <v>4.0709169711015965E-2</v>
      </c>
      <c r="BA26" s="12">
        <v>223</v>
      </c>
      <c r="BB26" s="13">
        <f t="shared" si="19"/>
        <v>2.9199565280014664E-3</v>
      </c>
      <c r="BC26" s="12">
        <v>1370</v>
      </c>
      <c r="BD26" s="13">
        <f t="shared" si="20"/>
        <v>1.7938746382789278E-2</v>
      </c>
      <c r="BE26" s="12">
        <v>512</v>
      </c>
      <c r="BF26" s="13">
        <f t="shared" si="21"/>
        <v>6.7041154364876716E-3</v>
      </c>
      <c r="BG26" s="7">
        <v>201</v>
      </c>
      <c r="BH26" s="7">
        <f t="shared" si="22"/>
        <v>130</v>
      </c>
      <c r="BI26" s="13">
        <f t="shared" si="23"/>
        <v>0.64676616915422891</v>
      </c>
      <c r="BJ26" s="7">
        <v>57</v>
      </c>
      <c r="BK26" s="13">
        <f t="shared" si="24"/>
        <v>0.43846153846153846</v>
      </c>
      <c r="BL26" s="7">
        <v>73</v>
      </c>
      <c r="BM26" s="13">
        <f t="shared" si="25"/>
        <v>0.56153846153846154</v>
      </c>
    </row>
    <row r="27" spans="1:65" x14ac:dyDescent="0.3">
      <c r="A27" s="7" t="s">
        <v>26</v>
      </c>
      <c r="B27" s="18" t="s">
        <v>116</v>
      </c>
      <c r="C27" s="18" t="s">
        <v>170</v>
      </c>
      <c r="D27" s="10" t="s">
        <v>198</v>
      </c>
      <c r="E27" s="8">
        <v>547.87234042553189</v>
      </c>
      <c r="F27" s="9">
        <v>249</v>
      </c>
      <c r="G27" s="10" t="s">
        <v>61</v>
      </c>
      <c r="H27" s="11">
        <f t="shared" si="9"/>
        <v>4.1365461847389557</v>
      </c>
      <c r="I27" s="9">
        <v>133</v>
      </c>
      <c r="J27" s="9">
        <v>54</v>
      </c>
      <c r="K27" s="16">
        <v>4.7109207708779403E-2</v>
      </c>
      <c r="L27" s="16">
        <v>4.80769230769231E-2</v>
      </c>
      <c r="M27" s="12">
        <v>1571132</v>
      </c>
      <c r="N27" s="12">
        <v>1151491</v>
      </c>
      <c r="O27" s="12">
        <v>35185</v>
      </c>
      <c r="P27" s="13">
        <f t="shared" si="10"/>
        <v>3.0556035609483705E-2</v>
      </c>
      <c r="Q27" s="12">
        <v>3121</v>
      </c>
      <c r="R27" s="13">
        <f t="shared" si="26"/>
        <v>8.8702572118800629E-2</v>
      </c>
      <c r="S27" s="12">
        <v>28565</v>
      </c>
      <c r="T27" s="13">
        <f t="shared" si="0"/>
        <v>0.811851641324428</v>
      </c>
      <c r="U27" s="12">
        <v>2329</v>
      </c>
      <c r="V27" s="13">
        <f t="shared" si="1"/>
        <v>6.6192979963052442E-2</v>
      </c>
      <c r="W27" s="12">
        <v>1321</v>
      </c>
      <c r="X27" s="13">
        <f t="shared" si="2"/>
        <v>3.7544408128463831E-2</v>
      </c>
      <c r="Y27" s="12">
        <v>997</v>
      </c>
      <c r="Z27" s="13">
        <f t="shared" si="3"/>
        <v>2.8335938610203212E-2</v>
      </c>
      <c r="AA27" s="12">
        <v>7541</v>
      </c>
      <c r="AB27" s="13">
        <f t="shared" si="4"/>
        <v>0.2143242859172943</v>
      </c>
      <c r="AC27" s="12">
        <v>1382</v>
      </c>
      <c r="AD27" s="13">
        <f t="shared" si="5"/>
        <v>3.9278101463691914E-2</v>
      </c>
      <c r="AE27" s="12">
        <v>456</v>
      </c>
      <c r="AF27" s="13">
        <f t="shared" si="6"/>
        <v>1.2960068210885321E-2</v>
      </c>
      <c r="AG27" s="12">
        <v>456</v>
      </c>
      <c r="AH27" s="13">
        <f t="shared" si="11"/>
        <v>1.2960068210885321E-2</v>
      </c>
      <c r="AI27" s="12">
        <v>221</v>
      </c>
      <c r="AJ27" s="13">
        <f t="shared" si="12"/>
        <v>6.2810856899246838E-3</v>
      </c>
      <c r="AK27" s="12">
        <v>56890</v>
      </c>
      <c r="AL27" s="13">
        <f t="shared" ref="AL27:AL46" si="27">AK27/N27</f>
        <v>4.9405509899773423E-2</v>
      </c>
      <c r="AM27" s="12">
        <v>5637</v>
      </c>
      <c r="AN27" s="13">
        <f t="shared" si="14"/>
        <v>9.9085955352434529E-2</v>
      </c>
      <c r="AO27" s="12">
        <v>47062</v>
      </c>
      <c r="AP27" s="13">
        <f t="shared" si="7"/>
        <v>0.82724556161012486</v>
      </c>
      <c r="AQ27" s="12">
        <v>2870</v>
      </c>
      <c r="AR27" s="13">
        <f t="shared" si="8"/>
        <v>5.0448233432940762E-2</v>
      </c>
      <c r="AS27" s="12">
        <v>2292</v>
      </c>
      <c r="AT27" s="13">
        <f t="shared" si="15"/>
        <v>4.0288275619616808E-2</v>
      </c>
      <c r="AU27" s="12">
        <v>2731</v>
      </c>
      <c r="AV27" s="13">
        <f t="shared" si="16"/>
        <v>4.8004921778871508E-2</v>
      </c>
      <c r="AW27" s="12">
        <v>11532</v>
      </c>
      <c r="AX27" s="13">
        <f t="shared" si="17"/>
        <v>0.20270697837932852</v>
      </c>
      <c r="AY27" s="12">
        <v>1862</v>
      </c>
      <c r="AZ27" s="13">
        <f t="shared" si="18"/>
        <v>3.2729829495517664E-2</v>
      </c>
      <c r="BA27" s="12">
        <v>131</v>
      </c>
      <c r="BB27" s="13">
        <f t="shared" si="19"/>
        <v>2.3026894005976446E-3</v>
      </c>
      <c r="BC27" s="12">
        <v>744</v>
      </c>
      <c r="BD27" s="13">
        <f t="shared" si="20"/>
        <v>1.3077869572859904E-2</v>
      </c>
      <c r="BE27" s="12">
        <v>350</v>
      </c>
      <c r="BF27" s="13">
        <f t="shared" si="21"/>
        <v>6.1522235893830199E-3</v>
      </c>
      <c r="BG27" s="7">
        <v>160</v>
      </c>
      <c r="BH27" s="7">
        <f t="shared" si="22"/>
        <v>105</v>
      </c>
      <c r="BI27" s="13">
        <f t="shared" si="23"/>
        <v>0.65625</v>
      </c>
      <c r="BJ27" s="7">
        <v>44</v>
      </c>
      <c r="BK27" s="13">
        <f t="shared" si="24"/>
        <v>0.41904761904761906</v>
      </c>
      <c r="BL27" s="7">
        <v>61</v>
      </c>
      <c r="BM27" s="13">
        <f t="shared" si="25"/>
        <v>0.580952380952381</v>
      </c>
    </row>
    <row r="28" spans="1:65" x14ac:dyDescent="0.3">
      <c r="A28" s="7" t="s">
        <v>27</v>
      </c>
      <c r="B28" s="18" t="s">
        <v>117</v>
      </c>
      <c r="C28" s="18" t="s">
        <v>171</v>
      </c>
      <c r="D28" s="10" t="s">
        <v>198</v>
      </c>
      <c r="E28" s="8">
        <v>590.42553191489355</v>
      </c>
      <c r="F28" s="9">
        <v>253</v>
      </c>
      <c r="G28" s="10" t="s">
        <v>62</v>
      </c>
      <c r="H28" s="11">
        <f t="shared" si="9"/>
        <v>5.2173913043478262</v>
      </c>
      <c r="I28" s="9">
        <v>139</v>
      </c>
      <c r="J28" s="9">
        <v>55</v>
      </c>
      <c r="K28" s="16">
        <v>4.96688741721854E-2</v>
      </c>
      <c r="L28" s="16">
        <v>3.5433070866141697E-2</v>
      </c>
      <c r="M28" s="12">
        <v>393546</v>
      </c>
      <c r="N28" s="12">
        <v>284584</v>
      </c>
      <c r="O28" s="12">
        <v>9583</v>
      </c>
      <c r="P28" s="13">
        <f t="shared" si="10"/>
        <v>3.3673713209456613E-2</v>
      </c>
      <c r="Q28" s="12">
        <v>713</v>
      </c>
      <c r="R28" s="13">
        <f t="shared" si="26"/>
        <v>7.4402587916101423E-2</v>
      </c>
      <c r="S28" s="12">
        <v>8003</v>
      </c>
      <c r="T28" s="13">
        <f t="shared" si="0"/>
        <v>0.83512469998956484</v>
      </c>
      <c r="U28" s="12">
        <v>548</v>
      </c>
      <c r="V28" s="13">
        <f t="shared" si="1"/>
        <v>5.7184597725138266E-2</v>
      </c>
      <c r="W28" s="12">
        <v>278</v>
      </c>
      <c r="X28" s="13">
        <f t="shared" si="2"/>
        <v>2.9009704685380361E-2</v>
      </c>
      <c r="Y28" s="12">
        <v>231</v>
      </c>
      <c r="Z28" s="13">
        <f t="shared" si="3"/>
        <v>2.4105186267348429E-2</v>
      </c>
      <c r="AA28" s="12">
        <v>2144</v>
      </c>
      <c r="AB28" s="13">
        <f t="shared" si="4"/>
        <v>0.22372952102681831</v>
      </c>
      <c r="AC28" s="12">
        <v>365</v>
      </c>
      <c r="AD28" s="13">
        <f t="shared" si="5"/>
        <v>3.8088281331524573E-2</v>
      </c>
      <c r="AE28" s="12">
        <v>75</v>
      </c>
      <c r="AF28" s="13">
        <f t="shared" si="6"/>
        <v>7.8263591777105283E-3</v>
      </c>
      <c r="AG28" s="12">
        <v>75</v>
      </c>
      <c r="AH28" s="13">
        <f t="shared" si="11"/>
        <v>7.8263591777105283E-3</v>
      </c>
      <c r="AI28" s="12">
        <v>48</v>
      </c>
      <c r="AJ28" s="13">
        <f t="shared" si="12"/>
        <v>5.0088698737347382E-3</v>
      </c>
      <c r="AK28" s="12">
        <v>15398</v>
      </c>
      <c r="AL28" s="13">
        <f t="shared" si="27"/>
        <v>5.4107047479830209E-2</v>
      </c>
      <c r="AM28" s="12">
        <v>1199</v>
      </c>
      <c r="AN28" s="13">
        <f t="shared" si="14"/>
        <v>7.7867255487725676E-2</v>
      </c>
      <c r="AO28" s="12">
        <v>12961</v>
      </c>
      <c r="AP28" s="13">
        <f t="shared" si="7"/>
        <v>0.84173269255747496</v>
      </c>
      <c r="AQ28" s="12">
        <v>865</v>
      </c>
      <c r="AR28" s="13">
        <f t="shared" si="8"/>
        <v>5.6176126769710351E-2</v>
      </c>
      <c r="AS28" s="12">
        <v>489</v>
      </c>
      <c r="AT28" s="13">
        <f t="shared" si="15"/>
        <v>3.1757371087154179E-2</v>
      </c>
      <c r="AU28" s="12">
        <v>579</v>
      </c>
      <c r="AV28" s="13">
        <f t="shared" si="16"/>
        <v>3.7602286011170279E-2</v>
      </c>
      <c r="AW28" s="12">
        <v>3116</v>
      </c>
      <c r="AX28" s="13">
        <f t="shared" si="17"/>
        <v>0.20236394336926875</v>
      </c>
      <c r="AY28" s="12">
        <v>468</v>
      </c>
      <c r="AZ28" s="13">
        <f t="shared" si="18"/>
        <v>3.0393557604883752E-2</v>
      </c>
      <c r="BA28" s="12">
        <v>25</v>
      </c>
      <c r="BB28" s="13">
        <f t="shared" si="19"/>
        <v>1.6235874788933628E-3</v>
      </c>
      <c r="BC28" s="12">
        <v>114</v>
      </c>
      <c r="BD28" s="13">
        <f t="shared" si="20"/>
        <v>7.4035589037537344E-3</v>
      </c>
      <c r="BE28" s="12">
        <v>276</v>
      </c>
      <c r="BF28" s="13">
        <f t="shared" si="21"/>
        <v>1.7924405766982725E-2</v>
      </c>
      <c r="BG28" s="7">
        <v>38</v>
      </c>
      <c r="BH28" s="7">
        <f t="shared" si="22"/>
        <v>22</v>
      </c>
      <c r="BI28" s="13">
        <f t="shared" si="23"/>
        <v>0.57894736842105265</v>
      </c>
      <c r="BJ28" s="7">
        <v>6</v>
      </c>
      <c r="BK28" s="13">
        <f t="shared" si="24"/>
        <v>0.27272727272727271</v>
      </c>
      <c r="BL28" s="7">
        <v>16</v>
      </c>
      <c r="BM28" s="13">
        <f t="shared" si="25"/>
        <v>0.72727272727272729</v>
      </c>
    </row>
    <row r="29" spans="1:65" x14ac:dyDescent="0.3">
      <c r="A29" s="7" t="s">
        <v>28</v>
      </c>
      <c r="B29" s="18" t="s">
        <v>118</v>
      </c>
      <c r="C29" s="18" t="s">
        <v>172</v>
      </c>
      <c r="D29" s="10" t="s">
        <v>198</v>
      </c>
      <c r="E29" s="8">
        <v>604.07272727272732</v>
      </c>
      <c r="F29" s="9">
        <v>255</v>
      </c>
      <c r="G29" s="10" t="s">
        <v>63</v>
      </c>
      <c r="H29" s="11">
        <f t="shared" si="9"/>
        <v>3.4039215686274509</v>
      </c>
      <c r="I29" s="9">
        <v>133</v>
      </c>
      <c r="J29" s="9">
        <v>55</v>
      </c>
      <c r="K29" s="16">
        <v>6.0402684563758399E-2</v>
      </c>
      <c r="L29" s="16">
        <v>8.6956521739130405E-2</v>
      </c>
      <c r="M29" s="12">
        <v>222052</v>
      </c>
      <c r="N29" s="12">
        <v>164509</v>
      </c>
      <c r="O29" s="12">
        <v>4846</v>
      </c>
      <c r="P29" s="13">
        <f t="shared" si="10"/>
        <v>2.9457354916752276E-2</v>
      </c>
      <c r="Q29" s="12">
        <v>397</v>
      </c>
      <c r="R29" s="13">
        <f t="shared" si="26"/>
        <v>8.1923235658274862E-2</v>
      </c>
      <c r="S29" s="12">
        <v>3984</v>
      </c>
      <c r="T29" s="13">
        <f t="shared" si="0"/>
        <v>0.82212133718530744</v>
      </c>
      <c r="U29" s="12">
        <v>282</v>
      </c>
      <c r="V29" s="13">
        <f t="shared" si="1"/>
        <v>5.8192323565827486E-2</v>
      </c>
      <c r="W29" s="12">
        <v>155</v>
      </c>
      <c r="X29" s="13">
        <f t="shared" si="2"/>
        <v>3.1985142385472558E-2</v>
      </c>
      <c r="Y29" s="12">
        <v>138</v>
      </c>
      <c r="Z29" s="13">
        <f t="shared" si="3"/>
        <v>2.8477094510936857E-2</v>
      </c>
      <c r="AA29" s="12">
        <v>1027</v>
      </c>
      <c r="AB29" s="13">
        <f t="shared" si="4"/>
        <v>0.21192736277342139</v>
      </c>
      <c r="AC29" s="12">
        <v>189</v>
      </c>
      <c r="AD29" s="13">
        <f t="shared" si="5"/>
        <v>3.9001238134543953E-2</v>
      </c>
      <c r="AE29" s="12">
        <v>36</v>
      </c>
      <c r="AF29" s="13">
        <f t="shared" si="6"/>
        <v>7.4288072637226582E-3</v>
      </c>
      <c r="AG29" s="12">
        <v>36</v>
      </c>
      <c r="AH29" s="13">
        <f t="shared" si="11"/>
        <v>7.4288072637226582E-3</v>
      </c>
      <c r="AI29" s="12">
        <v>21</v>
      </c>
      <c r="AJ29" s="13">
        <f t="shared" si="12"/>
        <v>4.3334709038382168E-3</v>
      </c>
      <c r="AK29" s="12">
        <v>8055</v>
      </c>
      <c r="AL29" s="13">
        <f t="shared" si="27"/>
        <v>4.8963886474296239E-2</v>
      </c>
      <c r="AM29" s="12">
        <v>675</v>
      </c>
      <c r="AN29" s="13">
        <f t="shared" si="14"/>
        <v>8.3798882681564241E-2</v>
      </c>
      <c r="AO29" s="12">
        <v>6712</v>
      </c>
      <c r="AP29" s="13">
        <f t="shared" si="7"/>
        <v>0.83327126008690255</v>
      </c>
      <c r="AQ29" s="12">
        <v>480</v>
      </c>
      <c r="AR29" s="13">
        <f t="shared" si="8"/>
        <v>5.9590316573556797E-2</v>
      </c>
      <c r="AS29" s="12">
        <v>266</v>
      </c>
      <c r="AT29" s="13">
        <f t="shared" si="15"/>
        <v>3.3022967101179392E-2</v>
      </c>
      <c r="AU29" s="12">
        <v>330</v>
      </c>
      <c r="AV29" s="13">
        <f t="shared" si="16"/>
        <v>4.0968342644320296E-2</v>
      </c>
      <c r="AW29" s="12">
        <v>1516</v>
      </c>
      <c r="AX29" s="13">
        <f t="shared" si="17"/>
        <v>0.18820608317815021</v>
      </c>
      <c r="AY29" s="12">
        <v>221</v>
      </c>
      <c r="AZ29" s="13">
        <f t="shared" si="18"/>
        <v>2.7436374922408441E-2</v>
      </c>
      <c r="BA29" s="12">
        <v>15</v>
      </c>
      <c r="BB29" s="13">
        <f t="shared" si="19"/>
        <v>1.8621973929236499E-3</v>
      </c>
      <c r="BC29" s="12">
        <v>62</v>
      </c>
      <c r="BD29" s="13">
        <f t="shared" si="20"/>
        <v>7.6970825574177526E-3</v>
      </c>
      <c r="BE29" s="12">
        <v>152</v>
      </c>
      <c r="BF29" s="13">
        <f t="shared" si="21"/>
        <v>1.8870266914959653E-2</v>
      </c>
      <c r="BG29" s="7">
        <v>19</v>
      </c>
      <c r="BH29" s="7">
        <f t="shared" si="22"/>
        <v>13</v>
      </c>
      <c r="BI29" s="13">
        <f t="shared" si="23"/>
        <v>0.68421052631578949</v>
      </c>
      <c r="BJ29" s="7">
        <v>4</v>
      </c>
      <c r="BK29" s="13">
        <f t="shared" si="24"/>
        <v>0.30769230769230771</v>
      </c>
      <c r="BL29" s="7">
        <v>9</v>
      </c>
      <c r="BM29" s="13">
        <f t="shared" si="25"/>
        <v>0.69230769230769229</v>
      </c>
    </row>
    <row r="30" spans="1:65" x14ac:dyDescent="0.3">
      <c r="A30" s="7" t="s">
        <v>29</v>
      </c>
      <c r="B30" s="18" t="s">
        <v>119</v>
      </c>
      <c r="C30" s="18" t="s">
        <v>173</v>
      </c>
      <c r="D30" s="10" t="s">
        <v>198</v>
      </c>
      <c r="E30" s="8">
        <v>644.79999999999995</v>
      </c>
      <c r="F30" s="9">
        <v>248</v>
      </c>
      <c r="G30" s="10" t="s">
        <v>64</v>
      </c>
      <c r="H30" s="11">
        <f t="shared" si="9"/>
        <v>0.91129032258064502</v>
      </c>
      <c r="I30" s="9">
        <v>139</v>
      </c>
      <c r="J30" s="9">
        <v>55</v>
      </c>
      <c r="K30" s="16">
        <v>5.8035714285714302E-2</v>
      </c>
      <c r="L30" s="16">
        <v>5.3097345132743397E-2</v>
      </c>
      <c r="M30" s="12">
        <v>399966</v>
      </c>
      <c r="N30" s="12">
        <v>280275</v>
      </c>
      <c r="O30" s="12">
        <v>12673</v>
      </c>
      <c r="P30" s="13">
        <f t="shared" si="10"/>
        <v>4.5216305414325218E-2</v>
      </c>
      <c r="Q30" s="12">
        <v>702</v>
      </c>
      <c r="R30" s="13">
        <f t="shared" si="26"/>
        <v>5.5393355953602147E-2</v>
      </c>
      <c r="S30" s="12">
        <v>11163</v>
      </c>
      <c r="T30" s="13">
        <f t="shared" si="0"/>
        <v>0.88084904915963069</v>
      </c>
      <c r="U30" s="12">
        <v>484</v>
      </c>
      <c r="V30" s="13">
        <f t="shared" si="1"/>
        <v>3.8191430600489226E-2</v>
      </c>
      <c r="W30" s="12">
        <v>297</v>
      </c>
      <c r="X30" s="13">
        <f t="shared" si="2"/>
        <v>2.3435650595754753E-2</v>
      </c>
      <c r="Y30" s="12">
        <v>252</v>
      </c>
      <c r="Z30" s="13">
        <f t="shared" si="3"/>
        <v>1.9884794444882822E-2</v>
      </c>
      <c r="AA30" s="12">
        <v>1510</v>
      </c>
      <c r="AB30" s="13">
        <f t="shared" si="4"/>
        <v>0.11915095084036929</v>
      </c>
      <c r="AC30" s="12">
        <v>1200</v>
      </c>
      <c r="AD30" s="13">
        <f t="shared" si="5"/>
        <v>9.468949735658487E-2</v>
      </c>
      <c r="AE30" s="12">
        <v>67</v>
      </c>
      <c r="AF30" s="13">
        <f t="shared" si="6"/>
        <v>5.2868302690759882E-3</v>
      </c>
      <c r="AG30" s="12">
        <v>67</v>
      </c>
      <c r="AH30" s="13">
        <f t="shared" si="11"/>
        <v>5.2868302690759882E-3</v>
      </c>
      <c r="AI30" s="12">
        <v>61</v>
      </c>
      <c r="AJ30" s="13">
        <f t="shared" si="12"/>
        <v>4.8133827822930643E-3</v>
      </c>
      <c r="AK30" s="12">
        <v>19540</v>
      </c>
      <c r="AL30" s="13">
        <f t="shared" si="27"/>
        <v>6.9717241994469714E-2</v>
      </c>
      <c r="AM30" s="12">
        <v>1063</v>
      </c>
      <c r="AN30" s="13">
        <f t="shared" si="14"/>
        <v>5.4401228249744117E-2</v>
      </c>
      <c r="AO30" s="12">
        <v>17253</v>
      </c>
      <c r="AP30" s="13">
        <f t="shared" si="7"/>
        <v>0.88295803480040946</v>
      </c>
      <c r="AQ30" s="12">
        <v>883</v>
      </c>
      <c r="AR30" s="13">
        <f t="shared" si="8"/>
        <v>4.5189355168884338E-2</v>
      </c>
      <c r="AS30" s="12">
        <v>370</v>
      </c>
      <c r="AT30" s="13">
        <f t="shared" si="15"/>
        <v>1.8935516888433982E-2</v>
      </c>
      <c r="AU30" s="12">
        <v>586</v>
      </c>
      <c r="AV30" s="13">
        <f t="shared" si="16"/>
        <v>2.9989764585465713E-2</v>
      </c>
      <c r="AW30" s="12">
        <v>2227</v>
      </c>
      <c r="AX30" s="13">
        <f t="shared" si="17"/>
        <v>0.11397134083930399</v>
      </c>
      <c r="AY30" s="12">
        <v>1765</v>
      </c>
      <c r="AZ30" s="13">
        <f t="shared" si="18"/>
        <v>9.0327533265097237E-2</v>
      </c>
      <c r="BA30" s="12">
        <v>22</v>
      </c>
      <c r="BB30" s="13">
        <f t="shared" si="19"/>
        <v>1.1258955987717503E-3</v>
      </c>
      <c r="BC30" s="12">
        <v>103</v>
      </c>
      <c r="BD30" s="13">
        <f t="shared" si="20"/>
        <v>5.2712384851586486E-3</v>
      </c>
      <c r="BE30" s="12">
        <v>391</v>
      </c>
      <c r="BF30" s="13">
        <f t="shared" si="21"/>
        <v>2.001023541453429E-2</v>
      </c>
      <c r="BG30" s="7">
        <v>50</v>
      </c>
      <c r="BH30" s="7">
        <f t="shared" si="22"/>
        <v>34</v>
      </c>
      <c r="BI30" s="13">
        <f t="shared" si="23"/>
        <v>0.68</v>
      </c>
      <c r="BJ30" s="7">
        <v>23</v>
      </c>
      <c r="BK30" s="13">
        <f t="shared" si="24"/>
        <v>0.67647058823529416</v>
      </c>
      <c r="BL30" s="7">
        <v>11</v>
      </c>
      <c r="BM30" s="13">
        <f t="shared" si="25"/>
        <v>0.3235294117647059</v>
      </c>
    </row>
    <row r="31" spans="1:65" x14ac:dyDescent="0.3">
      <c r="A31" s="7" t="s">
        <v>30</v>
      </c>
      <c r="B31" s="18" t="s">
        <v>120</v>
      </c>
      <c r="C31" s="18" t="s">
        <v>174</v>
      </c>
      <c r="D31" s="10" t="s">
        <v>198</v>
      </c>
      <c r="E31" s="14">
        <v>1.1608391608391608</v>
      </c>
      <c r="F31" s="9">
        <v>257</v>
      </c>
      <c r="G31" s="10" t="s">
        <v>65</v>
      </c>
      <c r="H31" s="11">
        <f t="shared" si="9"/>
        <v>52.918287937743187</v>
      </c>
      <c r="I31" s="9">
        <v>151</v>
      </c>
      <c r="J31" s="9">
        <v>60</v>
      </c>
      <c r="K31" s="16">
        <v>1.0020040080160299E-2</v>
      </c>
      <c r="L31" s="16">
        <v>5.78034682080925E-3</v>
      </c>
      <c r="M31" s="12">
        <v>278271</v>
      </c>
      <c r="N31" s="12">
        <v>186888</v>
      </c>
      <c r="O31" s="12">
        <v>14288</v>
      </c>
      <c r="P31" s="13">
        <f t="shared" si="10"/>
        <v>7.6452206669235051E-2</v>
      </c>
      <c r="Q31" s="12">
        <v>478</v>
      </c>
      <c r="R31" s="13">
        <f t="shared" si="26"/>
        <v>3.3454647256438971E-2</v>
      </c>
      <c r="S31" s="12">
        <v>13164</v>
      </c>
      <c r="T31" s="13">
        <f t="shared" si="0"/>
        <v>0.92133258678611418</v>
      </c>
      <c r="U31" s="12">
        <v>340</v>
      </c>
      <c r="V31" s="13">
        <f t="shared" si="1"/>
        <v>2.3796192609182532E-2</v>
      </c>
      <c r="W31" s="12">
        <v>112</v>
      </c>
      <c r="X31" s="13">
        <f t="shared" si="2"/>
        <v>7.8387458006718928E-3</v>
      </c>
      <c r="Y31" s="12">
        <v>188</v>
      </c>
      <c r="Z31" s="13">
        <f t="shared" si="3"/>
        <v>1.3157894736842105E-2</v>
      </c>
      <c r="AA31" s="12">
        <v>3030</v>
      </c>
      <c r="AB31" s="13">
        <f t="shared" si="4"/>
        <v>0.21206606942889139</v>
      </c>
      <c r="AC31" s="12">
        <v>1371</v>
      </c>
      <c r="AD31" s="13">
        <f t="shared" si="5"/>
        <v>9.5954647256438971E-2</v>
      </c>
      <c r="AE31" s="12">
        <v>94</v>
      </c>
      <c r="AF31" s="13">
        <f t="shared" si="6"/>
        <v>6.5789473684210523E-3</v>
      </c>
      <c r="AG31" s="12">
        <v>94</v>
      </c>
      <c r="AH31" s="13">
        <f t="shared" si="11"/>
        <v>6.5789473684210523E-3</v>
      </c>
      <c r="AI31" s="12">
        <v>162</v>
      </c>
      <c r="AJ31" s="13">
        <f t="shared" si="12"/>
        <v>1.1338185890257559E-2</v>
      </c>
      <c r="AK31" s="12">
        <v>22091</v>
      </c>
      <c r="AL31" s="13">
        <f t="shared" si="27"/>
        <v>0.11820448610932752</v>
      </c>
      <c r="AM31" s="12">
        <v>558</v>
      </c>
      <c r="AN31" s="13">
        <f t="shared" si="14"/>
        <v>2.5259155312118056E-2</v>
      </c>
      <c r="AO31" s="12">
        <v>20821</v>
      </c>
      <c r="AP31" s="13">
        <f t="shared" si="7"/>
        <v>0.94251052464804674</v>
      </c>
      <c r="AQ31" s="12">
        <v>393</v>
      </c>
      <c r="AR31" s="13">
        <f t="shared" si="8"/>
        <v>1.7790050246706803E-2</v>
      </c>
      <c r="AS31" s="12">
        <v>125</v>
      </c>
      <c r="AT31" s="13">
        <f t="shared" si="15"/>
        <v>5.6584129283418589E-3</v>
      </c>
      <c r="AU31" s="12">
        <v>336</v>
      </c>
      <c r="AV31" s="13">
        <f t="shared" si="16"/>
        <v>1.5209813951382916E-2</v>
      </c>
      <c r="AW31" s="12">
        <v>3858</v>
      </c>
      <c r="AX31" s="13">
        <f t="shared" si="17"/>
        <v>0.17464125662034313</v>
      </c>
      <c r="AY31" s="12">
        <v>1849</v>
      </c>
      <c r="AZ31" s="13">
        <f t="shared" si="18"/>
        <v>8.369924403603278E-2</v>
      </c>
      <c r="BA31" s="12">
        <v>16</v>
      </c>
      <c r="BB31" s="13">
        <f t="shared" si="19"/>
        <v>7.2427685482775788E-4</v>
      </c>
      <c r="BC31" s="12">
        <v>109</v>
      </c>
      <c r="BD31" s="13">
        <f t="shared" si="20"/>
        <v>4.9341360735141006E-3</v>
      </c>
      <c r="BE31" s="12">
        <v>177</v>
      </c>
      <c r="BF31" s="13">
        <f t="shared" si="21"/>
        <v>8.0123127065320713E-3</v>
      </c>
      <c r="BG31" s="7">
        <v>32</v>
      </c>
      <c r="BH31" s="7">
        <f t="shared" si="22"/>
        <v>21</v>
      </c>
      <c r="BI31" s="13">
        <f t="shared" si="23"/>
        <v>0.65625</v>
      </c>
      <c r="BJ31" s="7">
        <v>21</v>
      </c>
      <c r="BK31" s="13">
        <f t="shared" si="24"/>
        <v>1</v>
      </c>
      <c r="BL31" s="7">
        <v>0</v>
      </c>
      <c r="BM31" s="13">
        <f t="shared" si="25"/>
        <v>0</v>
      </c>
    </row>
    <row r="32" spans="1:65" x14ac:dyDescent="0.3">
      <c r="A32" s="7" t="s">
        <v>31</v>
      </c>
      <c r="B32" s="18" t="s">
        <v>121</v>
      </c>
      <c r="C32" s="18" t="s">
        <v>175</v>
      </c>
      <c r="D32" s="10" t="s">
        <v>198</v>
      </c>
      <c r="E32" s="14">
        <v>6.965034965034965</v>
      </c>
      <c r="F32" s="9">
        <v>253</v>
      </c>
      <c r="G32" s="10" t="s">
        <v>66</v>
      </c>
      <c r="H32" s="11">
        <f t="shared" si="9"/>
        <v>46.640316205533594</v>
      </c>
      <c r="I32" s="9">
        <v>143</v>
      </c>
      <c r="J32" s="9">
        <v>59</v>
      </c>
      <c r="K32" s="16">
        <v>1.1080332409972299E-2</v>
      </c>
      <c r="L32" s="16">
        <v>1.11731843575419E-2</v>
      </c>
      <c r="M32" s="12">
        <v>272759</v>
      </c>
      <c r="N32" s="12">
        <v>188904</v>
      </c>
      <c r="O32" s="12">
        <v>11796</v>
      </c>
      <c r="P32" s="13">
        <f t="shared" si="10"/>
        <v>6.2444416211408969E-2</v>
      </c>
      <c r="Q32" s="12">
        <v>374</v>
      </c>
      <c r="R32" s="13">
        <f t="shared" si="26"/>
        <v>3.1705662936588677E-2</v>
      </c>
      <c r="S32" s="12">
        <v>10805</v>
      </c>
      <c r="T32" s="13">
        <f t="shared" si="0"/>
        <v>0.91598847066802302</v>
      </c>
      <c r="U32" s="12">
        <v>323</v>
      </c>
      <c r="V32" s="13">
        <f t="shared" si="1"/>
        <v>2.7382163445235672E-2</v>
      </c>
      <c r="W32" s="12">
        <v>101</v>
      </c>
      <c r="X32" s="13">
        <f t="shared" si="2"/>
        <v>8.5622244828755505E-3</v>
      </c>
      <c r="Y32" s="12">
        <v>129</v>
      </c>
      <c r="Z32" s="13">
        <f t="shared" si="3"/>
        <v>1.0935910478128179E-2</v>
      </c>
      <c r="AA32" s="12">
        <v>1904</v>
      </c>
      <c r="AB32" s="13">
        <f t="shared" si="4"/>
        <v>0.16141064767717869</v>
      </c>
      <c r="AC32" s="12">
        <v>952</v>
      </c>
      <c r="AD32" s="13">
        <f t="shared" si="5"/>
        <v>8.0705323838589346E-2</v>
      </c>
      <c r="AE32" s="12">
        <v>55</v>
      </c>
      <c r="AF32" s="13">
        <f t="shared" si="6"/>
        <v>4.6625974906748047E-3</v>
      </c>
      <c r="AG32" s="12">
        <v>55</v>
      </c>
      <c r="AH32" s="13">
        <f t="shared" si="11"/>
        <v>4.6625974906748047E-3</v>
      </c>
      <c r="AI32" s="12">
        <v>169</v>
      </c>
      <c r="AJ32" s="13">
        <f t="shared" si="12"/>
        <v>1.4326890471346219E-2</v>
      </c>
      <c r="AK32" s="12">
        <v>18398</v>
      </c>
      <c r="AL32" s="13">
        <f t="shared" si="27"/>
        <v>9.7393384999788252E-2</v>
      </c>
      <c r="AM32" s="12">
        <v>479</v>
      </c>
      <c r="AN32" s="13">
        <f t="shared" si="14"/>
        <v>2.60354386346342E-2</v>
      </c>
      <c r="AO32" s="12">
        <v>17203</v>
      </c>
      <c r="AP32" s="13">
        <f t="shared" si="7"/>
        <v>0.9350472877486683</v>
      </c>
      <c r="AQ32" s="12">
        <v>377</v>
      </c>
      <c r="AR32" s="13">
        <f t="shared" si="8"/>
        <v>2.0491357756277858E-2</v>
      </c>
      <c r="AS32" s="12">
        <v>117</v>
      </c>
      <c r="AT32" s="13">
        <f t="shared" si="15"/>
        <v>6.359386889879335E-3</v>
      </c>
      <c r="AU32" s="12">
        <v>290</v>
      </c>
      <c r="AV32" s="13">
        <f t="shared" si="16"/>
        <v>1.5762582889444505E-2</v>
      </c>
      <c r="AW32" s="12">
        <v>2544</v>
      </c>
      <c r="AX32" s="13">
        <f t="shared" si="17"/>
        <v>0.13827589955429939</v>
      </c>
      <c r="AY32" s="12">
        <v>1306</v>
      </c>
      <c r="AZ32" s="13">
        <f t="shared" si="18"/>
        <v>7.09859767366018E-2</v>
      </c>
      <c r="BA32" s="12">
        <v>15</v>
      </c>
      <c r="BB32" s="13">
        <f t="shared" si="19"/>
        <v>8.1530601152299167E-4</v>
      </c>
      <c r="BC32" s="12">
        <v>71</v>
      </c>
      <c r="BD32" s="13">
        <f t="shared" si="20"/>
        <v>3.859115121208827E-3</v>
      </c>
      <c r="BE32" s="12">
        <v>183</v>
      </c>
      <c r="BF32" s="13">
        <f t="shared" si="21"/>
        <v>9.9467333405804971E-3</v>
      </c>
      <c r="BG32" s="7">
        <v>33</v>
      </c>
      <c r="BH32" s="7">
        <f t="shared" si="22"/>
        <v>24</v>
      </c>
      <c r="BI32" s="13">
        <f t="shared" si="23"/>
        <v>0.72727272727272729</v>
      </c>
      <c r="BJ32" s="7">
        <v>22</v>
      </c>
      <c r="BK32" s="13">
        <f t="shared" si="24"/>
        <v>0.91666666666666663</v>
      </c>
      <c r="BL32" s="7">
        <v>2</v>
      </c>
      <c r="BM32" s="13">
        <f t="shared" si="25"/>
        <v>8.3333333333333329E-2</v>
      </c>
    </row>
    <row r="33" spans="1:65" x14ac:dyDescent="0.3">
      <c r="A33" s="7" t="s">
        <v>32</v>
      </c>
      <c r="B33" s="18" t="s">
        <v>122</v>
      </c>
      <c r="C33" s="18" t="s">
        <v>176</v>
      </c>
      <c r="D33" s="10" t="s">
        <v>198</v>
      </c>
      <c r="E33" s="14">
        <v>12.76923076923077</v>
      </c>
      <c r="F33" s="9">
        <v>256</v>
      </c>
      <c r="G33" s="10" t="s">
        <v>67</v>
      </c>
      <c r="H33" s="11">
        <f t="shared" si="9"/>
        <v>34.2578125</v>
      </c>
      <c r="I33" s="9">
        <v>140</v>
      </c>
      <c r="J33" s="9">
        <v>59</v>
      </c>
      <c r="K33" s="16">
        <v>1.1994949494949499E-2</v>
      </c>
      <c r="L33" s="16">
        <v>7.69724182168056E-3</v>
      </c>
      <c r="M33" s="12">
        <v>1792257</v>
      </c>
      <c r="N33" s="12">
        <v>1223115</v>
      </c>
      <c r="O33" s="12">
        <v>65863</v>
      </c>
      <c r="P33" s="13">
        <f t="shared" si="10"/>
        <v>5.3848575154421291E-2</v>
      </c>
      <c r="Q33" s="12">
        <v>2649</v>
      </c>
      <c r="R33" s="13">
        <f t="shared" si="26"/>
        <v>4.0219850295309958E-2</v>
      </c>
      <c r="S33" s="12">
        <v>59436</v>
      </c>
      <c r="T33" s="13">
        <f t="shared" si="0"/>
        <v>0.90241865690903844</v>
      </c>
      <c r="U33" s="12">
        <v>1993</v>
      </c>
      <c r="V33" s="13">
        <f t="shared" si="1"/>
        <v>3.0259781668007836E-2</v>
      </c>
      <c r="W33" s="12">
        <v>778</v>
      </c>
      <c r="X33" s="13">
        <f t="shared" si="2"/>
        <v>1.1812398463477218E-2</v>
      </c>
      <c r="Y33" s="12">
        <v>942</v>
      </c>
      <c r="Z33" s="13">
        <f t="shared" si="3"/>
        <v>1.4302415620302749E-2</v>
      </c>
      <c r="AA33" s="12">
        <v>9390</v>
      </c>
      <c r="AB33" s="13">
        <f t="shared" si="4"/>
        <v>0.14256866525970574</v>
      </c>
      <c r="AC33" s="12">
        <v>4927</v>
      </c>
      <c r="AD33" s="13">
        <f t="shared" si="5"/>
        <v>7.4806795924874367E-2</v>
      </c>
      <c r="AE33" s="12">
        <v>392</v>
      </c>
      <c r="AF33" s="13">
        <f t="shared" si="6"/>
        <v>5.951748326070783E-3</v>
      </c>
      <c r="AG33" s="12">
        <v>392</v>
      </c>
      <c r="AH33" s="13">
        <f t="shared" si="11"/>
        <v>5.951748326070783E-3</v>
      </c>
      <c r="AI33" s="12">
        <v>933</v>
      </c>
      <c r="AJ33" s="13">
        <f t="shared" si="12"/>
        <v>1.4165768337306227E-2</v>
      </c>
      <c r="AK33" s="12">
        <v>103584</v>
      </c>
      <c r="AL33" s="13">
        <f t="shared" si="27"/>
        <v>8.4688684220208241E-2</v>
      </c>
      <c r="AM33" s="12">
        <v>3474</v>
      </c>
      <c r="AN33" s="13">
        <f t="shared" si="14"/>
        <v>3.353799814643188E-2</v>
      </c>
      <c r="AO33" s="12">
        <v>95608</v>
      </c>
      <c r="AP33" s="13">
        <f t="shared" si="7"/>
        <v>0.92299969107198021</v>
      </c>
      <c r="AQ33" s="12">
        <v>2486</v>
      </c>
      <c r="AR33" s="13">
        <f t="shared" si="8"/>
        <v>2.3999845535990116E-2</v>
      </c>
      <c r="AS33" s="12">
        <v>981</v>
      </c>
      <c r="AT33" s="13">
        <f t="shared" si="15"/>
        <v>9.4705746061167755E-3</v>
      </c>
      <c r="AU33" s="12">
        <v>2001</v>
      </c>
      <c r="AV33" s="13">
        <f t="shared" si="16"/>
        <v>1.9317655236329934E-2</v>
      </c>
      <c r="AW33" s="12">
        <v>12862</v>
      </c>
      <c r="AX33" s="13">
        <f t="shared" si="17"/>
        <v>0.12416975594686439</v>
      </c>
      <c r="AY33" s="12">
        <v>6754</v>
      </c>
      <c r="AZ33" s="13">
        <f t="shared" si="18"/>
        <v>6.5203120172999687E-2</v>
      </c>
      <c r="BA33" s="12">
        <v>137</v>
      </c>
      <c r="BB33" s="13">
        <f t="shared" si="19"/>
        <v>1.3225980846462773E-3</v>
      </c>
      <c r="BC33" s="12">
        <v>537</v>
      </c>
      <c r="BD33" s="13">
        <f t="shared" si="20"/>
        <v>5.184198331788693E-3</v>
      </c>
      <c r="BE33" s="12">
        <v>1093</v>
      </c>
      <c r="BF33" s="13">
        <f t="shared" si="21"/>
        <v>1.055182267531665E-2</v>
      </c>
      <c r="BG33" s="7">
        <v>174</v>
      </c>
      <c r="BH33" s="7">
        <f t="shared" si="22"/>
        <v>118</v>
      </c>
      <c r="BI33" s="13">
        <f t="shared" si="23"/>
        <v>0.67816091954022983</v>
      </c>
      <c r="BJ33" s="7">
        <v>103</v>
      </c>
      <c r="BK33" s="13">
        <f t="shared" si="24"/>
        <v>0.8728813559322034</v>
      </c>
      <c r="BL33" s="7">
        <v>15</v>
      </c>
      <c r="BM33" s="13">
        <f t="shared" si="25"/>
        <v>0.1271186440677966</v>
      </c>
    </row>
    <row r="34" spans="1:65" x14ac:dyDescent="0.3">
      <c r="A34" s="7" t="s">
        <v>33</v>
      </c>
      <c r="B34" s="18" t="s">
        <v>123</v>
      </c>
      <c r="C34" s="18" t="s">
        <v>177</v>
      </c>
      <c r="D34" s="10" t="s">
        <v>198</v>
      </c>
      <c r="E34" s="14">
        <v>24.37762237762238</v>
      </c>
      <c r="F34" s="9">
        <v>248</v>
      </c>
      <c r="G34" s="10" t="s">
        <v>68</v>
      </c>
      <c r="H34" s="11">
        <f t="shared" si="9"/>
        <v>9.556451612903226</v>
      </c>
      <c r="I34" s="9">
        <v>147</v>
      </c>
      <c r="J34" s="9">
        <v>60</v>
      </c>
      <c r="K34" s="16">
        <v>0.04</v>
      </c>
      <c r="L34" s="16">
        <v>0.04</v>
      </c>
      <c r="M34" s="12">
        <v>16268</v>
      </c>
      <c r="N34" s="12">
        <v>11116</v>
      </c>
      <c r="O34" s="12">
        <v>846</v>
      </c>
      <c r="P34" s="13">
        <f t="shared" si="10"/>
        <v>7.6106513134220941E-2</v>
      </c>
      <c r="Q34" s="12">
        <v>27</v>
      </c>
      <c r="R34" s="13">
        <f t="shared" si="26"/>
        <v>3.1914893617021274E-2</v>
      </c>
      <c r="S34" s="12">
        <v>771</v>
      </c>
      <c r="T34" s="13">
        <f t="shared" si="0"/>
        <v>0.91134751773049649</v>
      </c>
      <c r="U34" s="12">
        <v>34</v>
      </c>
      <c r="V34" s="13">
        <f t="shared" si="1"/>
        <v>4.0189125295508277E-2</v>
      </c>
      <c r="W34" s="12">
        <v>7</v>
      </c>
      <c r="X34" s="13">
        <f t="shared" si="2"/>
        <v>8.2742316784869974E-3</v>
      </c>
      <c r="Y34" s="12">
        <v>12</v>
      </c>
      <c r="Z34" s="13">
        <f t="shared" si="3"/>
        <v>1.4184397163120567E-2</v>
      </c>
      <c r="AA34" s="12">
        <v>188</v>
      </c>
      <c r="AB34" s="13">
        <f t="shared" si="4"/>
        <v>0.22222222222222221</v>
      </c>
      <c r="AC34" s="12">
        <v>76</v>
      </c>
      <c r="AD34" s="13">
        <f t="shared" si="5"/>
        <v>8.9834515366430265E-2</v>
      </c>
      <c r="AE34" s="12">
        <v>28</v>
      </c>
      <c r="AF34" s="13">
        <f t="shared" si="6"/>
        <v>3.309692671394799E-2</v>
      </c>
      <c r="AG34" s="12">
        <v>1</v>
      </c>
      <c r="AH34" s="13">
        <f t="shared" si="11"/>
        <v>1.1820330969267139E-3</v>
      </c>
      <c r="AI34" s="12">
        <v>28</v>
      </c>
      <c r="AJ34" s="13">
        <f t="shared" si="12"/>
        <v>3.309692671394799E-2</v>
      </c>
      <c r="AK34" s="12">
        <v>1302</v>
      </c>
      <c r="AL34" s="13">
        <f t="shared" si="27"/>
        <v>0.11712846347607053</v>
      </c>
      <c r="AM34" s="12">
        <v>29</v>
      </c>
      <c r="AN34" s="13">
        <f t="shared" si="14"/>
        <v>2.227342549923195E-2</v>
      </c>
      <c r="AO34" s="12">
        <v>1221</v>
      </c>
      <c r="AP34" s="13">
        <f t="shared" si="7"/>
        <v>0.93778801843317972</v>
      </c>
      <c r="AQ34" s="12">
        <v>38</v>
      </c>
      <c r="AR34" s="13">
        <f t="shared" si="8"/>
        <v>2.9185867895545316E-2</v>
      </c>
      <c r="AS34" s="12">
        <v>10</v>
      </c>
      <c r="AT34" s="13">
        <f t="shared" si="15"/>
        <v>7.6804915514592934E-3</v>
      </c>
      <c r="AU34" s="12">
        <v>17</v>
      </c>
      <c r="AV34" s="13">
        <f t="shared" si="16"/>
        <v>1.3056835637480798E-2</v>
      </c>
      <c r="AW34" s="12">
        <v>239</v>
      </c>
      <c r="AX34" s="13">
        <f t="shared" si="17"/>
        <v>0.1835637480798771</v>
      </c>
      <c r="AY34" s="12">
        <v>105</v>
      </c>
      <c r="AZ34" s="13">
        <f t="shared" si="18"/>
        <v>8.0645161290322578E-2</v>
      </c>
      <c r="BA34" s="12">
        <v>0</v>
      </c>
      <c r="BB34" s="13">
        <f t="shared" si="19"/>
        <v>0</v>
      </c>
      <c r="BC34" s="12">
        <v>1</v>
      </c>
      <c r="BD34" s="13">
        <f t="shared" si="20"/>
        <v>7.6804915514592934E-4</v>
      </c>
      <c r="BE34" s="12">
        <v>32</v>
      </c>
      <c r="BF34" s="13">
        <f t="shared" si="21"/>
        <v>2.4577572964669739E-2</v>
      </c>
      <c r="BG34" s="7">
        <v>1</v>
      </c>
      <c r="BH34" s="7">
        <f t="shared" si="22"/>
        <v>0</v>
      </c>
      <c r="BI34" s="13">
        <f t="shared" si="23"/>
        <v>0</v>
      </c>
      <c r="BJ34" s="7">
        <v>0</v>
      </c>
      <c r="BK34" s="13"/>
      <c r="BL34" s="7">
        <v>0</v>
      </c>
      <c r="BM34" s="13"/>
    </row>
    <row r="35" spans="1:65" x14ac:dyDescent="0.3">
      <c r="A35" s="7" t="s">
        <v>34</v>
      </c>
      <c r="B35" s="18" t="s">
        <v>124</v>
      </c>
      <c r="C35" s="18" t="s">
        <v>178</v>
      </c>
      <c r="D35" s="10" t="s">
        <v>198</v>
      </c>
      <c r="E35" s="14">
        <v>70.811188811188813</v>
      </c>
      <c r="F35" s="9">
        <v>256</v>
      </c>
      <c r="G35" s="10" t="s">
        <v>69</v>
      </c>
      <c r="H35" s="11">
        <f t="shared" si="9"/>
        <v>6.953125</v>
      </c>
      <c r="I35" s="9">
        <v>150</v>
      </c>
      <c r="J35" s="9">
        <v>58</v>
      </c>
      <c r="K35" s="16">
        <v>0</v>
      </c>
      <c r="L35" s="16">
        <v>0</v>
      </c>
      <c r="M35" s="12">
        <v>6331</v>
      </c>
      <c r="N35" s="12">
        <v>4206</v>
      </c>
      <c r="O35" s="12">
        <v>195</v>
      </c>
      <c r="P35" s="13">
        <f t="shared" si="10"/>
        <v>4.6362339514978604E-2</v>
      </c>
      <c r="Q35" s="12">
        <v>5</v>
      </c>
      <c r="R35" s="13">
        <f t="shared" si="26"/>
        <v>2.564102564102564E-2</v>
      </c>
      <c r="S35" s="12">
        <v>178</v>
      </c>
      <c r="T35" s="13">
        <f t="shared" si="0"/>
        <v>0.9128205128205128</v>
      </c>
      <c r="U35" s="12">
        <v>6</v>
      </c>
      <c r="V35" s="13">
        <f t="shared" si="1"/>
        <v>3.0769230769230771E-2</v>
      </c>
      <c r="W35" s="12">
        <v>3</v>
      </c>
      <c r="X35" s="13">
        <f t="shared" si="2"/>
        <v>1.5384615384615385E-2</v>
      </c>
      <c r="Y35" s="12">
        <v>1</v>
      </c>
      <c r="Z35" s="13">
        <f t="shared" si="3"/>
        <v>5.1282051282051282E-3</v>
      </c>
      <c r="AA35" s="12">
        <v>35</v>
      </c>
      <c r="AB35" s="13">
        <f t="shared" si="4"/>
        <v>0.17948717948717949</v>
      </c>
      <c r="AC35" s="12">
        <v>10</v>
      </c>
      <c r="AD35" s="13">
        <f t="shared" si="5"/>
        <v>5.128205128205128E-2</v>
      </c>
      <c r="AE35" s="12">
        <v>2</v>
      </c>
      <c r="AF35" s="13">
        <f t="shared" si="6"/>
        <v>1.0256410256410256E-2</v>
      </c>
      <c r="AG35" s="12">
        <v>2</v>
      </c>
      <c r="AH35" s="13">
        <f t="shared" si="11"/>
        <v>1.0256410256410256E-2</v>
      </c>
      <c r="AI35" s="12">
        <v>0</v>
      </c>
      <c r="AJ35" s="13">
        <f t="shared" si="12"/>
        <v>0</v>
      </c>
      <c r="AK35" s="12">
        <v>322</v>
      </c>
      <c r="AL35" s="13">
        <f t="shared" si="27"/>
        <v>7.6557299096528766E-2</v>
      </c>
      <c r="AM35" s="12">
        <v>9</v>
      </c>
      <c r="AN35" s="13">
        <f t="shared" si="14"/>
        <v>2.7950310559006212E-2</v>
      </c>
      <c r="AO35" s="12">
        <v>296</v>
      </c>
      <c r="AP35" s="13">
        <f t="shared" si="7"/>
        <v>0.91925465838509313</v>
      </c>
      <c r="AQ35" s="12">
        <v>9</v>
      </c>
      <c r="AR35" s="13">
        <f t="shared" si="8"/>
        <v>2.7950310559006212E-2</v>
      </c>
      <c r="AS35" s="12">
        <v>2</v>
      </c>
      <c r="AT35" s="13">
        <f t="shared" si="15"/>
        <v>6.2111801242236021E-3</v>
      </c>
      <c r="AU35" s="12">
        <v>7</v>
      </c>
      <c r="AV35" s="13">
        <f t="shared" si="16"/>
        <v>2.1739130434782608E-2</v>
      </c>
      <c r="AW35" s="12">
        <v>52</v>
      </c>
      <c r="AX35" s="13">
        <f t="shared" si="17"/>
        <v>0.16149068322981366</v>
      </c>
      <c r="AY35" s="12">
        <v>11</v>
      </c>
      <c r="AZ35" s="13">
        <f t="shared" si="18"/>
        <v>3.4161490683229816E-2</v>
      </c>
      <c r="BA35" s="12">
        <v>1</v>
      </c>
      <c r="BB35" s="13">
        <f t="shared" si="19"/>
        <v>3.105590062111801E-3</v>
      </c>
      <c r="BC35" s="12">
        <v>2</v>
      </c>
      <c r="BD35" s="13">
        <f t="shared" si="20"/>
        <v>6.2111801242236021E-3</v>
      </c>
      <c r="BE35" s="12">
        <v>3</v>
      </c>
      <c r="BF35" s="13">
        <f t="shared" si="21"/>
        <v>9.316770186335404E-3</v>
      </c>
      <c r="BG35" s="7">
        <v>0</v>
      </c>
      <c r="BH35" s="7">
        <f t="shared" si="22"/>
        <v>0</v>
      </c>
      <c r="BJ35" s="7">
        <v>0</v>
      </c>
      <c r="BK35" s="13"/>
      <c r="BL35" s="7">
        <v>0</v>
      </c>
      <c r="BM35" s="13"/>
    </row>
    <row r="36" spans="1:65" x14ac:dyDescent="0.3">
      <c r="A36" s="7" t="s">
        <v>35</v>
      </c>
      <c r="B36" s="18" t="s">
        <v>125</v>
      </c>
      <c r="C36" s="18" t="s">
        <v>179</v>
      </c>
      <c r="D36" s="10" t="s">
        <v>198</v>
      </c>
      <c r="E36" s="14">
        <v>1.1879699248120301</v>
      </c>
      <c r="F36" s="9">
        <v>252</v>
      </c>
      <c r="G36" s="10" t="s">
        <v>70</v>
      </c>
      <c r="H36" s="11">
        <f t="shared" si="9"/>
        <v>28.611111111111107</v>
      </c>
      <c r="I36" s="9">
        <v>162</v>
      </c>
      <c r="J36" s="9">
        <v>58</v>
      </c>
      <c r="K36" s="16">
        <v>0</v>
      </c>
      <c r="L36" s="16">
        <v>0</v>
      </c>
      <c r="M36" s="12">
        <v>732</v>
      </c>
      <c r="N36" s="12">
        <v>452</v>
      </c>
      <c r="O36" s="12">
        <v>32</v>
      </c>
      <c r="P36" s="13">
        <f t="shared" si="10"/>
        <v>7.0796460176991149E-2</v>
      </c>
      <c r="Q36" s="12">
        <v>1</v>
      </c>
      <c r="R36" s="13">
        <f t="shared" si="26"/>
        <v>3.125E-2</v>
      </c>
      <c r="S36" s="12">
        <v>31</v>
      </c>
      <c r="T36" s="13">
        <f t="shared" si="0"/>
        <v>0.96875</v>
      </c>
      <c r="U36" s="12">
        <v>0</v>
      </c>
      <c r="V36" s="13">
        <f t="shared" si="1"/>
        <v>0</v>
      </c>
      <c r="W36" s="12">
        <v>1</v>
      </c>
      <c r="X36" s="13">
        <f t="shared" si="2"/>
        <v>3.125E-2</v>
      </c>
      <c r="Y36" s="12">
        <v>0</v>
      </c>
      <c r="Z36" s="13">
        <f t="shared" si="3"/>
        <v>0</v>
      </c>
      <c r="AA36" s="12">
        <v>10</v>
      </c>
      <c r="AB36" s="13">
        <f t="shared" si="4"/>
        <v>0.3125</v>
      </c>
      <c r="AC36" s="12">
        <v>3</v>
      </c>
      <c r="AD36" s="13">
        <f t="shared" si="5"/>
        <v>9.375E-2</v>
      </c>
      <c r="AE36" s="12">
        <v>0</v>
      </c>
      <c r="AF36" s="13">
        <f t="shared" si="6"/>
        <v>0</v>
      </c>
      <c r="AG36" s="12">
        <v>0</v>
      </c>
      <c r="AH36" s="13">
        <f t="shared" si="11"/>
        <v>0</v>
      </c>
      <c r="AI36" s="12">
        <v>0</v>
      </c>
      <c r="AJ36" s="13">
        <f t="shared" si="12"/>
        <v>0</v>
      </c>
      <c r="AK36" s="12">
        <v>51</v>
      </c>
      <c r="AL36" s="13">
        <f t="shared" si="27"/>
        <v>0.11283185840707964</v>
      </c>
      <c r="AM36" s="12">
        <v>2</v>
      </c>
      <c r="AN36" s="13">
        <f t="shared" si="14"/>
        <v>3.9215686274509803E-2</v>
      </c>
      <c r="AO36" s="12">
        <v>48</v>
      </c>
      <c r="AP36" s="13">
        <f t="shared" si="7"/>
        <v>0.94117647058823528</v>
      </c>
      <c r="AQ36" s="12">
        <v>0</v>
      </c>
      <c r="AR36" s="13">
        <f t="shared" si="8"/>
        <v>0</v>
      </c>
      <c r="AS36" s="12">
        <v>2</v>
      </c>
      <c r="AT36" s="13">
        <f t="shared" si="15"/>
        <v>3.9215686274509803E-2</v>
      </c>
      <c r="AU36" s="12">
        <v>0</v>
      </c>
      <c r="AV36" s="13">
        <f t="shared" si="16"/>
        <v>0</v>
      </c>
      <c r="AW36" s="12">
        <v>17</v>
      </c>
      <c r="AX36" s="13">
        <f t="shared" si="17"/>
        <v>0.33333333333333331</v>
      </c>
      <c r="AY36" s="12">
        <v>2</v>
      </c>
      <c r="AZ36" s="13">
        <f t="shared" si="18"/>
        <v>3.9215686274509803E-2</v>
      </c>
      <c r="BA36" s="12">
        <v>0</v>
      </c>
      <c r="BB36" s="13">
        <f t="shared" si="19"/>
        <v>0</v>
      </c>
      <c r="BC36" s="12">
        <v>0</v>
      </c>
      <c r="BD36" s="13">
        <f t="shared" si="20"/>
        <v>0</v>
      </c>
      <c r="BE36" s="12">
        <v>0</v>
      </c>
      <c r="BF36" s="13">
        <f t="shared" si="21"/>
        <v>0</v>
      </c>
      <c r="BG36" s="7">
        <v>0</v>
      </c>
      <c r="BH36" s="7">
        <f t="shared" si="22"/>
        <v>0</v>
      </c>
      <c r="BJ36" s="7">
        <v>0</v>
      </c>
      <c r="BK36" s="13"/>
      <c r="BL36" s="7">
        <v>0</v>
      </c>
      <c r="BM36" s="13"/>
    </row>
    <row r="37" spans="1:65" x14ac:dyDescent="0.3">
      <c r="A37" s="7" t="s">
        <v>36</v>
      </c>
      <c r="B37" s="18" t="s">
        <v>126</v>
      </c>
      <c r="C37" s="18" t="s">
        <v>180</v>
      </c>
      <c r="D37" s="10" t="s">
        <v>198</v>
      </c>
      <c r="E37" s="14">
        <v>7.1278195488721803</v>
      </c>
      <c r="F37" s="9">
        <v>253</v>
      </c>
      <c r="G37" s="10" t="s">
        <v>71</v>
      </c>
      <c r="H37" s="11">
        <f t="shared" si="9"/>
        <v>54.545454545454547</v>
      </c>
      <c r="I37" s="9">
        <v>149</v>
      </c>
      <c r="J37" s="9">
        <v>60</v>
      </c>
      <c r="K37" s="16">
        <v>0</v>
      </c>
      <c r="L37" s="16">
        <v>0</v>
      </c>
      <c r="M37" s="12">
        <v>56146</v>
      </c>
      <c r="N37" s="12">
        <v>37261</v>
      </c>
      <c r="O37" s="12">
        <v>2409</v>
      </c>
      <c r="P37" s="13">
        <f t="shared" si="10"/>
        <v>6.4652049059338176E-2</v>
      </c>
      <c r="Q37" s="12">
        <v>78</v>
      </c>
      <c r="R37" s="13">
        <f t="shared" si="26"/>
        <v>3.2378580323785801E-2</v>
      </c>
      <c r="S37" s="12">
        <v>2177</v>
      </c>
      <c r="T37" s="13">
        <f t="shared" si="0"/>
        <v>0.90369447903694478</v>
      </c>
      <c r="U37" s="12">
        <v>96</v>
      </c>
      <c r="V37" s="13">
        <f t="shared" si="1"/>
        <v>3.9850560398505604E-2</v>
      </c>
      <c r="W37" s="12">
        <v>22</v>
      </c>
      <c r="X37" s="13">
        <f t="shared" si="2"/>
        <v>9.1324200913242004E-3</v>
      </c>
      <c r="Y37" s="12">
        <v>30</v>
      </c>
      <c r="Z37" s="13">
        <f t="shared" si="3"/>
        <v>1.2453300124533001E-2</v>
      </c>
      <c r="AA37" s="12">
        <v>317</v>
      </c>
      <c r="AB37" s="13">
        <f t="shared" si="4"/>
        <v>0.13158987131589872</v>
      </c>
      <c r="AC37" s="12">
        <v>201</v>
      </c>
      <c r="AD37" s="13">
        <f t="shared" si="5"/>
        <v>8.3437110834371109E-2</v>
      </c>
      <c r="AE37" s="12">
        <v>23</v>
      </c>
      <c r="AF37" s="13">
        <f t="shared" si="6"/>
        <v>9.5475300954753015E-3</v>
      </c>
      <c r="AG37" s="12">
        <v>23</v>
      </c>
      <c r="AH37" s="13">
        <f t="shared" si="11"/>
        <v>9.5475300954753015E-3</v>
      </c>
      <c r="AI37" s="12">
        <v>48</v>
      </c>
      <c r="AJ37" s="13">
        <f t="shared" si="12"/>
        <v>1.9925280199252802E-2</v>
      </c>
      <c r="AK37" s="12">
        <v>3661</v>
      </c>
      <c r="AL37" s="13">
        <f t="shared" si="27"/>
        <v>9.8252864925793729E-2</v>
      </c>
      <c r="AM37" s="12">
        <v>97</v>
      </c>
      <c r="AN37" s="13">
        <f t="shared" si="14"/>
        <v>2.6495493034689975E-2</v>
      </c>
      <c r="AO37" s="12">
        <v>3387</v>
      </c>
      <c r="AP37" s="13">
        <f t="shared" si="7"/>
        <v>0.92515706091231908</v>
      </c>
      <c r="AQ37" s="12">
        <v>116</v>
      </c>
      <c r="AR37" s="13">
        <f t="shared" si="8"/>
        <v>3.1685331876536466E-2</v>
      </c>
      <c r="AS37" s="12">
        <v>21</v>
      </c>
      <c r="AT37" s="13">
        <f t="shared" si="15"/>
        <v>5.7361376673040155E-3</v>
      </c>
      <c r="AU37" s="12">
        <v>68</v>
      </c>
      <c r="AV37" s="13">
        <f t="shared" si="16"/>
        <v>1.8574160065555859E-2</v>
      </c>
      <c r="AW37" s="12">
        <v>422</v>
      </c>
      <c r="AX37" s="13">
        <f t="shared" si="17"/>
        <v>0.11526905217153784</v>
      </c>
      <c r="AY37" s="12">
        <v>292</v>
      </c>
      <c r="AZ37" s="13">
        <f t="shared" si="18"/>
        <v>7.9759628516798686E-2</v>
      </c>
      <c r="BA37" s="12">
        <v>10</v>
      </c>
      <c r="BB37" s="13">
        <f t="shared" si="19"/>
        <v>2.7314941272876263E-3</v>
      </c>
      <c r="BC37" s="12">
        <v>32</v>
      </c>
      <c r="BD37" s="13">
        <f t="shared" si="20"/>
        <v>8.7407812073204035E-3</v>
      </c>
      <c r="BE37" s="12">
        <v>52</v>
      </c>
      <c r="BF37" s="13">
        <f t="shared" si="21"/>
        <v>1.4203769461895657E-2</v>
      </c>
      <c r="BG37" s="7">
        <v>2</v>
      </c>
      <c r="BH37" s="7">
        <f t="shared" si="22"/>
        <v>2</v>
      </c>
      <c r="BI37" s="13">
        <f t="shared" si="23"/>
        <v>1</v>
      </c>
      <c r="BJ37" s="7">
        <v>2</v>
      </c>
      <c r="BK37" s="13">
        <f t="shared" si="24"/>
        <v>1</v>
      </c>
      <c r="BL37" s="7">
        <v>0</v>
      </c>
      <c r="BM37" s="13">
        <f t="shared" si="25"/>
        <v>0</v>
      </c>
    </row>
    <row r="38" spans="1:65" x14ac:dyDescent="0.3">
      <c r="A38" s="7" t="s">
        <v>37</v>
      </c>
      <c r="B38" s="18" t="s">
        <v>127</v>
      </c>
      <c r="C38" s="18" t="s">
        <v>181</v>
      </c>
      <c r="D38" s="10" t="s">
        <v>198</v>
      </c>
      <c r="E38" s="14">
        <v>13.06766917293233</v>
      </c>
      <c r="F38" s="9">
        <v>254</v>
      </c>
      <c r="G38" s="10" t="s">
        <v>72</v>
      </c>
      <c r="H38" s="11">
        <f t="shared" si="9"/>
        <v>55.118110236220474</v>
      </c>
      <c r="I38" s="9">
        <v>158</v>
      </c>
      <c r="J38" s="9">
        <v>60</v>
      </c>
      <c r="K38" s="16">
        <v>0</v>
      </c>
      <c r="L38" s="16">
        <v>0</v>
      </c>
      <c r="M38" s="12">
        <v>784</v>
      </c>
      <c r="N38" s="12">
        <v>500</v>
      </c>
      <c r="O38" s="12">
        <v>27</v>
      </c>
      <c r="P38" s="13">
        <f t="shared" si="10"/>
        <v>5.3999999999999999E-2</v>
      </c>
      <c r="Q38" s="12">
        <v>0</v>
      </c>
      <c r="R38" s="13">
        <f t="shared" si="26"/>
        <v>0</v>
      </c>
      <c r="S38" s="12">
        <v>24</v>
      </c>
      <c r="T38" s="13">
        <f t="shared" si="0"/>
        <v>0.88888888888888884</v>
      </c>
      <c r="U38" s="12">
        <v>2</v>
      </c>
      <c r="V38" s="13">
        <f t="shared" si="1"/>
        <v>7.407407407407407E-2</v>
      </c>
      <c r="W38" s="12">
        <v>0</v>
      </c>
      <c r="X38" s="13">
        <f t="shared" si="2"/>
        <v>0</v>
      </c>
      <c r="Y38" s="12">
        <v>0</v>
      </c>
      <c r="Z38" s="13">
        <f t="shared" si="3"/>
        <v>0</v>
      </c>
      <c r="AA38" s="12">
        <v>6</v>
      </c>
      <c r="AB38" s="13">
        <f t="shared" si="4"/>
        <v>0.22222222222222221</v>
      </c>
      <c r="AC38" s="12">
        <v>0</v>
      </c>
      <c r="AD38" s="13">
        <f t="shared" si="5"/>
        <v>0</v>
      </c>
      <c r="AE38" s="12">
        <v>0</v>
      </c>
      <c r="AF38" s="13">
        <f t="shared" si="6"/>
        <v>0</v>
      </c>
      <c r="AG38" s="12">
        <v>2</v>
      </c>
      <c r="AH38" s="13">
        <f t="shared" si="11"/>
        <v>7.407407407407407E-2</v>
      </c>
      <c r="AI38" s="12">
        <v>0</v>
      </c>
      <c r="AJ38" s="13">
        <f t="shared" si="12"/>
        <v>0</v>
      </c>
      <c r="AK38" s="12">
        <v>48</v>
      </c>
      <c r="AL38" s="13">
        <f t="shared" si="27"/>
        <v>9.6000000000000002E-2</v>
      </c>
      <c r="AM38" s="12">
        <v>0</v>
      </c>
      <c r="AN38" s="13">
        <f t="shared" si="14"/>
        <v>0</v>
      </c>
      <c r="AO38" s="12">
        <v>45</v>
      </c>
      <c r="AP38" s="13">
        <f t="shared" si="7"/>
        <v>0.9375</v>
      </c>
      <c r="AQ38" s="12">
        <v>3</v>
      </c>
      <c r="AR38" s="13">
        <f t="shared" si="8"/>
        <v>6.25E-2</v>
      </c>
      <c r="AS38" s="12">
        <v>0</v>
      </c>
      <c r="AT38" s="13">
        <f t="shared" si="15"/>
        <v>0</v>
      </c>
      <c r="AU38" s="12">
        <v>0</v>
      </c>
      <c r="AV38" s="13">
        <f t="shared" si="16"/>
        <v>0</v>
      </c>
      <c r="AW38" s="12">
        <v>14</v>
      </c>
      <c r="AX38" s="13">
        <f t="shared" si="17"/>
        <v>0.29166666666666669</v>
      </c>
      <c r="AY38" s="12">
        <v>2</v>
      </c>
      <c r="AZ38" s="13">
        <f t="shared" si="18"/>
        <v>4.1666666666666664E-2</v>
      </c>
      <c r="BA38" s="12">
        <v>0</v>
      </c>
      <c r="BB38" s="13">
        <f t="shared" si="19"/>
        <v>0</v>
      </c>
      <c r="BC38" s="12">
        <v>3</v>
      </c>
      <c r="BD38" s="13">
        <f t="shared" si="20"/>
        <v>6.25E-2</v>
      </c>
      <c r="BE38" s="12">
        <v>0</v>
      </c>
      <c r="BF38" s="13">
        <f t="shared" si="21"/>
        <v>0</v>
      </c>
      <c r="BG38" s="7">
        <v>0</v>
      </c>
      <c r="BH38" s="7">
        <f t="shared" si="22"/>
        <v>0</v>
      </c>
      <c r="BJ38" s="7">
        <v>0</v>
      </c>
      <c r="BK38" s="13"/>
      <c r="BL38" s="7">
        <v>0</v>
      </c>
      <c r="BM38" s="13"/>
    </row>
    <row r="39" spans="1:65" x14ac:dyDescent="0.3">
      <c r="A39" s="7" t="s">
        <v>38</v>
      </c>
      <c r="B39" s="18" t="s">
        <v>128</v>
      </c>
      <c r="C39" s="18" t="s">
        <v>182</v>
      </c>
      <c r="D39" s="10" t="s">
        <v>198</v>
      </c>
      <c r="E39" s="14">
        <v>24.947368421052634</v>
      </c>
      <c r="F39" s="9">
        <v>252</v>
      </c>
      <c r="G39" s="10" t="s">
        <v>73</v>
      </c>
      <c r="H39" s="11">
        <f t="shared" si="9"/>
        <v>37.817460317460316</v>
      </c>
      <c r="I39" s="9">
        <v>154</v>
      </c>
      <c r="J39" s="9">
        <v>60</v>
      </c>
      <c r="K39" s="16">
        <v>0</v>
      </c>
      <c r="L39" s="16">
        <v>0</v>
      </c>
      <c r="M39" s="12">
        <v>3756</v>
      </c>
      <c r="N39" s="12">
        <v>2473</v>
      </c>
      <c r="O39" s="12">
        <v>175</v>
      </c>
      <c r="P39" s="13">
        <f t="shared" si="10"/>
        <v>7.0764253942579861E-2</v>
      </c>
      <c r="Q39" s="12">
        <v>5</v>
      </c>
      <c r="R39" s="13">
        <f t="shared" si="26"/>
        <v>2.8571428571428571E-2</v>
      </c>
      <c r="S39" s="12">
        <v>152</v>
      </c>
      <c r="T39" s="13">
        <f t="shared" si="0"/>
        <v>0.86857142857142855</v>
      </c>
      <c r="U39" s="12">
        <v>12</v>
      </c>
      <c r="V39" s="13">
        <f t="shared" si="1"/>
        <v>6.8571428571428575E-2</v>
      </c>
      <c r="W39" s="12">
        <v>0</v>
      </c>
      <c r="X39" s="13">
        <f t="shared" si="2"/>
        <v>0</v>
      </c>
      <c r="Y39" s="12">
        <v>3</v>
      </c>
      <c r="Z39" s="13">
        <f t="shared" si="3"/>
        <v>1.7142857142857144E-2</v>
      </c>
      <c r="AA39" s="12">
        <v>26</v>
      </c>
      <c r="AB39" s="13">
        <f t="shared" si="4"/>
        <v>0.14857142857142858</v>
      </c>
      <c r="AC39" s="12">
        <v>15</v>
      </c>
      <c r="AD39" s="13">
        <f t="shared" si="5"/>
        <v>8.5714285714285715E-2</v>
      </c>
      <c r="AE39" s="12">
        <v>1</v>
      </c>
      <c r="AF39" s="13">
        <f t="shared" si="6"/>
        <v>5.7142857142857143E-3</v>
      </c>
      <c r="AG39" s="12">
        <v>1</v>
      </c>
      <c r="AH39" s="13">
        <f t="shared" si="11"/>
        <v>5.7142857142857143E-3</v>
      </c>
      <c r="AI39" s="12">
        <v>10</v>
      </c>
      <c r="AJ39" s="13">
        <f t="shared" si="12"/>
        <v>5.7142857142857141E-2</v>
      </c>
      <c r="AK39" s="12">
        <v>268</v>
      </c>
      <c r="AL39" s="13">
        <f t="shared" si="27"/>
        <v>0.10837040032349374</v>
      </c>
      <c r="AM39" s="12">
        <v>7</v>
      </c>
      <c r="AN39" s="13">
        <f t="shared" si="14"/>
        <v>2.6119402985074626E-2</v>
      </c>
      <c r="AO39" s="12">
        <v>245</v>
      </c>
      <c r="AP39" s="13">
        <f t="shared" si="7"/>
        <v>0.91417910447761197</v>
      </c>
      <c r="AQ39" s="12">
        <v>11</v>
      </c>
      <c r="AR39" s="13">
        <f t="shared" si="8"/>
        <v>4.1044776119402986E-2</v>
      </c>
      <c r="AS39" s="12">
        <v>1</v>
      </c>
      <c r="AT39" s="13">
        <f t="shared" si="15"/>
        <v>3.7313432835820895E-3</v>
      </c>
      <c r="AU39" s="12">
        <v>4</v>
      </c>
      <c r="AV39" s="13">
        <f t="shared" si="16"/>
        <v>1.4925373134328358E-2</v>
      </c>
      <c r="AW39" s="12">
        <v>45</v>
      </c>
      <c r="AX39" s="13">
        <f t="shared" si="17"/>
        <v>0.16791044776119404</v>
      </c>
      <c r="AY39" s="12">
        <v>34</v>
      </c>
      <c r="AZ39" s="13">
        <f t="shared" si="18"/>
        <v>0.12686567164179105</v>
      </c>
      <c r="BA39" s="12">
        <v>0</v>
      </c>
      <c r="BB39" s="13">
        <f t="shared" si="19"/>
        <v>0</v>
      </c>
      <c r="BC39" s="12">
        <v>1</v>
      </c>
      <c r="BD39" s="13">
        <f t="shared" si="20"/>
        <v>3.7313432835820895E-3</v>
      </c>
      <c r="BE39" s="12">
        <v>9</v>
      </c>
      <c r="BF39" s="13">
        <f t="shared" si="21"/>
        <v>3.3582089552238806E-2</v>
      </c>
      <c r="BG39" s="7">
        <v>1</v>
      </c>
      <c r="BH39" s="7">
        <f t="shared" si="22"/>
        <v>1</v>
      </c>
      <c r="BI39" s="13">
        <f t="shared" si="23"/>
        <v>1</v>
      </c>
      <c r="BJ39" s="7">
        <v>1</v>
      </c>
      <c r="BK39" s="13">
        <f t="shared" si="24"/>
        <v>1</v>
      </c>
      <c r="BL39" s="7">
        <v>0</v>
      </c>
      <c r="BM39" s="13">
        <f t="shared" si="25"/>
        <v>0</v>
      </c>
    </row>
    <row r="40" spans="1:65" x14ac:dyDescent="0.3">
      <c r="A40" s="7" t="s">
        <v>39</v>
      </c>
      <c r="B40" s="18" t="s">
        <v>129</v>
      </c>
      <c r="C40" s="18" t="s">
        <v>183</v>
      </c>
      <c r="D40" s="10" t="s">
        <v>198</v>
      </c>
      <c r="E40" s="14">
        <v>72.466165413533844</v>
      </c>
      <c r="F40" s="9">
        <v>249</v>
      </c>
      <c r="G40" s="10" t="s">
        <v>74</v>
      </c>
      <c r="H40" s="11">
        <f t="shared" si="9"/>
        <v>20.642570281124499</v>
      </c>
      <c r="I40" s="9">
        <v>140</v>
      </c>
      <c r="J40" s="9">
        <v>61</v>
      </c>
      <c r="K40" s="16">
        <v>0</v>
      </c>
      <c r="L40" s="16">
        <v>3.8461538461538498E-2</v>
      </c>
      <c r="M40" s="12">
        <v>33565</v>
      </c>
      <c r="N40" s="12">
        <v>23184</v>
      </c>
      <c r="O40" s="12">
        <v>1615</v>
      </c>
      <c r="P40" s="13">
        <f t="shared" si="10"/>
        <v>6.9660110420979984E-2</v>
      </c>
      <c r="Q40" s="12">
        <v>45</v>
      </c>
      <c r="R40" s="13">
        <f t="shared" si="26"/>
        <v>2.7863777089783281E-2</v>
      </c>
      <c r="S40" s="12">
        <v>1448</v>
      </c>
      <c r="T40" s="13">
        <f t="shared" si="0"/>
        <v>0.89659442724458205</v>
      </c>
      <c r="U40" s="12">
        <v>76</v>
      </c>
      <c r="V40" s="13">
        <f t="shared" si="1"/>
        <v>4.7058823529411764E-2</v>
      </c>
      <c r="W40" s="12">
        <v>13</v>
      </c>
      <c r="X40" s="13">
        <f t="shared" si="2"/>
        <v>8.0495356037151699E-3</v>
      </c>
      <c r="Y40" s="12">
        <v>11</v>
      </c>
      <c r="Z40" s="13">
        <f t="shared" si="3"/>
        <v>6.8111455108359137E-3</v>
      </c>
      <c r="AA40" s="12">
        <v>290</v>
      </c>
      <c r="AB40" s="13">
        <f t="shared" si="4"/>
        <v>0.17956656346749225</v>
      </c>
      <c r="AC40" s="12">
        <v>134</v>
      </c>
      <c r="AD40" s="13">
        <f t="shared" si="5"/>
        <v>8.297213622291022E-2</v>
      </c>
      <c r="AE40" s="12">
        <v>5</v>
      </c>
      <c r="AF40" s="13">
        <f t="shared" si="6"/>
        <v>3.0959752321981426E-3</v>
      </c>
      <c r="AG40" s="12">
        <v>5</v>
      </c>
      <c r="AH40" s="13">
        <f t="shared" si="11"/>
        <v>3.0959752321981426E-3</v>
      </c>
      <c r="AI40" s="12">
        <v>53</v>
      </c>
      <c r="AJ40" s="13">
        <f t="shared" si="12"/>
        <v>3.2817337461300312E-2</v>
      </c>
      <c r="AK40" s="12">
        <v>2441</v>
      </c>
      <c r="AL40" s="13">
        <f t="shared" si="27"/>
        <v>0.10528812974465149</v>
      </c>
      <c r="AM40" s="12">
        <v>55</v>
      </c>
      <c r="AN40" s="13">
        <f t="shared" si="14"/>
        <v>2.2531749283080705E-2</v>
      </c>
      <c r="AO40" s="12">
        <v>2256</v>
      </c>
      <c r="AP40" s="13">
        <f t="shared" si="7"/>
        <v>0.92421138877509212</v>
      </c>
      <c r="AQ40" s="12">
        <v>87</v>
      </c>
      <c r="AR40" s="13">
        <f t="shared" si="8"/>
        <v>3.5641130684145844E-2</v>
      </c>
      <c r="AS40" s="12">
        <v>14</v>
      </c>
      <c r="AT40" s="13">
        <f t="shared" si="15"/>
        <v>5.7353543629659973E-3</v>
      </c>
      <c r="AU40" s="12">
        <v>33</v>
      </c>
      <c r="AV40" s="13">
        <f t="shared" si="16"/>
        <v>1.3519049569848422E-2</v>
      </c>
      <c r="AW40" s="12">
        <v>369</v>
      </c>
      <c r="AX40" s="13">
        <f t="shared" si="17"/>
        <v>0.15116755428103237</v>
      </c>
      <c r="AY40" s="12">
        <v>190</v>
      </c>
      <c r="AZ40" s="13">
        <f t="shared" si="18"/>
        <v>7.7836952068824253E-2</v>
      </c>
      <c r="BA40" s="12">
        <v>3</v>
      </c>
      <c r="BB40" s="13">
        <f t="shared" si="19"/>
        <v>1.2290045063498567E-3</v>
      </c>
      <c r="BC40" s="12">
        <v>4</v>
      </c>
      <c r="BD40" s="13">
        <f t="shared" si="20"/>
        <v>1.6386726751331422E-3</v>
      </c>
      <c r="BE40" s="12">
        <v>61</v>
      </c>
      <c r="BF40" s="13">
        <f t="shared" si="21"/>
        <v>2.4989758295780418E-2</v>
      </c>
      <c r="BG40" s="7">
        <v>6</v>
      </c>
      <c r="BH40" s="7">
        <f t="shared" si="22"/>
        <v>3</v>
      </c>
      <c r="BI40" s="13">
        <f t="shared" si="23"/>
        <v>0.5</v>
      </c>
      <c r="BJ40" s="7">
        <v>2</v>
      </c>
      <c r="BK40" s="13">
        <f t="shared" si="24"/>
        <v>0.66666666666666663</v>
      </c>
      <c r="BL40" s="7">
        <v>1</v>
      </c>
      <c r="BM40" s="13">
        <f t="shared" si="25"/>
        <v>0.33333333333333331</v>
      </c>
    </row>
    <row r="41" spans="1:65" x14ac:dyDescent="0.3">
      <c r="A41" s="7" t="s">
        <v>40</v>
      </c>
      <c r="B41" s="18" t="s">
        <v>130</v>
      </c>
      <c r="C41" s="18" t="s">
        <v>184</v>
      </c>
      <c r="D41" s="10" t="s">
        <v>199</v>
      </c>
      <c r="E41" s="14">
        <v>1.18</v>
      </c>
      <c r="F41" s="9">
        <v>251</v>
      </c>
      <c r="G41" s="10" t="s">
        <v>75</v>
      </c>
      <c r="H41" s="11">
        <f t="shared" si="9"/>
        <v>86.055776892430274</v>
      </c>
      <c r="I41" s="9">
        <v>163</v>
      </c>
      <c r="J41" s="9">
        <v>57</v>
      </c>
      <c r="K41" s="16">
        <v>0</v>
      </c>
      <c r="L41" s="16">
        <v>0</v>
      </c>
      <c r="M41" s="12">
        <v>7600</v>
      </c>
      <c r="N41" s="12">
        <v>4692</v>
      </c>
      <c r="O41" s="12">
        <v>501</v>
      </c>
      <c r="P41" s="13">
        <f t="shared" si="10"/>
        <v>0.10677749360613811</v>
      </c>
      <c r="Q41" s="12">
        <v>15</v>
      </c>
      <c r="R41" s="13">
        <f t="shared" si="26"/>
        <v>2.9940119760479042E-2</v>
      </c>
      <c r="S41" s="12">
        <v>455</v>
      </c>
      <c r="T41" s="13">
        <f t="shared" si="0"/>
        <v>0.90818363273453095</v>
      </c>
      <c r="U41" s="12">
        <v>21</v>
      </c>
      <c r="V41" s="13">
        <f t="shared" si="1"/>
        <v>4.1916167664670656E-2</v>
      </c>
      <c r="W41" s="12">
        <v>4</v>
      </c>
      <c r="X41" s="13">
        <f t="shared" si="2"/>
        <v>7.9840319361277438E-3</v>
      </c>
      <c r="Y41" s="12">
        <v>6</v>
      </c>
      <c r="Z41" s="13">
        <f t="shared" si="3"/>
        <v>1.1976047904191617E-2</v>
      </c>
      <c r="AA41" s="12">
        <v>59</v>
      </c>
      <c r="AB41" s="13">
        <f t="shared" si="4"/>
        <v>0.11776447105788423</v>
      </c>
      <c r="AC41" s="12">
        <v>75</v>
      </c>
      <c r="AD41" s="13">
        <f t="shared" si="5"/>
        <v>0.1497005988023952</v>
      </c>
      <c r="AE41" s="12">
        <v>1</v>
      </c>
      <c r="AF41" s="13">
        <f t="shared" si="6"/>
        <v>1.996007984031936E-3</v>
      </c>
      <c r="AG41" s="12">
        <v>1</v>
      </c>
      <c r="AH41" s="13">
        <f t="shared" si="11"/>
        <v>1.996007984031936E-3</v>
      </c>
      <c r="AI41" s="12">
        <v>18</v>
      </c>
      <c r="AJ41" s="13">
        <f t="shared" si="12"/>
        <v>3.5928143712574849E-2</v>
      </c>
      <c r="AK41" s="12">
        <v>757</v>
      </c>
      <c r="AL41" s="13">
        <f t="shared" si="27"/>
        <v>0.16133844842284739</v>
      </c>
      <c r="AM41" s="12">
        <v>9</v>
      </c>
      <c r="AN41" s="13">
        <f t="shared" si="14"/>
        <v>1.1889035667107001E-2</v>
      </c>
      <c r="AO41" s="12">
        <v>716</v>
      </c>
      <c r="AP41" s="13">
        <f t="shared" si="7"/>
        <v>0.94583883751651254</v>
      </c>
      <c r="AQ41" s="12">
        <v>20</v>
      </c>
      <c r="AR41" s="13">
        <f t="shared" si="8"/>
        <v>2.6420079260237782E-2</v>
      </c>
      <c r="AS41" s="12">
        <v>5</v>
      </c>
      <c r="AT41" s="13">
        <f t="shared" si="15"/>
        <v>6.6050198150594455E-3</v>
      </c>
      <c r="AU41" s="12">
        <v>3</v>
      </c>
      <c r="AV41" s="13">
        <f t="shared" si="16"/>
        <v>3.9630118890356669E-3</v>
      </c>
      <c r="AW41" s="12">
        <v>93</v>
      </c>
      <c r="AX41" s="13">
        <f t="shared" si="17"/>
        <v>0.12285336856010567</v>
      </c>
      <c r="AY41" s="12">
        <v>107</v>
      </c>
      <c r="AZ41" s="13">
        <f t="shared" si="18"/>
        <v>0.14134742404227213</v>
      </c>
      <c r="BA41" s="12">
        <v>0</v>
      </c>
      <c r="BB41" s="13">
        <f t="shared" si="19"/>
        <v>0</v>
      </c>
      <c r="BC41" s="12">
        <v>1</v>
      </c>
      <c r="BD41" s="13">
        <f t="shared" si="20"/>
        <v>1.321003963011889E-3</v>
      </c>
      <c r="BE41" s="12">
        <v>18</v>
      </c>
      <c r="BF41" s="13">
        <f t="shared" si="21"/>
        <v>2.3778071334214002E-2</v>
      </c>
      <c r="BG41" s="7">
        <v>3</v>
      </c>
      <c r="BH41" s="7">
        <f t="shared" si="22"/>
        <v>3</v>
      </c>
      <c r="BI41" s="13">
        <f t="shared" si="23"/>
        <v>1</v>
      </c>
      <c r="BJ41" s="7">
        <v>3</v>
      </c>
      <c r="BK41" s="13">
        <f t="shared" si="24"/>
        <v>1</v>
      </c>
      <c r="BL41" s="7">
        <v>0</v>
      </c>
      <c r="BM41" s="13">
        <f t="shared" si="25"/>
        <v>0</v>
      </c>
    </row>
    <row r="42" spans="1:65" x14ac:dyDescent="0.3">
      <c r="A42" s="7" t="s">
        <v>41</v>
      </c>
      <c r="B42" s="18" t="s">
        <v>131</v>
      </c>
      <c r="C42" s="18" t="s">
        <v>185</v>
      </c>
      <c r="D42" s="10" t="s">
        <v>198</v>
      </c>
      <c r="E42" s="14">
        <v>1.1200000000000001</v>
      </c>
      <c r="F42" s="9">
        <v>254</v>
      </c>
      <c r="G42" s="10" t="s">
        <v>71</v>
      </c>
      <c r="H42" s="11">
        <f t="shared" si="9"/>
        <v>54.330708661417326</v>
      </c>
      <c r="I42" s="9">
        <v>160</v>
      </c>
      <c r="J42" s="9">
        <v>57</v>
      </c>
      <c r="K42" s="16">
        <v>0</v>
      </c>
      <c r="L42" s="16">
        <v>0</v>
      </c>
      <c r="M42" s="12">
        <v>193</v>
      </c>
      <c r="N42" s="12">
        <v>126</v>
      </c>
      <c r="O42" s="12">
        <v>14</v>
      </c>
      <c r="P42" s="13">
        <f t="shared" si="10"/>
        <v>0.1111111111111111</v>
      </c>
      <c r="Q42" s="12">
        <v>0</v>
      </c>
      <c r="R42" s="13">
        <f t="shared" si="26"/>
        <v>0</v>
      </c>
      <c r="S42" s="12">
        <v>13</v>
      </c>
      <c r="T42" s="13">
        <f t="shared" si="0"/>
        <v>0.9285714285714286</v>
      </c>
      <c r="U42" s="12">
        <v>1</v>
      </c>
      <c r="V42" s="13">
        <f t="shared" si="1"/>
        <v>7.1428571428571425E-2</v>
      </c>
      <c r="W42" s="12">
        <v>0</v>
      </c>
      <c r="X42" s="13">
        <f t="shared" si="2"/>
        <v>0</v>
      </c>
      <c r="Y42" s="12">
        <v>0</v>
      </c>
      <c r="Z42" s="13">
        <f t="shared" si="3"/>
        <v>0</v>
      </c>
      <c r="AA42" s="12">
        <v>1</v>
      </c>
      <c r="AB42" s="13">
        <f t="shared" si="4"/>
        <v>7.1428571428571425E-2</v>
      </c>
      <c r="AC42" s="12">
        <v>2</v>
      </c>
      <c r="AD42" s="13">
        <f t="shared" si="5"/>
        <v>0.14285714285714285</v>
      </c>
      <c r="AE42" s="12">
        <v>0</v>
      </c>
      <c r="AF42" s="13">
        <f t="shared" si="6"/>
        <v>0</v>
      </c>
      <c r="AG42" s="12">
        <v>0</v>
      </c>
      <c r="AH42" s="13">
        <f t="shared" si="11"/>
        <v>0</v>
      </c>
      <c r="AI42" s="12">
        <v>0</v>
      </c>
      <c r="AJ42" s="13">
        <f t="shared" si="12"/>
        <v>0</v>
      </c>
      <c r="AK42" s="12">
        <v>18</v>
      </c>
      <c r="AL42" s="13">
        <f t="shared" si="27"/>
        <v>0.14285714285714285</v>
      </c>
      <c r="AM42" s="12">
        <v>0</v>
      </c>
      <c r="AN42" s="13">
        <f t="shared" si="14"/>
        <v>0</v>
      </c>
      <c r="AO42" s="12">
        <v>17</v>
      </c>
      <c r="AP42" s="13">
        <f t="shared" si="7"/>
        <v>0.94444444444444442</v>
      </c>
      <c r="AQ42" s="12">
        <v>1</v>
      </c>
      <c r="AR42" s="13">
        <f t="shared" si="8"/>
        <v>5.5555555555555552E-2</v>
      </c>
      <c r="AS42" s="12">
        <v>0</v>
      </c>
      <c r="AT42" s="13">
        <f t="shared" si="15"/>
        <v>0</v>
      </c>
      <c r="AU42" s="12">
        <v>0</v>
      </c>
      <c r="AV42" s="13">
        <f t="shared" si="16"/>
        <v>0</v>
      </c>
      <c r="AW42" s="12">
        <v>2</v>
      </c>
      <c r="AX42" s="13">
        <f t="shared" si="17"/>
        <v>0.1111111111111111</v>
      </c>
      <c r="AY42" s="12">
        <v>2</v>
      </c>
      <c r="AZ42" s="13">
        <f t="shared" si="18"/>
        <v>0.1111111111111111</v>
      </c>
      <c r="BA42" s="12">
        <v>0</v>
      </c>
      <c r="BB42" s="13">
        <f t="shared" si="19"/>
        <v>0</v>
      </c>
      <c r="BC42" s="12">
        <v>0</v>
      </c>
      <c r="BD42" s="13">
        <f t="shared" si="20"/>
        <v>0</v>
      </c>
      <c r="BE42" s="12">
        <v>0</v>
      </c>
      <c r="BF42" s="13">
        <f t="shared" si="21"/>
        <v>0</v>
      </c>
      <c r="BG42" s="7">
        <v>0</v>
      </c>
      <c r="BH42" s="7">
        <f t="shared" si="22"/>
        <v>0</v>
      </c>
      <c r="BJ42" s="7">
        <v>0</v>
      </c>
      <c r="BK42" s="13"/>
      <c r="BL42" s="7">
        <v>0</v>
      </c>
      <c r="BM42" s="13"/>
    </row>
    <row r="43" spans="1:65" x14ac:dyDescent="0.3">
      <c r="A43" s="7" t="s">
        <v>42</v>
      </c>
      <c r="B43" s="18" t="s">
        <v>132</v>
      </c>
      <c r="C43" s="18" t="s">
        <v>186</v>
      </c>
      <c r="D43" s="10" t="s">
        <v>200</v>
      </c>
      <c r="E43" s="14">
        <v>1.19</v>
      </c>
      <c r="F43" s="9">
        <v>253</v>
      </c>
      <c r="G43" s="10" t="s">
        <v>76</v>
      </c>
      <c r="H43" s="11">
        <f t="shared" si="9"/>
        <v>48.616600790513836</v>
      </c>
      <c r="I43" s="9">
        <v>172</v>
      </c>
      <c r="J43" s="9">
        <v>58</v>
      </c>
      <c r="K43" s="16">
        <v>3.1821797931583101E-3</v>
      </c>
      <c r="L43" s="16">
        <v>6.8649885583523997E-3</v>
      </c>
      <c r="M43" s="12">
        <v>681308</v>
      </c>
      <c r="N43" s="12">
        <v>328141</v>
      </c>
      <c r="O43" s="12">
        <v>42213</v>
      </c>
      <c r="P43" s="13">
        <f t="shared" si="10"/>
        <v>0.12864286998576832</v>
      </c>
      <c r="Q43" s="12">
        <v>924</v>
      </c>
      <c r="R43" s="13">
        <f t="shared" si="26"/>
        <v>2.1888991542889633E-2</v>
      </c>
      <c r="S43" s="12">
        <v>40157</v>
      </c>
      <c r="T43" s="13">
        <f t="shared" si="0"/>
        <v>0.95129462487859195</v>
      </c>
      <c r="U43" s="12">
        <v>355</v>
      </c>
      <c r="V43" s="13">
        <f t="shared" si="1"/>
        <v>8.4097315992703661E-3</v>
      </c>
      <c r="W43" s="12">
        <v>243</v>
      </c>
      <c r="X43" s="13">
        <f t="shared" si="2"/>
        <v>5.7565205031625327E-3</v>
      </c>
      <c r="Y43" s="12">
        <v>311</v>
      </c>
      <c r="Z43" s="13">
        <f t="shared" si="3"/>
        <v>7.3673986686565753E-3</v>
      </c>
      <c r="AA43" s="12">
        <v>7129</v>
      </c>
      <c r="AB43" s="13">
        <f t="shared" si="4"/>
        <v>0.16888162414422098</v>
      </c>
      <c r="AC43" s="12">
        <v>5120</v>
      </c>
      <c r="AD43" s="13">
        <f t="shared" si="5"/>
        <v>0.1212896501077867</v>
      </c>
      <c r="AE43" s="12">
        <v>16</v>
      </c>
      <c r="AF43" s="13">
        <f t="shared" si="6"/>
        <v>3.7903015658683343E-4</v>
      </c>
      <c r="AG43" s="12">
        <v>0</v>
      </c>
      <c r="AH43" s="13">
        <f t="shared" si="11"/>
        <v>0</v>
      </c>
      <c r="AI43" s="12">
        <v>242</v>
      </c>
      <c r="AJ43" s="13">
        <f t="shared" si="12"/>
        <v>5.7328311183758559E-3</v>
      </c>
      <c r="AK43" s="12">
        <v>63031</v>
      </c>
      <c r="AL43" s="13">
        <f t="shared" si="27"/>
        <v>0.19208510975464815</v>
      </c>
      <c r="AM43" s="12">
        <v>821</v>
      </c>
      <c r="AN43" s="13">
        <f t="shared" si="14"/>
        <v>1.3025336739064905E-2</v>
      </c>
      <c r="AO43" s="12">
        <v>61158</v>
      </c>
      <c r="AP43" s="13">
        <f t="shared" si="7"/>
        <v>0.97028446320064732</v>
      </c>
      <c r="AQ43" s="12">
        <v>415</v>
      </c>
      <c r="AR43" s="13">
        <f t="shared" si="8"/>
        <v>6.5840618108549765E-3</v>
      </c>
      <c r="AS43" s="12">
        <v>222</v>
      </c>
      <c r="AT43" s="13">
        <f t="shared" si="15"/>
        <v>3.5220764385778427E-3</v>
      </c>
      <c r="AU43" s="12">
        <v>411</v>
      </c>
      <c r="AV43" s="13">
        <f t="shared" si="16"/>
        <v>6.5206009741238437E-3</v>
      </c>
      <c r="AW43" s="12">
        <v>9024</v>
      </c>
      <c r="AX43" s="13">
        <f t="shared" si="17"/>
        <v>0.14316764766543447</v>
      </c>
      <c r="AY43" s="12">
        <v>6886</v>
      </c>
      <c r="AZ43" s="13">
        <f t="shared" si="18"/>
        <v>0.10924783043264426</v>
      </c>
      <c r="BA43" s="12">
        <v>23</v>
      </c>
      <c r="BB43" s="13">
        <f t="shared" si="19"/>
        <v>3.6489981120401072E-4</v>
      </c>
      <c r="BC43" s="12">
        <v>0</v>
      </c>
      <c r="BD43" s="13">
        <f t="shared" si="20"/>
        <v>0</v>
      </c>
      <c r="BE43" s="12">
        <v>264</v>
      </c>
      <c r="BF43" s="13">
        <f t="shared" si="21"/>
        <v>4.188415224254732E-3</v>
      </c>
      <c r="BG43" s="7">
        <v>62</v>
      </c>
      <c r="BH43" s="7">
        <f t="shared" si="22"/>
        <v>45</v>
      </c>
      <c r="BI43" s="13">
        <f t="shared" si="23"/>
        <v>0.72580645161290325</v>
      </c>
      <c r="BJ43" s="7">
        <v>44</v>
      </c>
      <c r="BK43" s="13">
        <f t="shared" si="24"/>
        <v>0.97777777777777775</v>
      </c>
      <c r="BL43" s="7">
        <v>1</v>
      </c>
      <c r="BM43" s="13">
        <f t="shared" si="25"/>
        <v>2.2222222222222223E-2</v>
      </c>
    </row>
    <row r="44" spans="1:65" x14ac:dyDescent="0.3">
      <c r="A44" s="7" t="s">
        <v>43</v>
      </c>
      <c r="B44" s="18" t="s">
        <v>133</v>
      </c>
      <c r="C44" s="18" t="s">
        <v>187</v>
      </c>
      <c r="D44" s="10" t="s">
        <v>199</v>
      </c>
      <c r="E44" s="14">
        <v>1.03</v>
      </c>
      <c r="F44" s="9">
        <v>248</v>
      </c>
      <c r="G44" s="10" t="s">
        <v>66</v>
      </c>
      <c r="H44" s="11">
        <f t="shared" si="9"/>
        <v>47.58064516129032</v>
      </c>
      <c r="I44" s="9">
        <v>160</v>
      </c>
      <c r="J44" s="9">
        <v>59</v>
      </c>
      <c r="K44" s="16">
        <v>3.7878787878787902E-3</v>
      </c>
      <c r="L44" s="16">
        <v>1.8796992481203E-3</v>
      </c>
      <c r="M44" s="12">
        <v>219279</v>
      </c>
      <c r="N44" s="12">
        <v>138330</v>
      </c>
      <c r="O44" s="12">
        <v>14174</v>
      </c>
      <c r="P44" s="13">
        <f t="shared" si="10"/>
        <v>0.10246511964143715</v>
      </c>
      <c r="Q44" s="12">
        <v>341</v>
      </c>
      <c r="R44" s="13">
        <f t="shared" si="26"/>
        <v>2.4058134612671089E-2</v>
      </c>
      <c r="S44" s="12">
        <v>13436</v>
      </c>
      <c r="T44" s="13">
        <f t="shared" si="0"/>
        <v>0.94793283476788481</v>
      </c>
      <c r="U44" s="12">
        <v>105</v>
      </c>
      <c r="V44" s="13">
        <f t="shared" si="1"/>
        <v>7.4079300126993087E-3</v>
      </c>
      <c r="W44" s="12">
        <v>73</v>
      </c>
      <c r="X44" s="13">
        <f t="shared" si="2"/>
        <v>5.1502751516861863E-3</v>
      </c>
      <c r="Y44" s="12">
        <v>108</v>
      </c>
      <c r="Z44" s="13">
        <f t="shared" si="3"/>
        <v>7.6195851559192887E-3</v>
      </c>
      <c r="AA44" s="12">
        <v>3106</v>
      </c>
      <c r="AB44" s="13">
        <f t="shared" si="4"/>
        <v>0.21913362494708621</v>
      </c>
      <c r="AC44" s="12">
        <v>1350</v>
      </c>
      <c r="AD44" s="13">
        <f t="shared" si="5"/>
        <v>9.5244814448991105E-2</v>
      </c>
      <c r="AE44" s="12">
        <v>6</v>
      </c>
      <c r="AF44" s="13">
        <f t="shared" si="6"/>
        <v>4.2331028643996049E-4</v>
      </c>
      <c r="AG44" s="12">
        <v>6</v>
      </c>
      <c r="AH44" s="13">
        <f t="shared" si="11"/>
        <v>4.2331028643996049E-4</v>
      </c>
      <c r="AI44" s="12">
        <v>18</v>
      </c>
      <c r="AJ44" s="13">
        <f t="shared" si="12"/>
        <v>1.2699308593198814E-3</v>
      </c>
      <c r="AK44" s="12">
        <v>21641</v>
      </c>
      <c r="AL44" s="13">
        <f t="shared" si="27"/>
        <v>0.15644473360803876</v>
      </c>
      <c r="AM44" s="12">
        <v>281</v>
      </c>
      <c r="AN44" s="13">
        <f t="shared" si="14"/>
        <v>1.298461254101012E-2</v>
      </c>
      <c r="AO44" s="12">
        <v>20961</v>
      </c>
      <c r="AP44" s="13">
        <f t="shared" si="7"/>
        <v>0.96857816182246659</v>
      </c>
      <c r="AQ44" s="12">
        <v>157</v>
      </c>
      <c r="AR44" s="13">
        <f t="shared" si="8"/>
        <v>7.2547479321657966E-3</v>
      </c>
      <c r="AS44" s="12">
        <v>42</v>
      </c>
      <c r="AT44" s="13">
        <f t="shared" si="15"/>
        <v>1.9407605933182384E-3</v>
      </c>
      <c r="AU44" s="12">
        <v>149</v>
      </c>
      <c r="AV44" s="13">
        <f t="shared" si="16"/>
        <v>6.8850792477242271E-3</v>
      </c>
      <c r="AW44" s="12">
        <v>3979</v>
      </c>
      <c r="AX44" s="13">
        <f t="shared" si="17"/>
        <v>0.18386396192412549</v>
      </c>
      <c r="AY44" s="12">
        <v>1821</v>
      </c>
      <c r="AZ44" s="13">
        <f t="shared" si="18"/>
        <v>8.4145834296012204E-2</v>
      </c>
      <c r="BA44" s="12">
        <v>0</v>
      </c>
      <c r="BB44" s="13">
        <f t="shared" si="19"/>
        <v>0</v>
      </c>
      <c r="BC44" s="12">
        <v>0</v>
      </c>
      <c r="BD44" s="13">
        <f t="shared" si="20"/>
        <v>0</v>
      </c>
      <c r="BE44" s="12">
        <v>14</v>
      </c>
      <c r="BF44" s="13">
        <f t="shared" si="21"/>
        <v>6.4692019777274614E-4</v>
      </c>
      <c r="BG44" s="7">
        <v>36</v>
      </c>
      <c r="BH44" s="7">
        <f t="shared" si="22"/>
        <v>25</v>
      </c>
      <c r="BI44" s="13">
        <f t="shared" si="23"/>
        <v>0.69444444444444442</v>
      </c>
      <c r="BJ44" s="7">
        <v>25</v>
      </c>
      <c r="BK44" s="13">
        <f t="shared" si="24"/>
        <v>1</v>
      </c>
      <c r="BL44" s="7">
        <v>0</v>
      </c>
      <c r="BM44" s="13">
        <f t="shared" si="25"/>
        <v>0</v>
      </c>
    </row>
    <row r="45" spans="1:65" x14ac:dyDescent="0.3">
      <c r="A45" s="7" t="s">
        <v>44</v>
      </c>
      <c r="B45" s="18" t="s">
        <v>134</v>
      </c>
      <c r="C45" s="18" t="s">
        <v>188</v>
      </c>
      <c r="D45" s="10" t="s">
        <v>198</v>
      </c>
      <c r="E45" s="14">
        <v>1.1299999999999999</v>
      </c>
      <c r="F45" s="9">
        <v>258</v>
      </c>
      <c r="G45" s="10" t="s">
        <v>77</v>
      </c>
      <c r="H45" s="11">
        <f t="shared" si="9"/>
        <v>54.651162790697676</v>
      </c>
      <c r="I45" s="9">
        <v>159</v>
      </c>
      <c r="J45" s="9">
        <v>58</v>
      </c>
      <c r="K45" s="16">
        <v>0</v>
      </c>
      <c r="L45" s="16">
        <v>0</v>
      </c>
      <c r="M45" s="7">
        <v>973</v>
      </c>
      <c r="N45" s="12">
        <v>620</v>
      </c>
      <c r="O45" s="12">
        <v>63</v>
      </c>
      <c r="P45" s="13">
        <f t="shared" si="10"/>
        <v>0.10161290322580645</v>
      </c>
      <c r="Q45" s="12">
        <v>2</v>
      </c>
      <c r="R45" s="13">
        <f t="shared" si="26"/>
        <v>3.1746031746031744E-2</v>
      </c>
      <c r="S45" s="12">
        <v>61</v>
      </c>
      <c r="T45" s="13">
        <f t="shared" si="0"/>
        <v>0.96825396825396826</v>
      </c>
      <c r="U45" s="12">
        <v>0</v>
      </c>
      <c r="V45" s="13">
        <f t="shared" si="1"/>
        <v>0</v>
      </c>
      <c r="W45" s="12">
        <v>0</v>
      </c>
      <c r="X45" s="13">
        <f t="shared" si="2"/>
        <v>0</v>
      </c>
      <c r="Y45" s="12">
        <v>0</v>
      </c>
      <c r="Z45" s="13">
        <f t="shared" si="3"/>
        <v>0</v>
      </c>
      <c r="AA45" s="12">
        <v>8</v>
      </c>
      <c r="AB45" s="13">
        <f t="shared" si="4"/>
        <v>0.12698412698412698</v>
      </c>
      <c r="AC45" s="12">
        <v>7</v>
      </c>
      <c r="AD45" s="13">
        <f t="shared" si="5"/>
        <v>0.1111111111111111</v>
      </c>
      <c r="AE45" s="12">
        <v>0</v>
      </c>
      <c r="AF45" s="13">
        <f t="shared" si="6"/>
        <v>0</v>
      </c>
      <c r="AG45" s="12">
        <v>0</v>
      </c>
      <c r="AH45" s="13">
        <f t="shared" si="11"/>
        <v>0</v>
      </c>
      <c r="AI45" s="12">
        <v>0</v>
      </c>
      <c r="AJ45" s="13">
        <f t="shared" si="12"/>
        <v>0</v>
      </c>
      <c r="AK45" s="12">
        <v>98</v>
      </c>
      <c r="AL45" s="13">
        <f t="shared" si="27"/>
        <v>0.15806451612903225</v>
      </c>
      <c r="AM45" s="12">
        <v>1</v>
      </c>
      <c r="AN45" s="13">
        <f t="shared" si="14"/>
        <v>1.020408163265306E-2</v>
      </c>
      <c r="AO45" s="12">
        <v>97</v>
      </c>
      <c r="AP45" s="13">
        <f t="shared" si="7"/>
        <v>0.98979591836734693</v>
      </c>
      <c r="AQ45" s="12">
        <v>0</v>
      </c>
      <c r="AR45" s="13">
        <f t="shared" si="8"/>
        <v>0</v>
      </c>
      <c r="AS45" s="12">
        <v>0</v>
      </c>
      <c r="AT45" s="13">
        <f t="shared" si="15"/>
        <v>0</v>
      </c>
      <c r="AU45" s="12">
        <v>1</v>
      </c>
      <c r="AV45" s="13">
        <f t="shared" si="16"/>
        <v>1.020408163265306E-2</v>
      </c>
      <c r="AW45" s="12">
        <v>12</v>
      </c>
      <c r="AX45" s="13">
        <f t="shared" si="17"/>
        <v>0.12244897959183673</v>
      </c>
      <c r="AY45" s="12">
        <v>8</v>
      </c>
      <c r="AZ45" s="13">
        <f t="shared" si="18"/>
        <v>8.1632653061224483E-2</v>
      </c>
      <c r="BA45" s="12">
        <v>0</v>
      </c>
      <c r="BB45" s="13">
        <f t="shared" si="19"/>
        <v>0</v>
      </c>
      <c r="BD45" s="13">
        <f t="shared" si="20"/>
        <v>0</v>
      </c>
      <c r="BF45" s="13">
        <f t="shared" si="21"/>
        <v>0</v>
      </c>
      <c r="BG45" s="7">
        <v>0</v>
      </c>
      <c r="BH45" s="7">
        <f t="shared" si="22"/>
        <v>0</v>
      </c>
      <c r="BJ45" s="7">
        <v>0</v>
      </c>
      <c r="BK45" s="13"/>
      <c r="BL45" s="7">
        <v>0</v>
      </c>
      <c r="BM45" s="13"/>
    </row>
    <row r="46" spans="1:65" x14ac:dyDescent="0.3">
      <c r="A46" s="7" t="s">
        <v>45</v>
      </c>
      <c r="B46" s="19" t="s">
        <v>135</v>
      </c>
      <c r="C46" s="10" t="s">
        <v>189</v>
      </c>
      <c r="D46" s="10" t="s">
        <v>201</v>
      </c>
      <c r="E46" s="14"/>
      <c r="F46" s="9">
        <v>0</v>
      </c>
      <c r="G46" s="10" t="s">
        <v>56</v>
      </c>
      <c r="H46" s="11"/>
      <c r="I46" s="9">
        <v>144</v>
      </c>
      <c r="J46" s="9">
        <v>71</v>
      </c>
      <c r="K46" s="17">
        <v>0</v>
      </c>
      <c r="L46" s="17">
        <v>0</v>
      </c>
      <c r="M46" s="12">
        <v>46643</v>
      </c>
      <c r="N46" s="12">
        <v>30</v>
      </c>
      <c r="O46" s="12">
        <v>6</v>
      </c>
      <c r="P46" s="13">
        <f t="shared" si="10"/>
        <v>0.2</v>
      </c>
      <c r="Q46" s="12">
        <v>2</v>
      </c>
      <c r="R46" s="13">
        <f t="shared" si="26"/>
        <v>0.33333333333333331</v>
      </c>
      <c r="S46" s="12">
        <v>4</v>
      </c>
      <c r="T46" s="13">
        <f t="shared" si="0"/>
        <v>0.66666666666666663</v>
      </c>
      <c r="U46" s="12">
        <v>0</v>
      </c>
      <c r="V46" s="13">
        <f t="shared" si="1"/>
        <v>0</v>
      </c>
      <c r="W46" s="12">
        <v>0</v>
      </c>
      <c r="X46" s="13">
        <f t="shared" si="2"/>
        <v>0</v>
      </c>
      <c r="Y46" s="12">
        <v>2</v>
      </c>
      <c r="Z46" s="13">
        <f t="shared" si="3"/>
        <v>0.33333333333333331</v>
      </c>
      <c r="AA46" s="12">
        <v>0</v>
      </c>
      <c r="AB46" s="13">
        <f t="shared" si="4"/>
        <v>0</v>
      </c>
      <c r="AC46" s="12">
        <v>0</v>
      </c>
      <c r="AD46" s="13">
        <f t="shared" si="5"/>
        <v>0</v>
      </c>
      <c r="AE46" s="12">
        <v>0</v>
      </c>
      <c r="AF46" s="13">
        <f t="shared" si="6"/>
        <v>0</v>
      </c>
      <c r="AG46" s="12">
        <v>0</v>
      </c>
      <c r="AH46" s="13">
        <f t="shared" si="11"/>
        <v>0</v>
      </c>
      <c r="AI46" s="12">
        <v>0</v>
      </c>
      <c r="AJ46" s="13">
        <f t="shared" si="12"/>
        <v>0</v>
      </c>
      <c r="AK46" s="12">
        <v>12</v>
      </c>
      <c r="AL46" s="13">
        <f t="shared" si="27"/>
        <v>0.4</v>
      </c>
      <c r="AM46" s="12">
        <v>4</v>
      </c>
      <c r="AN46" s="13">
        <f t="shared" si="14"/>
        <v>0.33333333333333331</v>
      </c>
      <c r="AO46" s="12">
        <v>7</v>
      </c>
      <c r="AP46" s="13">
        <f t="shared" si="7"/>
        <v>0.58333333333333337</v>
      </c>
      <c r="AQ46" s="12">
        <v>0</v>
      </c>
      <c r="AR46" s="13">
        <f t="shared" si="8"/>
        <v>0</v>
      </c>
      <c r="AS46" s="12">
        <v>0</v>
      </c>
      <c r="AT46" s="13">
        <f t="shared" si="15"/>
        <v>0</v>
      </c>
      <c r="AU46" s="12">
        <v>4</v>
      </c>
      <c r="AV46" s="13">
        <f t="shared" si="16"/>
        <v>0.33333333333333331</v>
      </c>
      <c r="AW46" s="12">
        <v>0</v>
      </c>
      <c r="AX46" s="13">
        <f t="shared" si="17"/>
        <v>0</v>
      </c>
      <c r="AY46" s="12">
        <v>0</v>
      </c>
      <c r="AZ46" s="13">
        <f t="shared" si="18"/>
        <v>0</v>
      </c>
      <c r="BA46" s="12">
        <v>0</v>
      </c>
      <c r="BB46" s="13">
        <f t="shared" si="19"/>
        <v>0</v>
      </c>
      <c r="BC46" s="12">
        <v>0</v>
      </c>
      <c r="BD46" s="13">
        <f t="shared" si="20"/>
        <v>0</v>
      </c>
      <c r="BE46" s="12">
        <v>0</v>
      </c>
      <c r="BF46" s="13">
        <f t="shared" si="21"/>
        <v>0</v>
      </c>
      <c r="BG46" s="7">
        <v>0</v>
      </c>
      <c r="BH46" s="7">
        <f t="shared" si="22"/>
        <v>0</v>
      </c>
      <c r="BJ46" s="7">
        <v>0</v>
      </c>
      <c r="BK46" s="13"/>
      <c r="BL46" s="7">
        <v>0</v>
      </c>
      <c r="BM46" s="13"/>
    </row>
    <row r="47" spans="1:65" x14ac:dyDescent="0.3">
      <c r="A47" s="7" t="s">
        <v>46</v>
      </c>
      <c r="B47" s="19" t="s">
        <v>136</v>
      </c>
      <c r="C47" s="10" t="s">
        <v>190</v>
      </c>
      <c r="D47" s="10" t="s">
        <v>202</v>
      </c>
      <c r="E47" s="14"/>
      <c r="F47" s="9">
        <v>0</v>
      </c>
      <c r="G47" s="10" t="s">
        <v>56</v>
      </c>
      <c r="H47" s="11"/>
      <c r="K47" s="17">
        <v>0</v>
      </c>
      <c r="L47" s="17">
        <v>0</v>
      </c>
      <c r="M47" s="12">
        <v>1</v>
      </c>
      <c r="N47" s="12">
        <v>0</v>
      </c>
      <c r="O47" s="7"/>
      <c r="P47" s="13"/>
      <c r="Q47" s="12"/>
      <c r="R47" s="13"/>
      <c r="S47" s="12"/>
      <c r="T47" s="13"/>
      <c r="U47" s="12"/>
      <c r="V47" s="13"/>
      <c r="W47" s="12"/>
      <c r="X47" s="13"/>
      <c r="Y47" s="12"/>
      <c r="Z47" s="13"/>
      <c r="AA47" s="12"/>
      <c r="AB47" s="13"/>
      <c r="AC47" s="12"/>
      <c r="AD47" s="13"/>
      <c r="AE47" s="12"/>
      <c r="AF47" s="13"/>
      <c r="AH47" s="13"/>
      <c r="AJ47" s="13"/>
      <c r="AK47" s="7"/>
      <c r="AL47" s="13"/>
      <c r="AM47" s="12"/>
      <c r="AN47" s="13"/>
      <c r="AO47" s="12"/>
      <c r="AP47" s="13"/>
      <c r="AQ47" s="12"/>
      <c r="AR47" s="13"/>
      <c r="AS47" s="12"/>
      <c r="AT47" s="13"/>
      <c r="AU47" s="12"/>
      <c r="AV47" s="13"/>
      <c r="AW47" s="12"/>
      <c r="AX47" s="13"/>
      <c r="AY47" s="12"/>
      <c r="AZ47" s="13"/>
      <c r="BA47" s="12"/>
      <c r="BB47" s="13"/>
      <c r="BD47" s="13"/>
      <c r="BF47" s="13"/>
      <c r="BJ47" s="7"/>
      <c r="BK47" s="13"/>
      <c r="BL47" s="7"/>
      <c r="BM47" s="13"/>
    </row>
    <row r="48" spans="1:65" x14ac:dyDescent="0.3">
      <c r="A48" s="7" t="s">
        <v>47</v>
      </c>
      <c r="B48" s="19" t="s">
        <v>137</v>
      </c>
      <c r="C48" s="10" t="s">
        <v>191</v>
      </c>
      <c r="D48" s="10" t="s">
        <v>200</v>
      </c>
      <c r="E48" s="14"/>
      <c r="F48" s="9">
        <v>255</v>
      </c>
      <c r="G48" s="10" t="s">
        <v>56</v>
      </c>
      <c r="H48" s="11"/>
      <c r="I48" s="9">
        <v>87</v>
      </c>
      <c r="J48" s="9">
        <v>44</v>
      </c>
      <c r="K48" s="17">
        <v>0</v>
      </c>
      <c r="L48" s="17">
        <v>0</v>
      </c>
      <c r="M48" s="12">
        <v>10998</v>
      </c>
      <c r="N48" s="12">
        <v>17</v>
      </c>
      <c r="O48" s="12">
        <v>1</v>
      </c>
      <c r="P48" s="13">
        <f t="shared" si="10"/>
        <v>5.8823529411764705E-2</v>
      </c>
      <c r="Q48" s="12">
        <v>0</v>
      </c>
      <c r="R48" s="13">
        <f t="shared" si="26"/>
        <v>0</v>
      </c>
      <c r="S48" s="12">
        <v>1</v>
      </c>
      <c r="T48" s="13">
        <f>S48/O48</f>
        <v>1</v>
      </c>
      <c r="U48" s="12">
        <v>0</v>
      </c>
      <c r="V48" s="13">
        <f>U48/O48</f>
        <v>0</v>
      </c>
      <c r="W48" s="12">
        <v>0</v>
      </c>
      <c r="X48" s="13">
        <f>W48/O48</f>
        <v>0</v>
      </c>
      <c r="Y48" s="12">
        <v>0</v>
      </c>
      <c r="Z48" s="13">
        <f>Y48/O48</f>
        <v>0</v>
      </c>
      <c r="AA48" s="12">
        <v>0</v>
      </c>
      <c r="AB48" s="13">
        <f>AA48/O48</f>
        <v>0</v>
      </c>
      <c r="AC48" s="12">
        <v>0</v>
      </c>
      <c r="AD48" s="13">
        <f>AC48/O48</f>
        <v>0</v>
      </c>
      <c r="AE48" s="12">
        <v>0</v>
      </c>
      <c r="AF48" s="13">
        <f>AE48/O48</f>
        <v>0</v>
      </c>
      <c r="AG48" s="12">
        <v>0</v>
      </c>
      <c r="AH48" s="13">
        <f t="shared" si="11"/>
        <v>0</v>
      </c>
      <c r="AI48" s="12">
        <v>0</v>
      </c>
      <c r="AJ48" s="13">
        <f t="shared" si="12"/>
        <v>0</v>
      </c>
      <c r="AK48" s="12">
        <v>3</v>
      </c>
      <c r="AL48" s="13">
        <f>AK48/N48</f>
        <v>0.17647058823529413</v>
      </c>
      <c r="AM48" s="12">
        <v>1</v>
      </c>
      <c r="AN48" s="13">
        <f t="shared" si="14"/>
        <v>0.33333333333333331</v>
      </c>
      <c r="AO48" s="12">
        <v>2</v>
      </c>
      <c r="AP48" s="13">
        <f>AO48/AK48</f>
        <v>0.66666666666666663</v>
      </c>
      <c r="AQ48" s="12">
        <v>0</v>
      </c>
      <c r="AR48" s="13">
        <f>AQ48/AK48</f>
        <v>0</v>
      </c>
      <c r="AS48" s="12">
        <v>0</v>
      </c>
      <c r="AT48" s="13">
        <f t="shared" si="15"/>
        <v>0</v>
      </c>
      <c r="AU48" s="12">
        <v>1</v>
      </c>
      <c r="AV48" s="13">
        <f t="shared" si="16"/>
        <v>0.33333333333333331</v>
      </c>
      <c r="AW48" s="12">
        <v>0</v>
      </c>
      <c r="AX48" s="13">
        <f t="shared" si="17"/>
        <v>0</v>
      </c>
      <c r="AY48" s="12">
        <v>0</v>
      </c>
      <c r="AZ48" s="13">
        <f t="shared" si="18"/>
        <v>0</v>
      </c>
      <c r="BA48" s="12">
        <v>0</v>
      </c>
      <c r="BB48" s="13">
        <f t="shared" si="19"/>
        <v>0</v>
      </c>
      <c r="BC48" s="12">
        <v>0</v>
      </c>
      <c r="BD48" s="13">
        <f t="shared" si="20"/>
        <v>0</v>
      </c>
      <c r="BE48" s="12">
        <v>0</v>
      </c>
      <c r="BF48" s="13">
        <f t="shared" si="21"/>
        <v>0</v>
      </c>
      <c r="BG48" s="7">
        <v>0</v>
      </c>
      <c r="BH48" s="7">
        <f t="shared" si="22"/>
        <v>0</v>
      </c>
      <c r="BJ48" s="7">
        <v>0</v>
      </c>
      <c r="BK48" s="13"/>
      <c r="BL48" s="7">
        <v>0</v>
      </c>
      <c r="BM48" s="13"/>
    </row>
    <row r="49" spans="1:65" x14ac:dyDescent="0.3">
      <c r="A49" s="7" t="s">
        <v>48</v>
      </c>
      <c r="B49" s="19" t="s">
        <v>138</v>
      </c>
      <c r="C49" s="10" t="s">
        <v>192</v>
      </c>
      <c r="D49" s="10" t="s">
        <v>200</v>
      </c>
      <c r="E49" s="14"/>
      <c r="F49" s="9">
        <v>280</v>
      </c>
      <c r="G49" s="10" t="s">
        <v>56</v>
      </c>
      <c r="H49" s="11"/>
      <c r="I49" s="9">
        <v>130</v>
      </c>
      <c r="J49" s="9">
        <v>59</v>
      </c>
      <c r="K49" s="17">
        <v>0</v>
      </c>
      <c r="L49" s="17">
        <v>0</v>
      </c>
      <c r="M49" s="12">
        <v>11568</v>
      </c>
      <c r="N49" s="12">
        <v>23</v>
      </c>
      <c r="O49" s="12">
        <v>11</v>
      </c>
      <c r="P49" s="13">
        <f t="shared" si="10"/>
        <v>0.47826086956521741</v>
      </c>
      <c r="Q49" s="12">
        <v>10</v>
      </c>
      <c r="R49" s="13">
        <f t="shared" si="26"/>
        <v>0.90909090909090906</v>
      </c>
      <c r="S49" s="12">
        <v>1</v>
      </c>
      <c r="T49" s="13">
        <f>S49/O49</f>
        <v>9.0909090909090912E-2</v>
      </c>
      <c r="U49" s="12">
        <v>0</v>
      </c>
      <c r="V49" s="13">
        <f>U49/O49</f>
        <v>0</v>
      </c>
      <c r="W49" s="12">
        <v>0</v>
      </c>
      <c r="X49" s="13">
        <f>W49/O49</f>
        <v>0</v>
      </c>
      <c r="Y49" s="12">
        <v>10</v>
      </c>
      <c r="Z49" s="13">
        <f>Y49/O49</f>
        <v>0.90909090909090906</v>
      </c>
      <c r="AA49" s="12">
        <v>0</v>
      </c>
      <c r="AB49" s="13">
        <f>AA49/O49</f>
        <v>0</v>
      </c>
      <c r="AC49" s="12">
        <v>1</v>
      </c>
      <c r="AD49" s="13">
        <f>AC49/O49</f>
        <v>9.0909090909090912E-2</v>
      </c>
      <c r="AE49" s="12">
        <v>0</v>
      </c>
      <c r="AF49" s="13">
        <f>AE49/O49</f>
        <v>0</v>
      </c>
      <c r="AG49" s="12">
        <v>0</v>
      </c>
      <c r="AH49" s="13">
        <f t="shared" si="11"/>
        <v>0</v>
      </c>
      <c r="AI49" s="12">
        <v>0</v>
      </c>
      <c r="AJ49" s="13">
        <f t="shared" si="12"/>
        <v>0</v>
      </c>
      <c r="AK49" s="12">
        <v>14</v>
      </c>
      <c r="AL49" s="13">
        <f>AK49/N49</f>
        <v>0.60869565217391308</v>
      </c>
      <c r="AM49" s="12">
        <v>10</v>
      </c>
      <c r="AN49" s="13">
        <f t="shared" si="14"/>
        <v>0.7142857142857143</v>
      </c>
      <c r="AO49" s="12">
        <v>3</v>
      </c>
      <c r="AP49" s="13">
        <f>AO49/AK49</f>
        <v>0.21428571428571427</v>
      </c>
      <c r="AQ49" s="12">
        <v>0</v>
      </c>
      <c r="AR49" s="13">
        <f>AQ49/AK49</f>
        <v>0</v>
      </c>
      <c r="AS49" s="12">
        <v>0</v>
      </c>
      <c r="AT49" s="13">
        <f t="shared" si="15"/>
        <v>0</v>
      </c>
      <c r="AU49" s="12">
        <v>10</v>
      </c>
      <c r="AV49" s="13">
        <f t="shared" si="16"/>
        <v>0.7142857142857143</v>
      </c>
      <c r="AW49" s="12">
        <v>0</v>
      </c>
      <c r="AX49" s="13">
        <f t="shared" si="17"/>
        <v>0</v>
      </c>
      <c r="AY49" s="12">
        <v>1</v>
      </c>
      <c r="AZ49" s="13">
        <f t="shared" si="18"/>
        <v>7.1428571428571425E-2</v>
      </c>
      <c r="BA49" s="12">
        <v>0</v>
      </c>
      <c r="BB49" s="13">
        <f t="shared" si="19"/>
        <v>0</v>
      </c>
      <c r="BC49" s="12">
        <v>0</v>
      </c>
      <c r="BD49" s="13">
        <f t="shared" si="20"/>
        <v>0</v>
      </c>
      <c r="BE49" s="12">
        <v>0</v>
      </c>
      <c r="BF49" s="13">
        <f t="shared" si="21"/>
        <v>0</v>
      </c>
      <c r="BG49" s="7">
        <v>0</v>
      </c>
      <c r="BH49" s="7">
        <f t="shared" si="22"/>
        <v>0</v>
      </c>
      <c r="BJ49" s="7">
        <v>0</v>
      </c>
      <c r="BK49" s="13"/>
      <c r="BL49" s="7">
        <v>0</v>
      </c>
      <c r="BM49" s="13"/>
    </row>
    <row r="50" spans="1:65" x14ac:dyDescent="0.3">
      <c r="A50" s="7" t="s">
        <v>49</v>
      </c>
      <c r="B50" s="19" t="s">
        <v>139</v>
      </c>
      <c r="C50" s="10" t="s">
        <v>193</v>
      </c>
      <c r="D50" s="10" t="s">
        <v>203</v>
      </c>
      <c r="E50" s="14"/>
      <c r="F50" s="9"/>
      <c r="G50" s="10"/>
      <c r="H50" s="11"/>
      <c r="K50" s="17">
        <v>0</v>
      </c>
      <c r="L50" s="17">
        <v>0</v>
      </c>
      <c r="M50" s="12">
        <v>2</v>
      </c>
      <c r="N50" s="12">
        <v>0</v>
      </c>
      <c r="O50" s="7"/>
      <c r="P50" s="13"/>
      <c r="Q50" s="12"/>
      <c r="R50" s="13"/>
      <c r="S50" s="12"/>
      <c r="T50" s="13"/>
      <c r="U50" s="12"/>
      <c r="V50" s="13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H50" s="13"/>
      <c r="AJ50" s="13"/>
      <c r="AK50" s="7"/>
      <c r="AL50" s="13"/>
      <c r="AM50" s="12"/>
      <c r="AN50" s="13"/>
      <c r="AO50" s="12"/>
      <c r="AP50" s="13"/>
      <c r="AQ50" s="12"/>
      <c r="AR50" s="13"/>
      <c r="AS50" s="12"/>
      <c r="AT50" s="13"/>
      <c r="AU50" s="12"/>
      <c r="AV50" s="13"/>
      <c r="AW50" s="12"/>
      <c r="AX50" s="13"/>
      <c r="AY50" s="12"/>
      <c r="AZ50" s="13"/>
      <c r="BA50" s="12"/>
      <c r="BB50" s="13"/>
      <c r="BD50" s="13"/>
      <c r="BF50" s="13"/>
      <c r="BJ50" s="7"/>
      <c r="BK50" s="13"/>
      <c r="BL50" s="7"/>
      <c r="BM50" s="13"/>
    </row>
    <row r="51" spans="1:65" x14ac:dyDescent="0.3">
      <c r="A51" s="7" t="s">
        <v>50</v>
      </c>
      <c r="B51" s="19" t="s">
        <v>140</v>
      </c>
      <c r="C51" s="10" t="s">
        <v>194</v>
      </c>
      <c r="D51" s="10" t="s">
        <v>203</v>
      </c>
      <c r="E51" s="14"/>
      <c r="F51" s="9"/>
      <c r="G51" s="10"/>
      <c r="H51" s="11"/>
      <c r="I51" s="9">
        <v>96</v>
      </c>
      <c r="J51" s="9">
        <v>60</v>
      </c>
      <c r="K51" s="17">
        <v>0</v>
      </c>
      <c r="L51" s="17">
        <v>0</v>
      </c>
      <c r="M51" s="12">
        <v>26065</v>
      </c>
      <c r="N51" s="12">
        <v>76</v>
      </c>
      <c r="O51" s="12">
        <v>17</v>
      </c>
      <c r="P51" s="13">
        <f t="shared" si="10"/>
        <v>0.22368421052631579</v>
      </c>
      <c r="Q51" s="12">
        <v>7</v>
      </c>
      <c r="R51" s="13">
        <f t="shared" si="26"/>
        <v>0.41176470588235292</v>
      </c>
      <c r="S51" s="12">
        <v>10</v>
      </c>
      <c r="T51" s="13">
        <f>S51/O51</f>
        <v>0.58823529411764708</v>
      </c>
      <c r="U51" s="12">
        <v>0</v>
      </c>
      <c r="V51" s="13">
        <f>U51/O51</f>
        <v>0</v>
      </c>
      <c r="W51" s="12">
        <v>0</v>
      </c>
      <c r="X51" s="13">
        <f>W51/O51</f>
        <v>0</v>
      </c>
      <c r="Y51" s="12">
        <v>7</v>
      </c>
      <c r="Z51" s="13">
        <f>Y51/O51</f>
        <v>0.41176470588235292</v>
      </c>
      <c r="AA51" s="12">
        <v>0</v>
      </c>
      <c r="AB51" s="13">
        <f>AA51/O51</f>
        <v>0</v>
      </c>
      <c r="AC51" s="12">
        <v>0</v>
      </c>
      <c r="AD51" s="13">
        <f>AC51/O51</f>
        <v>0</v>
      </c>
      <c r="AE51" s="12">
        <v>0</v>
      </c>
      <c r="AF51" s="13">
        <f>AE51/O51</f>
        <v>0</v>
      </c>
      <c r="AG51" s="12">
        <v>0</v>
      </c>
      <c r="AH51" s="13">
        <f t="shared" si="11"/>
        <v>0</v>
      </c>
      <c r="AI51" s="12">
        <v>0</v>
      </c>
      <c r="AJ51" s="13">
        <f t="shared" si="12"/>
        <v>0</v>
      </c>
      <c r="AK51" s="12">
        <v>29</v>
      </c>
      <c r="AL51" s="13">
        <f>AK51/N51</f>
        <v>0.38157894736842107</v>
      </c>
      <c r="AM51" s="12">
        <v>12</v>
      </c>
      <c r="AN51" s="13">
        <f t="shared" si="14"/>
        <v>0.41379310344827586</v>
      </c>
      <c r="AO51" s="12">
        <v>17</v>
      </c>
      <c r="AP51" s="13">
        <f>AO51/AK51</f>
        <v>0.58620689655172409</v>
      </c>
      <c r="AQ51" s="12">
        <v>0</v>
      </c>
      <c r="AR51" s="13">
        <f>AQ51/AK51</f>
        <v>0</v>
      </c>
      <c r="AS51" s="12">
        <v>0</v>
      </c>
      <c r="AT51" s="13">
        <f t="shared" si="15"/>
        <v>0</v>
      </c>
      <c r="AU51" s="12">
        <v>12</v>
      </c>
      <c r="AV51" s="13">
        <f t="shared" si="16"/>
        <v>0.41379310344827586</v>
      </c>
      <c r="AW51" s="12">
        <v>2</v>
      </c>
      <c r="AX51" s="13">
        <f t="shared" si="17"/>
        <v>6.8965517241379309E-2</v>
      </c>
      <c r="AY51" s="12">
        <v>0</v>
      </c>
      <c r="AZ51" s="13">
        <f t="shared" si="18"/>
        <v>0</v>
      </c>
      <c r="BA51" s="12">
        <v>0</v>
      </c>
      <c r="BB51" s="13">
        <f t="shared" si="19"/>
        <v>0</v>
      </c>
      <c r="BC51" s="12">
        <v>0</v>
      </c>
      <c r="BD51" s="13">
        <f t="shared" si="20"/>
        <v>0</v>
      </c>
      <c r="BE51" s="12">
        <v>0</v>
      </c>
      <c r="BF51" s="13">
        <f t="shared" si="21"/>
        <v>0</v>
      </c>
      <c r="BG51" s="7">
        <v>0</v>
      </c>
      <c r="BH51" s="7">
        <f t="shared" si="22"/>
        <v>0</v>
      </c>
      <c r="BJ51" s="7">
        <v>0</v>
      </c>
      <c r="BK51" s="13"/>
      <c r="BL51" s="7">
        <v>0</v>
      </c>
      <c r="BM51" s="13"/>
    </row>
    <row r="52" spans="1:65" x14ac:dyDescent="0.3">
      <c r="A52" s="7" t="s">
        <v>51</v>
      </c>
      <c r="B52" s="19" t="s">
        <v>141</v>
      </c>
      <c r="C52" s="10" t="s">
        <v>195</v>
      </c>
      <c r="D52" s="10" t="s">
        <v>203</v>
      </c>
      <c r="E52" s="14"/>
      <c r="F52" s="9"/>
      <c r="G52" s="10"/>
      <c r="H52" s="11"/>
      <c r="K52" s="17">
        <v>0</v>
      </c>
      <c r="L52" s="17">
        <v>0</v>
      </c>
      <c r="M52" s="12">
        <v>6137</v>
      </c>
      <c r="N52" s="12">
        <v>0</v>
      </c>
      <c r="O52" s="7"/>
      <c r="P52" s="13"/>
      <c r="Q52" s="12"/>
      <c r="R52" s="13"/>
      <c r="S52" s="12"/>
      <c r="T52" s="13"/>
      <c r="U52" s="12"/>
      <c r="V52" s="13"/>
      <c r="W52" s="12"/>
      <c r="X52" s="13"/>
      <c r="Y52" s="12"/>
      <c r="Z52" s="13"/>
      <c r="AA52" s="12"/>
      <c r="AB52" s="13"/>
      <c r="AC52" s="12"/>
      <c r="AD52" s="13"/>
      <c r="AE52" s="12"/>
      <c r="AF52" s="13"/>
      <c r="AH52" s="13"/>
      <c r="AJ52" s="13"/>
      <c r="AK52" s="7"/>
      <c r="AL52" s="13"/>
      <c r="AM52" s="12"/>
      <c r="AN52" s="13"/>
      <c r="AO52" s="12"/>
      <c r="AP52" s="13"/>
      <c r="AQ52" s="12"/>
      <c r="AR52" s="13"/>
      <c r="AS52" s="12"/>
      <c r="AT52" s="13"/>
      <c r="AU52" s="12"/>
      <c r="AV52" s="13"/>
      <c r="AW52" s="12"/>
      <c r="AX52" s="13"/>
      <c r="AY52" s="12"/>
      <c r="AZ52" s="13"/>
      <c r="BA52" s="12"/>
      <c r="BB52" s="13"/>
      <c r="BD52" s="13"/>
      <c r="BF52" s="13"/>
      <c r="BJ52" s="7"/>
      <c r="BK52" s="13"/>
      <c r="BL52" s="7"/>
      <c r="BM52" s="13"/>
    </row>
    <row r="53" spans="1:65" x14ac:dyDescent="0.3">
      <c r="A53" s="7" t="s">
        <v>52</v>
      </c>
      <c r="B53" s="19" t="s">
        <v>142</v>
      </c>
      <c r="C53" s="10" t="s">
        <v>196</v>
      </c>
      <c r="D53" s="10" t="s">
        <v>203</v>
      </c>
      <c r="E53" s="14"/>
      <c r="F53" s="9"/>
      <c r="G53" s="10"/>
      <c r="H53" s="11"/>
      <c r="I53" s="9">
        <v>87</v>
      </c>
      <c r="J53" s="9">
        <v>66</v>
      </c>
      <c r="K53" s="17">
        <v>0</v>
      </c>
      <c r="L53" s="17">
        <v>0</v>
      </c>
      <c r="M53" s="12">
        <v>14108</v>
      </c>
      <c r="N53" s="12">
        <v>5</v>
      </c>
      <c r="O53" s="12">
        <v>2</v>
      </c>
      <c r="P53" s="13">
        <f t="shared" si="10"/>
        <v>0.4</v>
      </c>
      <c r="Q53" s="12">
        <v>1</v>
      </c>
      <c r="R53" s="13">
        <f t="shared" si="26"/>
        <v>0.5</v>
      </c>
      <c r="S53" s="12">
        <v>1</v>
      </c>
      <c r="T53" s="13">
        <f>S53/O53</f>
        <v>0.5</v>
      </c>
      <c r="U53" s="12">
        <v>0</v>
      </c>
      <c r="V53" s="13">
        <f>U53/O53</f>
        <v>0</v>
      </c>
      <c r="W53" s="12">
        <v>0</v>
      </c>
      <c r="X53" s="13">
        <f>W53/O53</f>
        <v>0</v>
      </c>
      <c r="Y53" s="12">
        <v>1</v>
      </c>
      <c r="Z53" s="13">
        <f>Y53/O53</f>
        <v>0.5</v>
      </c>
      <c r="AA53" s="12">
        <v>0</v>
      </c>
      <c r="AB53" s="13">
        <f>AA53/O53</f>
        <v>0</v>
      </c>
      <c r="AC53" s="12">
        <v>0</v>
      </c>
      <c r="AD53" s="13">
        <f>AC53/O53</f>
        <v>0</v>
      </c>
      <c r="AE53" s="12">
        <v>0</v>
      </c>
      <c r="AF53" s="13">
        <f>AE53/O53</f>
        <v>0</v>
      </c>
      <c r="AG53" s="12">
        <v>0</v>
      </c>
      <c r="AH53" s="13">
        <f t="shared" si="11"/>
        <v>0</v>
      </c>
      <c r="AI53" s="12">
        <v>0</v>
      </c>
      <c r="AJ53" s="13">
        <f t="shared" si="12"/>
        <v>0</v>
      </c>
      <c r="AK53" s="12">
        <v>4</v>
      </c>
      <c r="AL53" s="13">
        <f>AK53/N53</f>
        <v>0.8</v>
      </c>
      <c r="AM53" s="12">
        <v>1</v>
      </c>
      <c r="AN53" s="13">
        <f t="shared" si="14"/>
        <v>0.25</v>
      </c>
      <c r="AO53" s="12">
        <v>3</v>
      </c>
      <c r="AP53" s="13">
        <f>AO53/AK53</f>
        <v>0.75</v>
      </c>
      <c r="AQ53" s="12">
        <v>0</v>
      </c>
      <c r="AR53" s="13">
        <f>AQ53/AK53</f>
        <v>0</v>
      </c>
      <c r="AS53" s="12">
        <v>0</v>
      </c>
      <c r="AT53" s="13">
        <f t="shared" si="15"/>
        <v>0</v>
      </c>
      <c r="AU53" s="12">
        <v>1</v>
      </c>
      <c r="AV53" s="13">
        <f t="shared" si="16"/>
        <v>0.25</v>
      </c>
      <c r="AW53" s="12">
        <v>0</v>
      </c>
      <c r="AX53" s="13">
        <f t="shared" si="17"/>
        <v>0</v>
      </c>
      <c r="AY53" s="12">
        <v>0</v>
      </c>
      <c r="AZ53" s="13">
        <f t="shared" si="18"/>
        <v>0</v>
      </c>
      <c r="BA53" s="12">
        <v>0</v>
      </c>
      <c r="BB53" s="13">
        <f t="shared" si="19"/>
        <v>0</v>
      </c>
      <c r="BD53" s="13">
        <f t="shared" si="20"/>
        <v>0</v>
      </c>
      <c r="BF53" s="13">
        <f t="shared" si="21"/>
        <v>0</v>
      </c>
      <c r="BG53" s="7">
        <v>0</v>
      </c>
      <c r="BH53" s="7">
        <f t="shared" si="22"/>
        <v>0</v>
      </c>
      <c r="BJ53" s="7">
        <v>0</v>
      </c>
      <c r="BK53" s="13"/>
      <c r="BL53" s="7">
        <v>0</v>
      </c>
      <c r="BM53" s="13"/>
    </row>
    <row r="54" spans="1:65" x14ac:dyDescent="0.3">
      <c r="E54" s="9"/>
      <c r="M54" s="12"/>
      <c r="N54" s="12"/>
      <c r="T54" s="28"/>
      <c r="AH54" s="13"/>
      <c r="AI54" s="13"/>
      <c r="AJ54" s="13"/>
      <c r="BF54" s="13"/>
    </row>
    <row r="55" spans="1:65" x14ac:dyDescent="0.3">
      <c r="T55" s="28"/>
      <c r="AH55" s="13"/>
      <c r="AI55" s="13"/>
      <c r="AJ55" s="13"/>
      <c r="BF55" s="13"/>
    </row>
    <row r="56" spans="1:65" x14ac:dyDescent="0.3">
      <c r="AH56" s="13"/>
      <c r="AI56" s="13"/>
      <c r="AJ56" s="13"/>
    </row>
  </sheetData>
  <autoFilter ref="A1:BM1" xr:uid="{BF386B1A-758B-4A45-BFA5-38EA3DCCC62B}"/>
  <pageMargins left="0.7" right="0.7" top="0.75" bottom="0.75" header="0.3" footer="0.3"/>
  <pageSetup orientation="portrait" r:id="rId1"/>
  <ignoredErrors>
    <ignoredError sqref="G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Gray Campana</dc:creator>
  <cp:lastModifiedBy>Michael Campana</cp:lastModifiedBy>
  <dcterms:created xsi:type="dcterms:W3CDTF">2019-10-01T20:50:58Z</dcterms:created>
  <dcterms:modified xsi:type="dcterms:W3CDTF">2020-04-13T20:24:39Z</dcterms:modified>
</cp:coreProperties>
</file>