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0" windowWidth="19140" windowHeight="7340" tabRatio="691" activeTab="4"/>
  </bookViews>
  <sheets>
    <sheet name="NMR data_Cleaned up" sheetId="2" r:id="rId1"/>
    <sheet name="NMR_Conc. cal." sheetId="1" r:id="rId2"/>
    <sheet name="Normalized Total Peak area" sheetId="3" r:id="rId3"/>
    <sheet name="Analyzed data (KG)" sheetId="4" r:id="rId4"/>
    <sheet name="B6 - Clean-up data" sheetId="5" r:id="rId5"/>
    <sheet name="B6 - Final NMR" sheetId="6" r:id="rId6"/>
    <sheet name="B6 - Conc. Cal (2)" sheetId="7" r:id="rId7"/>
    <sheet name="B6 - Final tissue" sheetId="8" r:id="rId8"/>
    <sheet name="B6 - SIMCA" sheetId="9" r:id="rId9"/>
    <sheet name="B6 - TTEST (KG)" sheetId="10" r:id="rId10"/>
    <sheet name="B6 - Calculations (KG)" sheetId="11" r:id="rId11"/>
  </sheets>
  <calcPr calcId="145621"/>
</workbook>
</file>

<file path=xl/calcChain.xml><?xml version="1.0" encoding="utf-8"?>
<calcChain xmlns="http://schemas.openxmlformats.org/spreadsheetml/2006/main">
  <c r="BD47" i="11" l="1"/>
  <c r="BW12" i="11"/>
  <c r="BD49" i="11"/>
  <c r="BC49" i="11"/>
  <c r="BB49" i="11"/>
  <c r="BA49" i="11"/>
  <c r="AZ49" i="11"/>
  <c r="AU49" i="11"/>
  <c r="AK49" i="11"/>
  <c r="AJ49" i="11"/>
  <c r="AI49" i="11"/>
  <c r="Y49" i="11"/>
  <c r="X49" i="11"/>
  <c r="W49" i="11"/>
  <c r="P49" i="11"/>
  <c r="O49" i="11"/>
  <c r="E49" i="11"/>
  <c r="D49" i="11"/>
  <c r="C49" i="11"/>
  <c r="BD48" i="11"/>
  <c r="BC48" i="11"/>
  <c r="BB48" i="11"/>
  <c r="BA48" i="11"/>
  <c r="AZ48" i="11"/>
  <c r="AU48" i="11"/>
  <c r="AK48" i="11"/>
  <c r="AJ48" i="11"/>
  <c r="AI48" i="11"/>
  <c r="Y48" i="11"/>
  <c r="X48" i="11"/>
  <c r="W48" i="11"/>
  <c r="P48" i="11"/>
  <c r="O48" i="11"/>
  <c r="E48" i="11"/>
  <c r="D48" i="11"/>
  <c r="C48" i="11"/>
  <c r="BC47" i="11"/>
  <c r="BB47" i="11"/>
  <c r="BA47" i="11"/>
  <c r="AZ47" i="11"/>
  <c r="AU47" i="11"/>
  <c r="AK47" i="11"/>
  <c r="AJ47" i="11"/>
  <c r="AI47" i="11"/>
  <c r="Y47" i="11"/>
  <c r="X47" i="11"/>
  <c r="W47" i="11"/>
  <c r="P47" i="11"/>
  <c r="O47" i="11"/>
  <c r="E47" i="11"/>
  <c r="D47" i="11"/>
  <c r="C47" i="11"/>
  <c r="BU49" i="11"/>
  <c r="BU48" i="11"/>
  <c r="BU47" i="11"/>
  <c r="BD43" i="11"/>
  <c r="BC43" i="11"/>
  <c r="BB43" i="11"/>
  <c r="BA43" i="11"/>
  <c r="AZ43" i="11"/>
  <c r="AU43" i="11"/>
  <c r="AK43" i="11"/>
  <c r="AJ43" i="11"/>
  <c r="AI43" i="11"/>
  <c r="Y43" i="11"/>
  <c r="X43" i="11"/>
  <c r="W43" i="11"/>
  <c r="P43" i="11"/>
  <c r="O43" i="11"/>
  <c r="E43" i="11"/>
  <c r="D43" i="11"/>
  <c r="C43" i="11"/>
  <c r="BU43" i="11"/>
  <c r="BD42" i="11"/>
  <c r="BC42" i="11"/>
  <c r="BB42" i="11"/>
  <c r="BA42" i="11"/>
  <c r="AZ42" i="11"/>
  <c r="AU42" i="11"/>
  <c r="AK42" i="11"/>
  <c r="AJ42" i="11"/>
  <c r="AI42" i="11"/>
  <c r="Y42" i="11"/>
  <c r="X42" i="11"/>
  <c r="W42" i="11"/>
  <c r="P42" i="11"/>
  <c r="O42" i="11"/>
  <c r="E42" i="11"/>
  <c r="D42" i="11"/>
  <c r="C42" i="11"/>
  <c r="BU42" i="11"/>
  <c r="BD41" i="11"/>
  <c r="BC41" i="11"/>
  <c r="BB41" i="11"/>
  <c r="BA41" i="11"/>
  <c r="AZ41" i="11"/>
  <c r="AU41" i="11"/>
  <c r="AK41" i="11"/>
  <c r="AJ41" i="11"/>
  <c r="AI41" i="11"/>
  <c r="Y41" i="11"/>
  <c r="X41" i="11"/>
  <c r="W41" i="11"/>
  <c r="P41" i="11"/>
  <c r="O41" i="11"/>
  <c r="E41" i="11"/>
  <c r="D41" i="11"/>
  <c r="C41" i="11"/>
  <c r="BU41" i="11"/>
  <c r="BD40" i="11"/>
  <c r="BC40" i="11"/>
  <c r="BB40" i="11"/>
  <c r="BA40" i="11"/>
  <c r="AZ40" i="11"/>
  <c r="AU40" i="11"/>
  <c r="AK40" i="11"/>
  <c r="AJ40" i="11"/>
  <c r="AI40" i="11"/>
  <c r="Y40" i="11"/>
  <c r="X40" i="11"/>
  <c r="W40" i="11"/>
  <c r="P40" i="11"/>
  <c r="O40" i="11"/>
  <c r="E40" i="11"/>
  <c r="D40" i="11"/>
  <c r="C40" i="11"/>
  <c r="BU40" i="11"/>
  <c r="BY32" i="11"/>
  <c r="CA32" i="11" s="1"/>
  <c r="BX32" i="11"/>
  <c r="BZ32" i="11" s="1"/>
  <c r="BW32" i="11"/>
  <c r="BV32" i="11"/>
  <c r="BN32" i="11"/>
  <c r="BS32" i="11" s="1"/>
  <c r="BM32" i="11"/>
  <c r="BR32" i="11" s="1"/>
  <c r="BL32" i="11"/>
  <c r="BQ32" i="11" s="1"/>
  <c r="BK32" i="11"/>
  <c r="BP32" i="11" s="1"/>
  <c r="BJ32" i="11"/>
  <c r="BO32" i="11" s="1"/>
  <c r="BI32" i="11"/>
  <c r="BH32" i="11"/>
  <c r="BG32" i="11"/>
  <c r="BF32" i="11"/>
  <c r="BE32" i="11"/>
  <c r="AW32" i="11"/>
  <c r="AX32" i="11" s="1"/>
  <c r="AV32" i="11"/>
  <c r="AR32" i="11"/>
  <c r="AQ32" i="11"/>
  <c r="AT32" i="11" s="1"/>
  <c r="AP32" i="11"/>
  <c r="AS32" i="11" s="1"/>
  <c r="AO32" i="11"/>
  <c r="AN32" i="11"/>
  <c r="AM32" i="11"/>
  <c r="AL32" i="11"/>
  <c r="AE32" i="11"/>
  <c r="AH32" i="11" s="1"/>
  <c r="AD32" i="11"/>
  <c r="AG32" i="11" s="1"/>
  <c r="AC32" i="11"/>
  <c r="AF32" i="11" s="1"/>
  <c r="AB32" i="11"/>
  <c r="AA32" i="11"/>
  <c r="Z32" i="11"/>
  <c r="T32" i="11"/>
  <c r="V32" i="11" s="1"/>
  <c r="S32" i="11"/>
  <c r="U32" i="11" s="1"/>
  <c r="R32" i="11"/>
  <c r="Q32" i="11"/>
  <c r="K32" i="11"/>
  <c r="N32" i="11" s="1"/>
  <c r="J32" i="11"/>
  <c r="M32" i="11" s="1"/>
  <c r="I32" i="11"/>
  <c r="L32" i="11" s="1"/>
  <c r="H32" i="11"/>
  <c r="G32" i="11"/>
  <c r="F32" i="11"/>
  <c r="BY27" i="11"/>
  <c r="CA27" i="11" s="1"/>
  <c r="BX27" i="11"/>
  <c r="BZ27" i="11" s="1"/>
  <c r="BW27" i="11"/>
  <c r="BV27" i="11"/>
  <c r="BN27" i="11"/>
  <c r="BS27" i="11" s="1"/>
  <c r="BM27" i="11"/>
  <c r="BR27" i="11" s="1"/>
  <c r="BL27" i="11"/>
  <c r="BQ27" i="11" s="1"/>
  <c r="BK27" i="11"/>
  <c r="BP27" i="11" s="1"/>
  <c r="BJ27" i="11"/>
  <c r="BO27" i="11" s="1"/>
  <c r="BI27" i="11"/>
  <c r="BH27" i="11"/>
  <c r="BG27" i="11"/>
  <c r="BF27" i="11"/>
  <c r="BE27" i="11"/>
  <c r="AW27" i="11"/>
  <c r="AX27" i="11" s="1"/>
  <c r="AV27" i="11"/>
  <c r="AS27" i="11"/>
  <c r="AQ27" i="11"/>
  <c r="AT27" i="11" s="1"/>
  <c r="AP27" i="11"/>
  <c r="AO27" i="11"/>
  <c r="AR27" i="11" s="1"/>
  <c r="AN27" i="11"/>
  <c r="AM27" i="11"/>
  <c r="AL27" i="11"/>
  <c r="AE27" i="11"/>
  <c r="AH27" i="11" s="1"/>
  <c r="AD27" i="11"/>
  <c r="AG27" i="11" s="1"/>
  <c r="AC27" i="11"/>
  <c r="AF27" i="11" s="1"/>
  <c r="AB27" i="11"/>
  <c r="AA27" i="11"/>
  <c r="Z27" i="11"/>
  <c r="T27" i="11"/>
  <c r="V27" i="11" s="1"/>
  <c r="S27" i="11"/>
  <c r="U27" i="11" s="1"/>
  <c r="R27" i="11"/>
  <c r="Q27" i="11"/>
  <c r="K27" i="11"/>
  <c r="N27" i="11" s="1"/>
  <c r="J27" i="11"/>
  <c r="M27" i="11" s="1"/>
  <c r="I27" i="11"/>
  <c r="L27" i="11" s="1"/>
  <c r="H27" i="11"/>
  <c r="G27" i="11"/>
  <c r="F27" i="11"/>
  <c r="BY22" i="11"/>
  <c r="CA22" i="11" s="1"/>
  <c r="BX22" i="11"/>
  <c r="BZ22" i="11" s="1"/>
  <c r="BW22" i="11"/>
  <c r="BV22" i="11"/>
  <c r="BN22" i="11"/>
  <c r="BS22" i="11" s="1"/>
  <c r="BM22" i="11"/>
  <c r="BR22" i="11" s="1"/>
  <c r="BL22" i="11"/>
  <c r="BQ22" i="11" s="1"/>
  <c r="BK22" i="11"/>
  <c r="BP22" i="11" s="1"/>
  <c r="BJ22" i="11"/>
  <c r="BO22" i="11" s="1"/>
  <c r="BI22" i="11"/>
  <c r="BH22" i="11"/>
  <c r="BG22" i="11"/>
  <c r="BF22" i="11"/>
  <c r="BE22" i="11"/>
  <c r="AW22" i="11"/>
  <c r="AX22" i="11" s="1"/>
  <c r="AV22" i="11"/>
  <c r="AQ22" i="11"/>
  <c r="AT22" i="11" s="1"/>
  <c r="AP22" i="11"/>
  <c r="AS22" i="11" s="1"/>
  <c r="AO22" i="11"/>
  <c r="AR22" i="11" s="1"/>
  <c r="AN22" i="11"/>
  <c r="AM22" i="11"/>
  <c r="AL22" i="11"/>
  <c r="AE22" i="11"/>
  <c r="AH22" i="11" s="1"/>
  <c r="AD22" i="11"/>
  <c r="AG22" i="11" s="1"/>
  <c r="AC22" i="11"/>
  <c r="AF22" i="11" s="1"/>
  <c r="AB22" i="11"/>
  <c r="AA22" i="11"/>
  <c r="Z22" i="11"/>
  <c r="T22" i="11"/>
  <c r="V22" i="11" s="1"/>
  <c r="S22" i="11"/>
  <c r="U22" i="11" s="1"/>
  <c r="R22" i="11"/>
  <c r="Q22" i="11"/>
  <c r="K22" i="11"/>
  <c r="N22" i="11" s="1"/>
  <c r="J22" i="11"/>
  <c r="M22" i="11" s="1"/>
  <c r="I22" i="11"/>
  <c r="L22" i="11" s="1"/>
  <c r="H22" i="11"/>
  <c r="G22" i="11"/>
  <c r="F22" i="11"/>
  <c r="BY17" i="11"/>
  <c r="CA17" i="11" s="1"/>
  <c r="BX17" i="11"/>
  <c r="BZ17" i="11" s="1"/>
  <c r="BW17" i="11"/>
  <c r="BV17" i="11"/>
  <c r="BN17" i="11"/>
  <c r="BS17" i="11" s="1"/>
  <c r="BM17" i="11"/>
  <c r="BR17" i="11" s="1"/>
  <c r="BL17" i="11"/>
  <c r="BQ17" i="11" s="1"/>
  <c r="BK17" i="11"/>
  <c r="BP17" i="11" s="1"/>
  <c r="BJ17" i="11"/>
  <c r="BO17" i="11" s="1"/>
  <c r="BI17" i="11"/>
  <c r="BH17" i="11"/>
  <c r="BG17" i="11"/>
  <c r="BF17" i="11"/>
  <c r="BE17" i="11"/>
  <c r="AW17" i="11"/>
  <c r="AX17" i="11" s="1"/>
  <c r="AV17" i="11"/>
  <c r="AQ17" i="11"/>
  <c r="AT17" i="11" s="1"/>
  <c r="AP17" i="11"/>
  <c r="AS17" i="11" s="1"/>
  <c r="AO17" i="11"/>
  <c r="AR17" i="11" s="1"/>
  <c r="AN17" i="11"/>
  <c r="AM17" i="11"/>
  <c r="AL17" i="11"/>
  <c r="AE17" i="11"/>
  <c r="AH17" i="11" s="1"/>
  <c r="AD17" i="11"/>
  <c r="AG17" i="11" s="1"/>
  <c r="AC17" i="11"/>
  <c r="AF17" i="11" s="1"/>
  <c r="AB17" i="11"/>
  <c r="AA17" i="11"/>
  <c r="Z17" i="11"/>
  <c r="T17" i="11"/>
  <c r="V17" i="11" s="1"/>
  <c r="S17" i="11"/>
  <c r="U17" i="11" s="1"/>
  <c r="R17" i="11"/>
  <c r="Q17" i="11"/>
  <c r="K17" i="11"/>
  <c r="N17" i="11" s="1"/>
  <c r="J17" i="11"/>
  <c r="M17" i="11" s="1"/>
  <c r="I17" i="11"/>
  <c r="L17" i="11" s="1"/>
  <c r="H17" i="11"/>
  <c r="G17" i="11"/>
  <c r="F17" i="11"/>
  <c r="BY12" i="11"/>
  <c r="CA12" i="11" s="1"/>
  <c r="BX12" i="11"/>
  <c r="BZ12" i="11" s="1"/>
  <c r="BV12" i="11"/>
  <c r="BN12" i="11"/>
  <c r="BS12" i="11" s="1"/>
  <c r="BM12" i="11"/>
  <c r="BR12" i="11" s="1"/>
  <c r="BL12" i="11"/>
  <c r="BQ12" i="11" s="1"/>
  <c r="BK12" i="11"/>
  <c r="BP12" i="11" s="1"/>
  <c r="BJ12" i="11"/>
  <c r="BO12" i="11" s="1"/>
  <c r="BI12" i="11"/>
  <c r="BH12" i="11"/>
  <c r="BG12" i="11"/>
  <c r="BF12" i="11"/>
  <c r="BE12" i="11"/>
  <c r="AW12" i="11"/>
  <c r="AX12" i="11" s="1"/>
  <c r="AV12" i="11"/>
  <c r="AR12" i="11"/>
  <c r="AQ12" i="11"/>
  <c r="AT12" i="11" s="1"/>
  <c r="AP12" i="11"/>
  <c r="AS12" i="11" s="1"/>
  <c r="AO12" i="11"/>
  <c r="AN12" i="11"/>
  <c r="AM12" i="11"/>
  <c r="AL12" i="11"/>
  <c r="AE12" i="11"/>
  <c r="AH12" i="11" s="1"/>
  <c r="AD12" i="11"/>
  <c r="AG12" i="11" s="1"/>
  <c r="AC12" i="11"/>
  <c r="AF12" i="11" s="1"/>
  <c r="AB12" i="11"/>
  <c r="AA12" i="11"/>
  <c r="Z12" i="11"/>
  <c r="T12" i="11"/>
  <c r="V12" i="11" s="1"/>
  <c r="S12" i="11"/>
  <c r="U12" i="11" s="1"/>
  <c r="R12" i="11"/>
  <c r="Q12" i="11"/>
  <c r="K12" i="11"/>
  <c r="N12" i="11" s="1"/>
  <c r="J12" i="11"/>
  <c r="M12" i="11" s="1"/>
  <c r="I12" i="11"/>
  <c r="L12" i="11" s="1"/>
  <c r="H12" i="11"/>
  <c r="G12" i="11"/>
  <c r="F12" i="11"/>
  <c r="AW49" i="10"/>
  <c r="AV49" i="10"/>
  <c r="AU49" i="10"/>
  <c r="AT49" i="10"/>
  <c r="AS49" i="10"/>
  <c r="AR49" i="10"/>
  <c r="AQ49" i="10"/>
  <c r="AP49" i="10"/>
  <c r="AO49" i="10"/>
  <c r="AN49" i="10"/>
  <c r="AM49" i="10"/>
  <c r="AL49" i="10"/>
  <c r="AK49" i="10"/>
  <c r="AJ49" i="10"/>
  <c r="AI49" i="10"/>
  <c r="AH49" i="10"/>
  <c r="AG49" i="10"/>
  <c r="AF49" i="10"/>
  <c r="AE49" i="10"/>
  <c r="AD49" i="10"/>
  <c r="AC49" i="10"/>
  <c r="AB49" i="10"/>
  <c r="AA49" i="10"/>
  <c r="Z49" i="10"/>
  <c r="Y49" i="10"/>
  <c r="X49" i="10"/>
  <c r="W49" i="10"/>
  <c r="V49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G49" i="10"/>
  <c r="F49" i="10"/>
  <c r="E49" i="10"/>
  <c r="D49" i="10"/>
  <c r="C49" i="10"/>
  <c r="AW48" i="10"/>
  <c r="AV48" i="10"/>
  <c r="AU48" i="10"/>
  <c r="AT48" i="10"/>
  <c r="AS48" i="10"/>
  <c r="AR48" i="10"/>
  <c r="AQ48" i="10"/>
  <c r="AP48" i="10"/>
  <c r="AO48" i="10"/>
  <c r="AN48" i="10"/>
  <c r="AM48" i="10"/>
  <c r="AL48" i="10"/>
  <c r="AK48" i="10"/>
  <c r="AJ48" i="10"/>
  <c r="AI48" i="10"/>
  <c r="AH48" i="10"/>
  <c r="AG48" i="10"/>
  <c r="AF48" i="10"/>
  <c r="AE48" i="10"/>
  <c r="AD48" i="10"/>
  <c r="AC48" i="10"/>
  <c r="AB48" i="10"/>
  <c r="AA48" i="10"/>
  <c r="Z48" i="10"/>
  <c r="Y48" i="10"/>
  <c r="X48" i="10"/>
  <c r="W48" i="10"/>
  <c r="V48" i="10"/>
  <c r="U48" i="10"/>
  <c r="T48" i="10"/>
  <c r="S48" i="10"/>
  <c r="R48" i="10"/>
  <c r="Q48" i="10"/>
  <c r="P48" i="10"/>
  <c r="O48" i="10"/>
  <c r="N48" i="10"/>
  <c r="M48" i="10"/>
  <c r="L48" i="10"/>
  <c r="K48" i="10"/>
  <c r="J48" i="10"/>
  <c r="I48" i="10"/>
  <c r="H48" i="10"/>
  <c r="G48" i="10"/>
  <c r="F48" i="10"/>
  <c r="E48" i="10"/>
  <c r="D48" i="10"/>
  <c r="C48" i="10"/>
  <c r="AW47" i="10"/>
  <c r="AV47" i="10"/>
  <c r="AU47" i="10"/>
  <c r="AT47" i="10"/>
  <c r="AS47" i="10"/>
  <c r="AR47" i="10"/>
  <c r="AQ47" i="10"/>
  <c r="AP47" i="10"/>
  <c r="AO47" i="10"/>
  <c r="AN47" i="10"/>
  <c r="AM47" i="10"/>
  <c r="AL47" i="10"/>
  <c r="AK47" i="10"/>
  <c r="AJ47" i="10"/>
  <c r="AI47" i="10"/>
  <c r="AH47" i="10"/>
  <c r="AG47" i="10"/>
  <c r="AF47" i="10"/>
  <c r="AE47" i="10"/>
  <c r="AD47" i="10"/>
  <c r="AC47" i="10"/>
  <c r="AB47" i="10"/>
  <c r="AA47" i="10"/>
  <c r="Z47" i="10"/>
  <c r="Y47" i="10"/>
  <c r="X47" i="10"/>
  <c r="W47" i="10"/>
  <c r="V47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H47" i="10"/>
  <c r="G47" i="10"/>
  <c r="F47" i="10"/>
  <c r="E47" i="10"/>
  <c r="D47" i="10"/>
  <c r="C47" i="10"/>
  <c r="AW45" i="10"/>
  <c r="AV45" i="10"/>
  <c r="AU45" i="10"/>
  <c r="AT45" i="10"/>
  <c r="AS45" i="10"/>
  <c r="AR45" i="10"/>
  <c r="AQ45" i="10"/>
  <c r="AP45" i="10"/>
  <c r="AO45" i="10"/>
  <c r="AN45" i="10"/>
  <c r="AM45" i="10"/>
  <c r="AL45" i="10"/>
  <c r="AK45" i="10"/>
  <c r="AJ45" i="10"/>
  <c r="AI45" i="10"/>
  <c r="AH45" i="10"/>
  <c r="AG45" i="10"/>
  <c r="AF45" i="10"/>
  <c r="AE45" i="10"/>
  <c r="AD45" i="10"/>
  <c r="AC45" i="10"/>
  <c r="AB45" i="10"/>
  <c r="AA45" i="10"/>
  <c r="Z45" i="10"/>
  <c r="Y45" i="10"/>
  <c r="X45" i="10"/>
  <c r="W45" i="10"/>
  <c r="V45" i="10"/>
  <c r="U45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AW44" i="10"/>
  <c r="AV44" i="10"/>
  <c r="AU44" i="10"/>
  <c r="AT44" i="10"/>
  <c r="AS44" i="10"/>
  <c r="AR44" i="10"/>
  <c r="AQ44" i="10"/>
  <c r="AP44" i="10"/>
  <c r="AO44" i="10"/>
  <c r="AN44" i="10"/>
  <c r="AM44" i="10"/>
  <c r="AL44" i="10"/>
  <c r="AK44" i="10"/>
  <c r="AJ44" i="10"/>
  <c r="AI44" i="10"/>
  <c r="AH44" i="10"/>
  <c r="AG44" i="10"/>
  <c r="AF44" i="10"/>
  <c r="AE44" i="10"/>
  <c r="AD44" i="10"/>
  <c r="AC44" i="10"/>
  <c r="AB44" i="10"/>
  <c r="AA44" i="10"/>
  <c r="Z44" i="10"/>
  <c r="Y44" i="10"/>
  <c r="X44" i="10"/>
  <c r="W44" i="10"/>
  <c r="V44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AW43" i="10"/>
  <c r="AV43" i="10"/>
  <c r="AU43" i="10"/>
  <c r="AT43" i="10"/>
  <c r="AS43" i="10"/>
  <c r="AR43" i="10"/>
  <c r="AQ43" i="10"/>
  <c r="AP43" i="10"/>
  <c r="AO43" i="10"/>
  <c r="AN43" i="10"/>
  <c r="AM43" i="10"/>
  <c r="AL43" i="10"/>
  <c r="AK43" i="10"/>
  <c r="AJ43" i="10"/>
  <c r="AI43" i="10"/>
  <c r="AH43" i="10"/>
  <c r="AG43" i="10"/>
  <c r="AF43" i="10"/>
  <c r="AE43" i="10"/>
  <c r="AD43" i="10"/>
  <c r="AC43" i="10"/>
  <c r="AB43" i="10"/>
  <c r="AA43" i="10"/>
  <c r="Z43" i="10"/>
  <c r="Y43" i="10"/>
  <c r="X43" i="10"/>
  <c r="W43" i="10"/>
  <c r="V43" i="10"/>
  <c r="U43" i="10"/>
  <c r="T43" i="10"/>
  <c r="S43" i="10"/>
  <c r="R43" i="10"/>
  <c r="Q43" i="10"/>
  <c r="P43" i="10"/>
  <c r="O43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AW42" i="10"/>
  <c r="AV42" i="10"/>
  <c r="AU42" i="10"/>
  <c r="AT42" i="10"/>
  <c r="AS42" i="10"/>
  <c r="AR42" i="10"/>
  <c r="AQ42" i="10"/>
  <c r="AP42" i="10"/>
  <c r="AO42" i="10"/>
  <c r="AN42" i="10"/>
  <c r="AM42" i="10"/>
  <c r="AL42" i="10"/>
  <c r="AK42" i="10"/>
  <c r="AJ42" i="10"/>
  <c r="AI42" i="10"/>
  <c r="AH42" i="10"/>
  <c r="AG42" i="10"/>
  <c r="AF42" i="10"/>
  <c r="AE42" i="10"/>
  <c r="AD42" i="10"/>
  <c r="AC42" i="10"/>
  <c r="AB42" i="10"/>
  <c r="AA42" i="10"/>
  <c r="Z42" i="10"/>
  <c r="Y42" i="10"/>
  <c r="X42" i="10"/>
  <c r="W42" i="10"/>
  <c r="V42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BR38" i="10"/>
  <c r="BL38" i="10"/>
  <c r="BK38" i="10"/>
  <c r="BJ38" i="10"/>
  <c r="BC38" i="10"/>
  <c r="AY38" i="10"/>
  <c r="BR37" i="10"/>
  <c r="BK37" i="10"/>
  <c r="BJ37" i="10"/>
  <c r="BL37" i="10" s="1"/>
  <c r="BC37" i="10"/>
  <c r="AY37" i="10"/>
  <c r="BR36" i="10"/>
  <c r="BL36" i="10"/>
  <c r="BK36" i="10"/>
  <c r="BJ36" i="10"/>
  <c r="BC36" i="10"/>
  <c r="AY36" i="10"/>
  <c r="BU35" i="10"/>
  <c r="BV35" i="10" s="1"/>
  <c r="BR35" i="10"/>
  <c r="BS35" i="10" s="1"/>
  <c r="BK35" i="10"/>
  <c r="BJ35" i="10"/>
  <c r="BL35" i="10" s="1"/>
  <c r="BC35" i="10"/>
  <c r="BD35" i="10" s="1"/>
  <c r="AY35" i="10"/>
  <c r="AZ35" i="10" s="1"/>
  <c r="BR34" i="10"/>
  <c r="BK34" i="10"/>
  <c r="BJ34" i="10"/>
  <c r="BL34" i="10" s="1"/>
  <c r="BC34" i="10"/>
  <c r="AY34" i="10"/>
  <c r="BR33" i="10"/>
  <c r="BL33" i="10"/>
  <c r="BK33" i="10"/>
  <c r="BJ33" i="10"/>
  <c r="BC33" i="10"/>
  <c r="AY33" i="10"/>
  <c r="BR32" i="10"/>
  <c r="BK32" i="10"/>
  <c r="BJ32" i="10"/>
  <c r="BL32" i="10" s="1"/>
  <c r="BC32" i="10"/>
  <c r="BC49" i="10" s="1"/>
  <c r="AY32" i="10"/>
  <c r="AY49" i="10" s="1"/>
  <c r="BR31" i="10"/>
  <c r="BL31" i="10"/>
  <c r="BL48" i="10" s="1"/>
  <c r="BK31" i="10"/>
  <c r="BJ31" i="10"/>
  <c r="BC31" i="10"/>
  <c r="BC48" i="10" s="1"/>
  <c r="AY31" i="10"/>
  <c r="AY48" i="10" s="1"/>
  <c r="BV30" i="10"/>
  <c r="BU30" i="10"/>
  <c r="BR30" i="10"/>
  <c r="BS30" i="10" s="1"/>
  <c r="BK30" i="10"/>
  <c r="BJ30" i="10"/>
  <c r="BL30" i="10" s="1"/>
  <c r="BC30" i="10"/>
  <c r="BC47" i="10" s="1"/>
  <c r="AY30" i="10"/>
  <c r="AZ30" i="10" s="1"/>
  <c r="BR29" i="10"/>
  <c r="BK29" i="10"/>
  <c r="BJ29" i="10"/>
  <c r="BL29" i="10" s="1"/>
  <c r="BC29" i="10"/>
  <c r="BC46" i="10" s="1"/>
  <c r="AY29" i="10"/>
  <c r="AY46" i="10" s="1"/>
  <c r="BR28" i="10"/>
  <c r="BL28" i="10"/>
  <c r="BK28" i="10"/>
  <c r="BJ28" i="10"/>
  <c r="BC28" i="10"/>
  <c r="BC45" i="10" s="1"/>
  <c r="AY28" i="10"/>
  <c r="AY45" i="10" s="1"/>
  <c r="BR27" i="10"/>
  <c r="BK27" i="10"/>
  <c r="BJ27" i="10"/>
  <c r="BL27" i="10" s="1"/>
  <c r="BL44" i="10" s="1"/>
  <c r="BC27" i="10"/>
  <c r="BC44" i="10" s="1"/>
  <c r="AY27" i="10"/>
  <c r="AY44" i="10" s="1"/>
  <c r="BR26" i="10"/>
  <c r="BL26" i="10"/>
  <c r="BL43" i="10" s="1"/>
  <c r="BK26" i="10"/>
  <c r="BJ26" i="10"/>
  <c r="BC26" i="10"/>
  <c r="BC43" i="10" s="1"/>
  <c r="AY26" i="10"/>
  <c r="AY43" i="10" s="1"/>
  <c r="BU25" i="10"/>
  <c r="BV25" i="10" s="1"/>
  <c r="BR25" i="10"/>
  <c r="BS25" i="10" s="1"/>
  <c r="BK25" i="10"/>
  <c r="BJ25" i="10"/>
  <c r="BL25" i="10" s="1"/>
  <c r="BC25" i="10"/>
  <c r="BC42" i="10" s="1"/>
  <c r="AY25" i="10"/>
  <c r="AZ25" i="10" s="1"/>
  <c r="BR24" i="10"/>
  <c r="BK24" i="10"/>
  <c r="BJ24" i="10"/>
  <c r="BL24" i="10" s="1"/>
  <c r="BC24" i="10"/>
  <c r="AY24" i="10"/>
  <c r="BR23" i="10"/>
  <c r="BL23" i="10"/>
  <c r="BK23" i="10"/>
  <c r="BJ23" i="10"/>
  <c r="BC23" i="10"/>
  <c r="AY23" i="10"/>
  <c r="BR22" i="10"/>
  <c r="BK22" i="10"/>
  <c r="BJ22" i="10"/>
  <c r="BL22" i="10" s="1"/>
  <c r="BC22" i="10"/>
  <c r="AY22" i="10"/>
  <c r="BR21" i="10"/>
  <c r="BL21" i="10"/>
  <c r="BK21" i="10"/>
  <c r="BJ21" i="10"/>
  <c r="BC21" i="10"/>
  <c r="AY21" i="10"/>
  <c r="BU20" i="10"/>
  <c r="BV20" i="10" s="1"/>
  <c r="BR20" i="10"/>
  <c r="BS20" i="10" s="1"/>
  <c r="BK20" i="10"/>
  <c r="BJ20" i="10"/>
  <c r="BL20" i="10" s="1"/>
  <c r="BM20" i="10" s="1"/>
  <c r="BC20" i="10"/>
  <c r="BD20" i="10" s="1"/>
  <c r="AY20" i="10"/>
  <c r="AZ20" i="10" s="1"/>
  <c r="BR19" i="10"/>
  <c r="BK19" i="10"/>
  <c r="BJ19" i="10"/>
  <c r="BL19" i="10" s="1"/>
  <c r="BC19" i="10"/>
  <c r="AY19" i="10"/>
  <c r="BR18" i="10"/>
  <c r="BL18" i="10"/>
  <c r="BK18" i="10"/>
  <c r="BJ18" i="10"/>
  <c r="BC18" i="10"/>
  <c r="AY18" i="10"/>
  <c r="BR17" i="10"/>
  <c r="BK17" i="10"/>
  <c r="BJ17" i="10"/>
  <c r="BL17" i="10" s="1"/>
  <c r="BC17" i="10"/>
  <c r="AY17" i="10"/>
  <c r="BR16" i="10"/>
  <c r="BL16" i="10"/>
  <c r="BK16" i="10"/>
  <c r="BJ16" i="10"/>
  <c r="BC16" i="10"/>
  <c r="AY16" i="10"/>
  <c r="BU15" i="10"/>
  <c r="BV15" i="10" s="1"/>
  <c r="BR15" i="10"/>
  <c r="BS15" i="10" s="1"/>
  <c r="BK15" i="10"/>
  <c r="BJ15" i="10"/>
  <c r="BL15" i="10" s="1"/>
  <c r="BC15" i="10"/>
  <c r="BD15" i="10" s="1"/>
  <c r="AY15" i="10"/>
  <c r="AZ15" i="10" s="1"/>
  <c r="K159" i="7"/>
  <c r="AA158" i="7"/>
  <c r="W157" i="7"/>
  <c r="G156" i="7"/>
  <c r="AA155" i="7"/>
  <c r="G155" i="7"/>
  <c r="K153" i="7"/>
  <c r="AA147" i="7"/>
  <c r="AA143" i="7"/>
  <c r="S139" i="7"/>
  <c r="S136" i="7"/>
  <c r="AA133" i="7"/>
  <c r="K131" i="7"/>
  <c r="K125" i="7"/>
  <c r="AB111" i="7"/>
  <c r="AB165" i="7" s="1"/>
  <c r="AA111" i="7"/>
  <c r="AA165" i="7" s="1"/>
  <c r="Z111" i="7"/>
  <c r="Z165" i="7" s="1"/>
  <c r="Y111" i="7"/>
  <c r="Y165" i="7" s="1"/>
  <c r="X111" i="7"/>
  <c r="X165" i="7" s="1"/>
  <c r="W111" i="7"/>
  <c r="W165" i="7" s="1"/>
  <c r="V111" i="7"/>
  <c r="V165" i="7" s="1"/>
  <c r="U111" i="7"/>
  <c r="U165" i="7" s="1"/>
  <c r="T111" i="7"/>
  <c r="T165" i="7" s="1"/>
  <c r="S111" i="7"/>
  <c r="S165" i="7" s="1"/>
  <c r="R111" i="7"/>
  <c r="R165" i="7" s="1"/>
  <c r="Q111" i="7"/>
  <c r="Q165" i="7" s="1"/>
  <c r="P111" i="7"/>
  <c r="P165" i="7" s="1"/>
  <c r="O111" i="7"/>
  <c r="O165" i="7" s="1"/>
  <c r="N111" i="7"/>
  <c r="N165" i="7" s="1"/>
  <c r="M111" i="7"/>
  <c r="M165" i="7" s="1"/>
  <c r="L111" i="7"/>
  <c r="L165" i="7" s="1"/>
  <c r="K111" i="7"/>
  <c r="K165" i="7" s="1"/>
  <c r="J111" i="7"/>
  <c r="J165" i="7" s="1"/>
  <c r="I111" i="7"/>
  <c r="I165" i="7" s="1"/>
  <c r="H111" i="7"/>
  <c r="H165" i="7" s="1"/>
  <c r="G111" i="7"/>
  <c r="G165" i="7" s="1"/>
  <c r="F111" i="7"/>
  <c r="F165" i="7" s="1"/>
  <c r="E111" i="7"/>
  <c r="E165" i="7" s="1"/>
  <c r="AB110" i="7"/>
  <c r="AB164" i="7" s="1"/>
  <c r="AA110" i="7"/>
  <c r="AA164" i="7" s="1"/>
  <c r="Z110" i="7"/>
  <c r="Z164" i="7" s="1"/>
  <c r="Y110" i="7"/>
  <c r="Y164" i="7" s="1"/>
  <c r="X110" i="7"/>
  <c r="X164" i="7" s="1"/>
  <c r="W110" i="7"/>
  <c r="W164" i="7" s="1"/>
  <c r="V110" i="7"/>
  <c r="V164" i="7" s="1"/>
  <c r="U110" i="7"/>
  <c r="U164" i="7" s="1"/>
  <c r="T110" i="7"/>
  <c r="T164" i="7" s="1"/>
  <c r="S110" i="7"/>
  <c r="S164" i="7" s="1"/>
  <c r="R110" i="7"/>
  <c r="R164" i="7" s="1"/>
  <c r="Q110" i="7"/>
  <c r="Q164" i="7" s="1"/>
  <c r="P110" i="7"/>
  <c r="P164" i="7" s="1"/>
  <c r="O110" i="7"/>
  <c r="O164" i="7" s="1"/>
  <c r="N110" i="7"/>
  <c r="N164" i="7" s="1"/>
  <c r="M110" i="7"/>
  <c r="M164" i="7" s="1"/>
  <c r="L110" i="7"/>
  <c r="L164" i="7" s="1"/>
  <c r="K110" i="7"/>
  <c r="K164" i="7" s="1"/>
  <c r="J110" i="7"/>
  <c r="J164" i="7" s="1"/>
  <c r="I110" i="7"/>
  <c r="I164" i="7" s="1"/>
  <c r="H110" i="7"/>
  <c r="H164" i="7" s="1"/>
  <c r="G110" i="7"/>
  <c r="G164" i="7" s="1"/>
  <c r="F110" i="7"/>
  <c r="F164" i="7" s="1"/>
  <c r="E110" i="7"/>
  <c r="E164" i="7" s="1"/>
  <c r="AB109" i="7"/>
  <c r="AB163" i="7" s="1"/>
  <c r="AA109" i="7"/>
  <c r="AA163" i="7" s="1"/>
  <c r="Z109" i="7"/>
  <c r="Z163" i="7" s="1"/>
  <c r="Y109" i="7"/>
  <c r="Y163" i="7" s="1"/>
  <c r="X109" i="7"/>
  <c r="X163" i="7" s="1"/>
  <c r="W109" i="7"/>
  <c r="W163" i="7" s="1"/>
  <c r="V109" i="7"/>
  <c r="V163" i="7" s="1"/>
  <c r="U109" i="7"/>
  <c r="U163" i="7" s="1"/>
  <c r="T109" i="7"/>
  <c r="T163" i="7" s="1"/>
  <c r="S109" i="7"/>
  <c r="S163" i="7" s="1"/>
  <c r="R109" i="7"/>
  <c r="R163" i="7" s="1"/>
  <c r="Q109" i="7"/>
  <c r="Q163" i="7" s="1"/>
  <c r="P109" i="7"/>
  <c r="P163" i="7" s="1"/>
  <c r="O109" i="7"/>
  <c r="O163" i="7" s="1"/>
  <c r="N109" i="7"/>
  <c r="N163" i="7" s="1"/>
  <c r="M109" i="7"/>
  <c r="M163" i="7" s="1"/>
  <c r="L109" i="7"/>
  <c r="L163" i="7" s="1"/>
  <c r="K109" i="7"/>
  <c r="K163" i="7" s="1"/>
  <c r="J109" i="7"/>
  <c r="J163" i="7" s="1"/>
  <c r="I109" i="7"/>
  <c r="I163" i="7" s="1"/>
  <c r="H109" i="7"/>
  <c r="H163" i="7" s="1"/>
  <c r="G109" i="7"/>
  <c r="G163" i="7" s="1"/>
  <c r="F109" i="7"/>
  <c r="F163" i="7" s="1"/>
  <c r="E109" i="7"/>
  <c r="E163" i="7" s="1"/>
  <c r="AB108" i="7"/>
  <c r="AB162" i="7" s="1"/>
  <c r="AA108" i="7"/>
  <c r="AA162" i="7" s="1"/>
  <c r="Z108" i="7"/>
  <c r="Z162" i="7" s="1"/>
  <c r="Y108" i="7"/>
  <c r="Y162" i="7" s="1"/>
  <c r="X108" i="7"/>
  <c r="X162" i="7" s="1"/>
  <c r="W108" i="7"/>
  <c r="W162" i="7" s="1"/>
  <c r="V108" i="7"/>
  <c r="V162" i="7" s="1"/>
  <c r="U108" i="7"/>
  <c r="U162" i="7" s="1"/>
  <c r="T108" i="7"/>
  <c r="T162" i="7" s="1"/>
  <c r="S108" i="7"/>
  <c r="S162" i="7" s="1"/>
  <c r="R108" i="7"/>
  <c r="R162" i="7" s="1"/>
  <c r="Q108" i="7"/>
  <c r="Q162" i="7" s="1"/>
  <c r="P108" i="7"/>
  <c r="P162" i="7" s="1"/>
  <c r="O108" i="7"/>
  <c r="O162" i="7" s="1"/>
  <c r="N108" i="7"/>
  <c r="N162" i="7" s="1"/>
  <c r="M108" i="7"/>
  <c r="M162" i="7" s="1"/>
  <c r="L108" i="7"/>
  <c r="L162" i="7" s="1"/>
  <c r="K108" i="7"/>
  <c r="K162" i="7" s="1"/>
  <c r="J108" i="7"/>
  <c r="J162" i="7" s="1"/>
  <c r="I108" i="7"/>
  <c r="I162" i="7" s="1"/>
  <c r="H108" i="7"/>
  <c r="H162" i="7" s="1"/>
  <c r="G108" i="7"/>
  <c r="G162" i="7" s="1"/>
  <c r="F108" i="7"/>
  <c r="F162" i="7" s="1"/>
  <c r="E108" i="7"/>
  <c r="E162" i="7" s="1"/>
  <c r="AB107" i="7"/>
  <c r="AB161" i="7" s="1"/>
  <c r="AA107" i="7"/>
  <c r="AA161" i="7" s="1"/>
  <c r="Z107" i="7"/>
  <c r="Z161" i="7" s="1"/>
  <c r="Y107" i="7"/>
  <c r="Y161" i="7" s="1"/>
  <c r="X107" i="7"/>
  <c r="X161" i="7" s="1"/>
  <c r="W107" i="7"/>
  <c r="W161" i="7" s="1"/>
  <c r="V107" i="7"/>
  <c r="V161" i="7" s="1"/>
  <c r="U107" i="7"/>
  <c r="U161" i="7" s="1"/>
  <c r="T107" i="7"/>
  <c r="T161" i="7" s="1"/>
  <c r="S107" i="7"/>
  <c r="S161" i="7" s="1"/>
  <c r="R107" i="7"/>
  <c r="R161" i="7" s="1"/>
  <c r="Q107" i="7"/>
  <c r="Q161" i="7" s="1"/>
  <c r="P107" i="7"/>
  <c r="P161" i="7" s="1"/>
  <c r="O107" i="7"/>
  <c r="O161" i="7" s="1"/>
  <c r="N107" i="7"/>
  <c r="N161" i="7" s="1"/>
  <c r="M107" i="7"/>
  <c r="M161" i="7" s="1"/>
  <c r="L107" i="7"/>
  <c r="L161" i="7" s="1"/>
  <c r="K107" i="7"/>
  <c r="K161" i="7" s="1"/>
  <c r="J107" i="7"/>
  <c r="J161" i="7" s="1"/>
  <c r="I107" i="7"/>
  <c r="I161" i="7" s="1"/>
  <c r="H107" i="7"/>
  <c r="H161" i="7" s="1"/>
  <c r="G107" i="7"/>
  <c r="G161" i="7" s="1"/>
  <c r="F107" i="7"/>
  <c r="F161" i="7" s="1"/>
  <c r="E107" i="7"/>
  <c r="E161" i="7" s="1"/>
  <c r="AB106" i="7"/>
  <c r="AB160" i="7" s="1"/>
  <c r="AA106" i="7"/>
  <c r="AA160" i="7" s="1"/>
  <c r="Z106" i="7"/>
  <c r="Z160" i="7" s="1"/>
  <c r="Y106" i="7"/>
  <c r="Y160" i="7" s="1"/>
  <c r="X106" i="7"/>
  <c r="X160" i="7" s="1"/>
  <c r="W106" i="7"/>
  <c r="W160" i="7" s="1"/>
  <c r="V106" i="7"/>
  <c r="V160" i="7" s="1"/>
  <c r="U106" i="7"/>
  <c r="U160" i="7" s="1"/>
  <c r="T106" i="7"/>
  <c r="T160" i="7" s="1"/>
  <c r="S106" i="7"/>
  <c r="S160" i="7" s="1"/>
  <c r="R106" i="7"/>
  <c r="R160" i="7" s="1"/>
  <c r="Q106" i="7"/>
  <c r="Q160" i="7" s="1"/>
  <c r="P106" i="7"/>
  <c r="P160" i="7" s="1"/>
  <c r="O106" i="7"/>
  <c r="O160" i="7" s="1"/>
  <c r="N106" i="7"/>
  <c r="N160" i="7" s="1"/>
  <c r="M106" i="7"/>
  <c r="M160" i="7" s="1"/>
  <c r="L106" i="7"/>
  <c r="L160" i="7" s="1"/>
  <c r="K106" i="7"/>
  <c r="K160" i="7" s="1"/>
  <c r="J106" i="7"/>
  <c r="J160" i="7" s="1"/>
  <c r="I106" i="7"/>
  <c r="I160" i="7" s="1"/>
  <c r="H106" i="7"/>
  <c r="H160" i="7" s="1"/>
  <c r="G106" i="7"/>
  <c r="G160" i="7" s="1"/>
  <c r="F106" i="7"/>
  <c r="F160" i="7" s="1"/>
  <c r="E106" i="7"/>
  <c r="E160" i="7" s="1"/>
  <c r="AB105" i="7"/>
  <c r="AB159" i="7" s="1"/>
  <c r="AA105" i="7"/>
  <c r="AA159" i="7" s="1"/>
  <c r="Z105" i="7"/>
  <c r="Z159" i="7" s="1"/>
  <c r="Y105" i="7"/>
  <c r="Y159" i="7" s="1"/>
  <c r="X105" i="7"/>
  <c r="X159" i="7" s="1"/>
  <c r="W105" i="7"/>
  <c r="W159" i="7" s="1"/>
  <c r="V105" i="7"/>
  <c r="V159" i="7" s="1"/>
  <c r="U105" i="7"/>
  <c r="U159" i="7" s="1"/>
  <c r="T105" i="7"/>
  <c r="T159" i="7" s="1"/>
  <c r="S105" i="7"/>
  <c r="S159" i="7" s="1"/>
  <c r="R105" i="7"/>
  <c r="R159" i="7" s="1"/>
  <c r="Q105" i="7"/>
  <c r="Q159" i="7" s="1"/>
  <c r="P105" i="7"/>
  <c r="P159" i="7" s="1"/>
  <c r="O105" i="7"/>
  <c r="O159" i="7" s="1"/>
  <c r="N105" i="7"/>
  <c r="N159" i="7" s="1"/>
  <c r="M105" i="7"/>
  <c r="M159" i="7" s="1"/>
  <c r="L105" i="7"/>
  <c r="L159" i="7" s="1"/>
  <c r="K105" i="7"/>
  <c r="J105" i="7"/>
  <c r="J159" i="7" s="1"/>
  <c r="I105" i="7"/>
  <c r="I159" i="7" s="1"/>
  <c r="H105" i="7"/>
  <c r="H159" i="7" s="1"/>
  <c r="G105" i="7"/>
  <c r="G159" i="7" s="1"/>
  <c r="F105" i="7"/>
  <c r="F159" i="7" s="1"/>
  <c r="E105" i="7"/>
  <c r="E159" i="7" s="1"/>
  <c r="AB104" i="7"/>
  <c r="AB158" i="7" s="1"/>
  <c r="AA104" i="7"/>
  <c r="Z104" i="7"/>
  <c r="Z158" i="7" s="1"/>
  <c r="Y104" i="7"/>
  <c r="Y158" i="7" s="1"/>
  <c r="X104" i="7"/>
  <c r="X158" i="7" s="1"/>
  <c r="W104" i="7"/>
  <c r="W158" i="7" s="1"/>
  <c r="V104" i="7"/>
  <c r="V158" i="7" s="1"/>
  <c r="U104" i="7"/>
  <c r="U158" i="7" s="1"/>
  <c r="T104" i="7"/>
  <c r="T158" i="7" s="1"/>
  <c r="S104" i="7"/>
  <c r="S158" i="7" s="1"/>
  <c r="R104" i="7"/>
  <c r="R158" i="7" s="1"/>
  <c r="Q104" i="7"/>
  <c r="Q158" i="7" s="1"/>
  <c r="P104" i="7"/>
  <c r="P158" i="7" s="1"/>
  <c r="O104" i="7"/>
  <c r="O158" i="7" s="1"/>
  <c r="N104" i="7"/>
  <c r="N158" i="7" s="1"/>
  <c r="M104" i="7"/>
  <c r="M158" i="7" s="1"/>
  <c r="L104" i="7"/>
  <c r="L158" i="7" s="1"/>
  <c r="K104" i="7"/>
  <c r="K158" i="7" s="1"/>
  <c r="J104" i="7"/>
  <c r="J158" i="7" s="1"/>
  <c r="I104" i="7"/>
  <c r="I158" i="7" s="1"/>
  <c r="H104" i="7"/>
  <c r="H158" i="7" s="1"/>
  <c r="G104" i="7"/>
  <c r="G158" i="7" s="1"/>
  <c r="F104" i="7"/>
  <c r="F158" i="7" s="1"/>
  <c r="E104" i="7"/>
  <c r="E158" i="7" s="1"/>
  <c r="AB103" i="7"/>
  <c r="AB157" i="7" s="1"/>
  <c r="AA103" i="7"/>
  <c r="AA157" i="7" s="1"/>
  <c r="Z103" i="7"/>
  <c r="Z157" i="7" s="1"/>
  <c r="Y103" i="7"/>
  <c r="Y157" i="7" s="1"/>
  <c r="X103" i="7"/>
  <c r="X157" i="7" s="1"/>
  <c r="W103" i="7"/>
  <c r="V103" i="7"/>
  <c r="V157" i="7" s="1"/>
  <c r="U103" i="7"/>
  <c r="U157" i="7" s="1"/>
  <c r="T103" i="7"/>
  <c r="T157" i="7" s="1"/>
  <c r="S103" i="7"/>
  <c r="S157" i="7" s="1"/>
  <c r="R103" i="7"/>
  <c r="R157" i="7" s="1"/>
  <c r="Q103" i="7"/>
  <c r="Q157" i="7" s="1"/>
  <c r="P103" i="7"/>
  <c r="P157" i="7" s="1"/>
  <c r="O103" i="7"/>
  <c r="O157" i="7" s="1"/>
  <c r="N103" i="7"/>
  <c r="N157" i="7" s="1"/>
  <c r="M103" i="7"/>
  <c r="M157" i="7" s="1"/>
  <c r="L103" i="7"/>
  <c r="L157" i="7" s="1"/>
  <c r="K103" i="7"/>
  <c r="K157" i="7" s="1"/>
  <c r="J103" i="7"/>
  <c r="J157" i="7" s="1"/>
  <c r="I103" i="7"/>
  <c r="I157" i="7" s="1"/>
  <c r="H103" i="7"/>
  <c r="H157" i="7" s="1"/>
  <c r="G103" i="7"/>
  <c r="G157" i="7" s="1"/>
  <c r="F103" i="7"/>
  <c r="F157" i="7" s="1"/>
  <c r="E103" i="7"/>
  <c r="E157" i="7" s="1"/>
  <c r="AB102" i="7"/>
  <c r="AB156" i="7" s="1"/>
  <c r="AA102" i="7"/>
  <c r="AA156" i="7" s="1"/>
  <c r="Z102" i="7"/>
  <c r="Z156" i="7" s="1"/>
  <c r="Y102" i="7"/>
  <c r="Y156" i="7" s="1"/>
  <c r="X102" i="7"/>
  <c r="X156" i="7" s="1"/>
  <c r="W102" i="7"/>
  <c r="W156" i="7" s="1"/>
  <c r="V102" i="7"/>
  <c r="V156" i="7" s="1"/>
  <c r="U102" i="7"/>
  <c r="U156" i="7" s="1"/>
  <c r="T102" i="7"/>
  <c r="T156" i="7" s="1"/>
  <c r="S102" i="7"/>
  <c r="S156" i="7" s="1"/>
  <c r="R102" i="7"/>
  <c r="R156" i="7" s="1"/>
  <c r="Q102" i="7"/>
  <c r="Q156" i="7" s="1"/>
  <c r="P102" i="7"/>
  <c r="P156" i="7" s="1"/>
  <c r="O102" i="7"/>
  <c r="O156" i="7" s="1"/>
  <c r="N102" i="7"/>
  <c r="N156" i="7" s="1"/>
  <c r="M102" i="7"/>
  <c r="M156" i="7" s="1"/>
  <c r="L102" i="7"/>
  <c r="L156" i="7" s="1"/>
  <c r="K102" i="7"/>
  <c r="K156" i="7" s="1"/>
  <c r="J102" i="7"/>
  <c r="J156" i="7" s="1"/>
  <c r="I102" i="7"/>
  <c r="I156" i="7" s="1"/>
  <c r="H102" i="7"/>
  <c r="H156" i="7" s="1"/>
  <c r="G102" i="7"/>
  <c r="F102" i="7"/>
  <c r="F156" i="7" s="1"/>
  <c r="E102" i="7"/>
  <c r="E156" i="7" s="1"/>
  <c r="AB101" i="7"/>
  <c r="AB155" i="7" s="1"/>
  <c r="AA101" i="7"/>
  <c r="Z101" i="7"/>
  <c r="Z155" i="7" s="1"/>
  <c r="Y101" i="7"/>
  <c r="Y155" i="7" s="1"/>
  <c r="X101" i="7"/>
  <c r="X155" i="7" s="1"/>
  <c r="W101" i="7"/>
  <c r="W155" i="7" s="1"/>
  <c r="V101" i="7"/>
  <c r="V155" i="7" s="1"/>
  <c r="U101" i="7"/>
  <c r="U155" i="7" s="1"/>
  <c r="T101" i="7"/>
  <c r="T155" i="7" s="1"/>
  <c r="S101" i="7"/>
  <c r="S155" i="7" s="1"/>
  <c r="R101" i="7"/>
  <c r="R155" i="7" s="1"/>
  <c r="Q101" i="7"/>
  <c r="Q155" i="7" s="1"/>
  <c r="P101" i="7"/>
  <c r="P155" i="7" s="1"/>
  <c r="O101" i="7"/>
  <c r="O155" i="7" s="1"/>
  <c r="N101" i="7"/>
  <c r="N155" i="7" s="1"/>
  <c r="M101" i="7"/>
  <c r="M155" i="7" s="1"/>
  <c r="L101" i="7"/>
  <c r="L155" i="7" s="1"/>
  <c r="K101" i="7"/>
  <c r="K155" i="7" s="1"/>
  <c r="J101" i="7"/>
  <c r="J155" i="7" s="1"/>
  <c r="I101" i="7"/>
  <c r="I155" i="7" s="1"/>
  <c r="H101" i="7"/>
  <c r="H155" i="7" s="1"/>
  <c r="G101" i="7"/>
  <c r="F101" i="7"/>
  <c r="F155" i="7" s="1"/>
  <c r="E101" i="7"/>
  <c r="E155" i="7" s="1"/>
  <c r="AB100" i="7"/>
  <c r="AB154" i="7" s="1"/>
  <c r="AA100" i="7"/>
  <c r="AA154" i="7" s="1"/>
  <c r="Z100" i="7"/>
  <c r="Z154" i="7" s="1"/>
  <c r="Y100" i="7"/>
  <c r="Y154" i="7" s="1"/>
  <c r="X100" i="7"/>
  <c r="X154" i="7" s="1"/>
  <c r="W100" i="7"/>
  <c r="W154" i="7" s="1"/>
  <c r="V100" i="7"/>
  <c r="V154" i="7" s="1"/>
  <c r="U100" i="7"/>
  <c r="U154" i="7" s="1"/>
  <c r="T100" i="7"/>
  <c r="T154" i="7" s="1"/>
  <c r="S100" i="7"/>
  <c r="S154" i="7" s="1"/>
  <c r="R100" i="7"/>
  <c r="R154" i="7" s="1"/>
  <c r="Q100" i="7"/>
  <c r="Q154" i="7" s="1"/>
  <c r="P100" i="7"/>
  <c r="P154" i="7" s="1"/>
  <c r="O100" i="7"/>
  <c r="O154" i="7" s="1"/>
  <c r="N100" i="7"/>
  <c r="N154" i="7" s="1"/>
  <c r="M100" i="7"/>
  <c r="M154" i="7" s="1"/>
  <c r="L100" i="7"/>
  <c r="L154" i="7" s="1"/>
  <c r="K100" i="7"/>
  <c r="K154" i="7" s="1"/>
  <c r="J100" i="7"/>
  <c r="J154" i="7" s="1"/>
  <c r="I100" i="7"/>
  <c r="I154" i="7" s="1"/>
  <c r="H100" i="7"/>
  <c r="H154" i="7" s="1"/>
  <c r="G100" i="7"/>
  <c r="G154" i="7" s="1"/>
  <c r="F100" i="7"/>
  <c r="F154" i="7" s="1"/>
  <c r="E100" i="7"/>
  <c r="E154" i="7" s="1"/>
  <c r="AB99" i="7"/>
  <c r="AB153" i="7" s="1"/>
  <c r="AA99" i="7"/>
  <c r="AA153" i="7" s="1"/>
  <c r="Z99" i="7"/>
  <c r="Z153" i="7" s="1"/>
  <c r="Y99" i="7"/>
  <c r="Y153" i="7" s="1"/>
  <c r="X99" i="7"/>
  <c r="X153" i="7" s="1"/>
  <c r="W99" i="7"/>
  <c r="W153" i="7" s="1"/>
  <c r="V99" i="7"/>
  <c r="V153" i="7" s="1"/>
  <c r="U99" i="7"/>
  <c r="U153" i="7" s="1"/>
  <c r="T99" i="7"/>
  <c r="T153" i="7" s="1"/>
  <c r="S99" i="7"/>
  <c r="S153" i="7" s="1"/>
  <c r="R99" i="7"/>
  <c r="R153" i="7" s="1"/>
  <c r="Q99" i="7"/>
  <c r="Q153" i="7" s="1"/>
  <c r="P99" i="7"/>
  <c r="P153" i="7" s="1"/>
  <c r="O99" i="7"/>
  <c r="O153" i="7" s="1"/>
  <c r="N99" i="7"/>
  <c r="N153" i="7" s="1"/>
  <c r="M99" i="7"/>
  <c r="M153" i="7" s="1"/>
  <c r="L99" i="7"/>
  <c r="L153" i="7" s="1"/>
  <c r="K99" i="7"/>
  <c r="J99" i="7"/>
  <c r="J153" i="7" s="1"/>
  <c r="I99" i="7"/>
  <c r="I153" i="7" s="1"/>
  <c r="H99" i="7"/>
  <c r="H153" i="7" s="1"/>
  <c r="G99" i="7"/>
  <c r="G153" i="7" s="1"/>
  <c r="F99" i="7"/>
  <c r="F153" i="7" s="1"/>
  <c r="E99" i="7"/>
  <c r="E153" i="7" s="1"/>
  <c r="AB98" i="7"/>
  <c r="AB152" i="7" s="1"/>
  <c r="AA98" i="7"/>
  <c r="AA152" i="7" s="1"/>
  <c r="Z98" i="7"/>
  <c r="Z152" i="7" s="1"/>
  <c r="Y98" i="7"/>
  <c r="Y152" i="7" s="1"/>
  <c r="X98" i="7"/>
  <c r="X152" i="7" s="1"/>
  <c r="W98" i="7"/>
  <c r="W152" i="7" s="1"/>
  <c r="V98" i="7"/>
  <c r="V152" i="7" s="1"/>
  <c r="U98" i="7"/>
  <c r="U152" i="7" s="1"/>
  <c r="T98" i="7"/>
  <c r="T152" i="7" s="1"/>
  <c r="S98" i="7"/>
  <c r="S152" i="7" s="1"/>
  <c r="R98" i="7"/>
  <c r="R152" i="7" s="1"/>
  <c r="Q98" i="7"/>
  <c r="Q152" i="7" s="1"/>
  <c r="P98" i="7"/>
  <c r="P152" i="7" s="1"/>
  <c r="O98" i="7"/>
  <c r="O152" i="7" s="1"/>
  <c r="N98" i="7"/>
  <c r="N152" i="7" s="1"/>
  <c r="M98" i="7"/>
  <c r="M152" i="7" s="1"/>
  <c r="L98" i="7"/>
  <c r="L152" i="7" s="1"/>
  <c r="K98" i="7"/>
  <c r="K152" i="7" s="1"/>
  <c r="J98" i="7"/>
  <c r="J152" i="7" s="1"/>
  <c r="I98" i="7"/>
  <c r="I152" i="7" s="1"/>
  <c r="H98" i="7"/>
  <c r="H152" i="7" s="1"/>
  <c r="G98" i="7"/>
  <c r="G152" i="7" s="1"/>
  <c r="F98" i="7"/>
  <c r="F152" i="7" s="1"/>
  <c r="E98" i="7"/>
  <c r="E152" i="7" s="1"/>
  <c r="AB97" i="7"/>
  <c r="AB151" i="7" s="1"/>
  <c r="AA97" i="7"/>
  <c r="AA151" i="7" s="1"/>
  <c r="Z97" i="7"/>
  <c r="Z151" i="7" s="1"/>
  <c r="Y97" i="7"/>
  <c r="Y151" i="7" s="1"/>
  <c r="X97" i="7"/>
  <c r="X151" i="7" s="1"/>
  <c r="W97" i="7"/>
  <c r="W151" i="7" s="1"/>
  <c r="V97" i="7"/>
  <c r="V151" i="7" s="1"/>
  <c r="U97" i="7"/>
  <c r="U151" i="7" s="1"/>
  <c r="T97" i="7"/>
  <c r="T151" i="7" s="1"/>
  <c r="S97" i="7"/>
  <c r="S151" i="7" s="1"/>
  <c r="R97" i="7"/>
  <c r="R151" i="7" s="1"/>
  <c r="Q97" i="7"/>
  <c r="Q151" i="7" s="1"/>
  <c r="P97" i="7"/>
  <c r="P151" i="7" s="1"/>
  <c r="O97" i="7"/>
  <c r="O151" i="7" s="1"/>
  <c r="N97" i="7"/>
  <c r="N151" i="7" s="1"/>
  <c r="M97" i="7"/>
  <c r="M151" i="7" s="1"/>
  <c r="L97" i="7"/>
  <c r="L151" i="7" s="1"/>
  <c r="K97" i="7"/>
  <c r="K151" i="7" s="1"/>
  <c r="J97" i="7"/>
  <c r="J151" i="7" s="1"/>
  <c r="I97" i="7"/>
  <c r="I151" i="7" s="1"/>
  <c r="H97" i="7"/>
  <c r="H151" i="7" s="1"/>
  <c r="G97" i="7"/>
  <c r="G151" i="7" s="1"/>
  <c r="F97" i="7"/>
  <c r="F151" i="7" s="1"/>
  <c r="E97" i="7"/>
  <c r="E151" i="7" s="1"/>
  <c r="AB96" i="7"/>
  <c r="AB150" i="7" s="1"/>
  <c r="AA96" i="7"/>
  <c r="AA150" i="7" s="1"/>
  <c r="Z96" i="7"/>
  <c r="Z150" i="7" s="1"/>
  <c r="Y96" i="7"/>
  <c r="Y150" i="7" s="1"/>
  <c r="X96" i="7"/>
  <c r="X150" i="7" s="1"/>
  <c r="W96" i="7"/>
  <c r="W150" i="7" s="1"/>
  <c r="V96" i="7"/>
  <c r="V150" i="7" s="1"/>
  <c r="U96" i="7"/>
  <c r="U150" i="7" s="1"/>
  <c r="T96" i="7"/>
  <c r="T150" i="7" s="1"/>
  <c r="S96" i="7"/>
  <c r="S150" i="7" s="1"/>
  <c r="R96" i="7"/>
  <c r="R150" i="7" s="1"/>
  <c r="Q96" i="7"/>
  <c r="Q150" i="7" s="1"/>
  <c r="P96" i="7"/>
  <c r="P150" i="7" s="1"/>
  <c r="O96" i="7"/>
  <c r="O150" i="7" s="1"/>
  <c r="N96" i="7"/>
  <c r="N150" i="7" s="1"/>
  <c r="M96" i="7"/>
  <c r="M150" i="7" s="1"/>
  <c r="L96" i="7"/>
  <c r="L150" i="7" s="1"/>
  <c r="K96" i="7"/>
  <c r="K150" i="7" s="1"/>
  <c r="J96" i="7"/>
  <c r="J150" i="7" s="1"/>
  <c r="I96" i="7"/>
  <c r="I150" i="7" s="1"/>
  <c r="H96" i="7"/>
  <c r="H150" i="7" s="1"/>
  <c r="G96" i="7"/>
  <c r="G150" i="7" s="1"/>
  <c r="F96" i="7"/>
  <c r="F150" i="7" s="1"/>
  <c r="E96" i="7"/>
  <c r="E150" i="7" s="1"/>
  <c r="AB95" i="7"/>
  <c r="AB149" i="7" s="1"/>
  <c r="AA95" i="7"/>
  <c r="AA149" i="7" s="1"/>
  <c r="Z95" i="7"/>
  <c r="Z149" i="7" s="1"/>
  <c r="Y95" i="7"/>
  <c r="Y149" i="7" s="1"/>
  <c r="X95" i="7"/>
  <c r="X149" i="7" s="1"/>
  <c r="W95" i="7"/>
  <c r="W149" i="7" s="1"/>
  <c r="V95" i="7"/>
  <c r="V149" i="7" s="1"/>
  <c r="U95" i="7"/>
  <c r="U149" i="7" s="1"/>
  <c r="T95" i="7"/>
  <c r="T149" i="7" s="1"/>
  <c r="S95" i="7"/>
  <c r="S149" i="7" s="1"/>
  <c r="R95" i="7"/>
  <c r="R149" i="7" s="1"/>
  <c r="Q95" i="7"/>
  <c r="Q149" i="7" s="1"/>
  <c r="P95" i="7"/>
  <c r="P149" i="7" s="1"/>
  <c r="O95" i="7"/>
  <c r="O149" i="7" s="1"/>
  <c r="N95" i="7"/>
  <c r="N149" i="7" s="1"/>
  <c r="M95" i="7"/>
  <c r="M149" i="7" s="1"/>
  <c r="L95" i="7"/>
  <c r="L149" i="7" s="1"/>
  <c r="K95" i="7"/>
  <c r="K149" i="7" s="1"/>
  <c r="J95" i="7"/>
  <c r="J149" i="7" s="1"/>
  <c r="I95" i="7"/>
  <c r="I149" i="7" s="1"/>
  <c r="H95" i="7"/>
  <c r="H149" i="7" s="1"/>
  <c r="G95" i="7"/>
  <c r="G149" i="7" s="1"/>
  <c r="F95" i="7"/>
  <c r="F149" i="7" s="1"/>
  <c r="E95" i="7"/>
  <c r="E149" i="7" s="1"/>
  <c r="AB94" i="7"/>
  <c r="AB148" i="7" s="1"/>
  <c r="AA94" i="7"/>
  <c r="AA148" i="7" s="1"/>
  <c r="Z94" i="7"/>
  <c r="Z148" i="7" s="1"/>
  <c r="Y94" i="7"/>
  <c r="Y148" i="7" s="1"/>
  <c r="X94" i="7"/>
  <c r="X148" i="7" s="1"/>
  <c r="W94" i="7"/>
  <c r="W148" i="7" s="1"/>
  <c r="V94" i="7"/>
  <c r="V148" i="7" s="1"/>
  <c r="U94" i="7"/>
  <c r="U148" i="7" s="1"/>
  <c r="T94" i="7"/>
  <c r="T148" i="7" s="1"/>
  <c r="S94" i="7"/>
  <c r="S148" i="7" s="1"/>
  <c r="R94" i="7"/>
  <c r="R148" i="7" s="1"/>
  <c r="Q94" i="7"/>
  <c r="Q148" i="7" s="1"/>
  <c r="P94" i="7"/>
  <c r="P148" i="7" s="1"/>
  <c r="O94" i="7"/>
  <c r="O148" i="7" s="1"/>
  <c r="N94" i="7"/>
  <c r="N148" i="7" s="1"/>
  <c r="M94" i="7"/>
  <c r="M148" i="7" s="1"/>
  <c r="L94" i="7"/>
  <c r="L148" i="7" s="1"/>
  <c r="K94" i="7"/>
  <c r="K148" i="7" s="1"/>
  <c r="J94" i="7"/>
  <c r="J148" i="7" s="1"/>
  <c r="I94" i="7"/>
  <c r="I148" i="7" s="1"/>
  <c r="H94" i="7"/>
  <c r="H148" i="7" s="1"/>
  <c r="G94" i="7"/>
  <c r="G148" i="7" s="1"/>
  <c r="F94" i="7"/>
  <c r="F148" i="7" s="1"/>
  <c r="E94" i="7"/>
  <c r="E148" i="7" s="1"/>
  <c r="AB93" i="7"/>
  <c r="AB147" i="7" s="1"/>
  <c r="AA93" i="7"/>
  <c r="Z93" i="7"/>
  <c r="Z147" i="7" s="1"/>
  <c r="Y93" i="7"/>
  <c r="Y147" i="7" s="1"/>
  <c r="X93" i="7"/>
  <c r="X147" i="7" s="1"/>
  <c r="W93" i="7"/>
  <c r="W147" i="7" s="1"/>
  <c r="V93" i="7"/>
  <c r="V147" i="7" s="1"/>
  <c r="U93" i="7"/>
  <c r="U147" i="7" s="1"/>
  <c r="T93" i="7"/>
  <c r="T147" i="7" s="1"/>
  <c r="S93" i="7"/>
  <c r="S147" i="7" s="1"/>
  <c r="R93" i="7"/>
  <c r="R147" i="7" s="1"/>
  <c r="Q93" i="7"/>
  <c r="Q147" i="7" s="1"/>
  <c r="P93" i="7"/>
  <c r="P147" i="7" s="1"/>
  <c r="O93" i="7"/>
  <c r="O147" i="7" s="1"/>
  <c r="N93" i="7"/>
  <c r="N147" i="7" s="1"/>
  <c r="M93" i="7"/>
  <c r="M147" i="7" s="1"/>
  <c r="L93" i="7"/>
  <c r="L147" i="7" s="1"/>
  <c r="K93" i="7"/>
  <c r="K147" i="7" s="1"/>
  <c r="J93" i="7"/>
  <c r="J147" i="7" s="1"/>
  <c r="I93" i="7"/>
  <c r="I147" i="7" s="1"/>
  <c r="H93" i="7"/>
  <c r="H147" i="7" s="1"/>
  <c r="G93" i="7"/>
  <c r="G147" i="7" s="1"/>
  <c r="F93" i="7"/>
  <c r="F147" i="7" s="1"/>
  <c r="E93" i="7"/>
  <c r="E147" i="7" s="1"/>
  <c r="AB92" i="7"/>
  <c r="AB146" i="7" s="1"/>
  <c r="AA92" i="7"/>
  <c r="AA146" i="7" s="1"/>
  <c r="Z92" i="7"/>
  <c r="Z146" i="7" s="1"/>
  <c r="Y92" i="7"/>
  <c r="Y146" i="7" s="1"/>
  <c r="X92" i="7"/>
  <c r="X146" i="7" s="1"/>
  <c r="W92" i="7"/>
  <c r="W146" i="7" s="1"/>
  <c r="V92" i="7"/>
  <c r="V146" i="7" s="1"/>
  <c r="U92" i="7"/>
  <c r="U146" i="7" s="1"/>
  <c r="T92" i="7"/>
  <c r="T146" i="7" s="1"/>
  <c r="S92" i="7"/>
  <c r="S146" i="7" s="1"/>
  <c r="R92" i="7"/>
  <c r="R146" i="7" s="1"/>
  <c r="Q92" i="7"/>
  <c r="Q146" i="7" s="1"/>
  <c r="P92" i="7"/>
  <c r="P146" i="7" s="1"/>
  <c r="O92" i="7"/>
  <c r="O146" i="7" s="1"/>
  <c r="N92" i="7"/>
  <c r="N146" i="7" s="1"/>
  <c r="M92" i="7"/>
  <c r="M146" i="7" s="1"/>
  <c r="L92" i="7"/>
  <c r="L146" i="7" s="1"/>
  <c r="K92" i="7"/>
  <c r="K146" i="7" s="1"/>
  <c r="J92" i="7"/>
  <c r="J146" i="7" s="1"/>
  <c r="I92" i="7"/>
  <c r="I146" i="7" s="1"/>
  <c r="H92" i="7"/>
  <c r="H146" i="7" s="1"/>
  <c r="G92" i="7"/>
  <c r="G146" i="7" s="1"/>
  <c r="F92" i="7"/>
  <c r="F146" i="7" s="1"/>
  <c r="E92" i="7"/>
  <c r="E146" i="7" s="1"/>
  <c r="AB91" i="7"/>
  <c r="AB145" i="7" s="1"/>
  <c r="AA91" i="7"/>
  <c r="AA145" i="7" s="1"/>
  <c r="Z91" i="7"/>
  <c r="Z145" i="7" s="1"/>
  <c r="Y91" i="7"/>
  <c r="Y145" i="7" s="1"/>
  <c r="X91" i="7"/>
  <c r="X145" i="7" s="1"/>
  <c r="W91" i="7"/>
  <c r="W145" i="7" s="1"/>
  <c r="V91" i="7"/>
  <c r="V145" i="7" s="1"/>
  <c r="U91" i="7"/>
  <c r="U145" i="7" s="1"/>
  <c r="T91" i="7"/>
  <c r="T145" i="7" s="1"/>
  <c r="S91" i="7"/>
  <c r="S145" i="7" s="1"/>
  <c r="R91" i="7"/>
  <c r="R145" i="7" s="1"/>
  <c r="Q91" i="7"/>
  <c r="Q145" i="7" s="1"/>
  <c r="P91" i="7"/>
  <c r="P145" i="7" s="1"/>
  <c r="O91" i="7"/>
  <c r="O145" i="7" s="1"/>
  <c r="N91" i="7"/>
  <c r="N145" i="7" s="1"/>
  <c r="M91" i="7"/>
  <c r="M145" i="7" s="1"/>
  <c r="L91" i="7"/>
  <c r="L145" i="7" s="1"/>
  <c r="K91" i="7"/>
  <c r="K145" i="7" s="1"/>
  <c r="J91" i="7"/>
  <c r="J145" i="7" s="1"/>
  <c r="I91" i="7"/>
  <c r="I145" i="7" s="1"/>
  <c r="H91" i="7"/>
  <c r="H145" i="7" s="1"/>
  <c r="G91" i="7"/>
  <c r="G145" i="7" s="1"/>
  <c r="F91" i="7"/>
  <c r="F145" i="7" s="1"/>
  <c r="E91" i="7"/>
  <c r="E145" i="7" s="1"/>
  <c r="AB90" i="7"/>
  <c r="AB144" i="7" s="1"/>
  <c r="AA90" i="7"/>
  <c r="AA144" i="7" s="1"/>
  <c r="Z90" i="7"/>
  <c r="Z144" i="7" s="1"/>
  <c r="Y90" i="7"/>
  <c r="Y144" i="7" s="1"/>
  <c r="X90" i="7"/>
  <c r="X144" i="7" s="1"/>
  <c r="W90" i="7"/>
  <c r="W144" i="7" s="1"/>
  <c r="V90" i="7"/>
  <c r="V144" i="7" s="1"/>
  <c r="U90" i="7"/>
  <c r="U144" i="7" s="1"/>
  <c r="T90" i="7"/>
  <c r="T144" i="7" s="1"/>
  <c r="S90" i="7"/>
  <c r="S144" i="7" s="1"/>
  <c r="R90" i="7"/>
  <c r="R144" i="7" s="1"/>
  <c r="Q90" i="7"/>
  <c r="Q144" i="7" s="1"/>
  <c r="P90" i="7"/>
  <c r="P144" i="7" s="1"/>
  <c r="O90" i="7"/>
  <c r="O144" i="7" s="1"/>
  <c r="N90" i="7"/>
  <c r="N144" i="7" s="1"/>
  <c r="M90" i="7"/>
  <c r="M144" i="7" s="1"/>
  <c r="L90" i="7"/>
  <c r="L144" i="7" s="1"/>
  <c r="K90" i="7"/>
  <c r="K144" i="7" s="1"/>
  <c r="J90" i="7"/>
  <c r="J144" i="7" s="1"/>
  <c r="I90" i="7"/>
  <c r="I144" i="7" s="1"/>
  <c r="H90" i="7"/>
  <c r="H144" i="7" s="1"/>
  <c r="G90" i="7"/>
  <c r="G144" i="7" s="1"/>
  <c r="F90" i="7"/>
  <c r="F144" i="7" s="1"/>
  <c r="E90" i="7"/>
  <c r="E144" i="7" s="1"/>
  <c r="AB89" i="7"/>
  <c r="AB143" i="7" s="1"/>
  <c r="AA89" i="7"/>
  <c r="Z89" i="7"/>
  <c r="Z143" i="7" s="1"/>
  <c r="Y89" i="7"/>
  <c r="Y143" i="7" s="1"/>
  <c r="X89" i="7"/>
  <c r="X143" i="7" s="1"/>
  <c r="W89" i="7"/>
  <c r="W143" i="7" s="1"/>
  <c r="V89" i="7"/>
  <c r="V143" i="7" s="1"/>
  <c r="U89" i="7"/>
  <c r="U143" i="7" s="1"/>
  <c r="T89" i="7"/>
  <c r="T143" i="7" s="1"/>
  <c r="S89" i="7"/>
  <c r="S143" i="7" s="1"/>
  <c r="R89" i="7"/>
  <c r="R143" i="7" s="1"/>
  <c r="Q89" i="7"/>
  <c r="Q143" i="7" s="1"/>
  <c r="P89" i="7"/>
  <c r="P143" i="7" s="1"/>
  <c r="O89" i="7"/>
  <c r="O143" i="7" s="1"/>
  <c r="N89" i="7"/>
  <c r="N143" i="7" s="1"/>
  <c r="M89" i="7"/>
  <c r="M143" i="7" s="1"/>
  <c r="L89" i="7"/>
  <c r="L143" i="7" s="1"/>
  <c r="K89" i="7"/>
  <c r="K143" i="7" s="1"/>
  <c r="J89" i="7"/>
  <c r="J143" i="7" s="1"/>
  <c r="I89" i="7"/>
  <c r="I143" i="7" s="1"/>
  <c r="H89" i="7"/>
  <c r="H143" i="7" s="1"/>
  <c r="G89" i="7"/>
  <c r="G143" i="7" s="1"/>
  <c r="F89" i="7"/>
  <c r="F143" i="7" s="1"/>
  <c r="E89" i="7"/>
  <c r="E143" i="7" s="1"/>
  <c r="AB88" i="7"/>
  <c r="AB142" i="7" s="1"/>
  <c r="AA88" i="7"/>
  <c r="AA142" i="7" s="1"/>
  <c r="Z88" i="7"/>
  <c r="Z142" i="7" s="1"/>
  <c r="Y88" i="7"/>
  <c r="Y142" i="7" s="1"/>
  <c r="X88" i="7"/>
  <c r="X142" i="7" s="1"/>
  <c r="W88" i="7"/>
  <c r="W142" i="7" s="1"/>
  <c r="V88" i="7"/>
  <c r="V142" i="7" s="1"/>
  <c r="U88" i="7"/>
  <c r="U142" i="7" s="1"/>
  <c r="T88" i="7"/>
  <c r="T142" i="7" s="1"/>
  <c r="S88" i="7"/>
  <c r="S142" i="7" s="1"/>
  <c r="R88" i="7"/>
  <c r="R142" i="7" s="1"/>
  <c r="Q88" i="7"/>
  <c r="Q142" i="7" s="1"/>
  <c r="P88" i="7"/>
  <c r="P142" i="7" s="1"/>
  <c r="O88" i="7"/>
  <c r="O142" i="7" s="1"/>
  <c r="N88" i="7"/>
  <c r="N142" i="7" s="1"/>
  <c r="M88" i="7"/>
  <c r="M142" i="7" s="1"/>
  <c r="L88" i="7"/>
  <c r="L142" i="7" s="1"/>
  <c r="K88" i="7"/>
  <c r="K142" i="7" s="1"/>
  <c r="J88" i="7"/>
  <c r="J142" i="7" s="1"/>
  <c r="I88" i="7"/>
  <c r="I142" i="7" s="1"/>
  <c r="H88" i="7"/>
  <c r="H142" i="7" s="1"/>
  <c r="G88" i="7"/>
  <c r="G142" i="7" s="1"/>
  <c r="F88" i="7"/>
  <c r="F142" i="7" s="1"/>
  <c r="E88" i="7"/>
  <c r="E142" i="7" s="1"/>
  <c r="AB87" i="7"/>
  <c r="AB141" i="7" s="1"/>
  <c r="AA87" i="7"/>
  <c r="AA141" i="7" s="1"/>
  <c r="Z87" i="7"/>
  <c r="Z141" i="7" s="1"/>
  <c r="Y87" i="7"/>
  <c r="Y141" i="7" s="1"/>
  <c r="X87" i="7"/>
  <c r="X141" i="7" s="1"/>
  <c r="W87" i="7"/>
  <c r="W141" i="7" s="1"/>
  <c r="V87" i="7"/>
  <c r="V141" i="7" s="1"/>
  <c r="U87" i="7"/>
  <c r="U141" i="7" s="1"/>
  <c r="T87" i="7"/>
  <c r="T141" i="7" s="1"/>
  <c r="S87" i="7"/>
  <c r="S141" i="7" s="1"/>
  <c r="R87" i="7"/>
  <c r="R141" i="7" s="1"/>
  <c r="Q87" i="7"/>
  <c r="Q141" i="7" s="1"/>
  <c r="P87" i="7"/>
  <c r="P141" i="7" s="1"/>
  <c r="O87" i="7"/>
  <c r="O141" i="7" s="1"/>
  <c r="N87" i="7"/>
  <c r="N141" i="7" s="1"/>
  <c r="M87" i="7"/>
  <c r="M141" i="7" s="1"/>
  <c r="L87" i="7"/>
  <c r="L141" i="7" s="1"/>
  <c r="K87" i="7"/>
  <c r="K141" i="7" s="1"/>
  <c r="J87" i="7"/>
  <c r="J141" i="7" s="1"/>
  <c r="I87" i="7"/>
  <c r="I141" i="7" s="1"/>
  <c r="H87" i="7"/>
  <c r="H141" i="7" s="1"/>
  <c r="G87" i="7"/>
  <c r="G141" i="7" s="1"/>
  <c r="F87" i="7"/>
  <c r="F141" i="7" s="1"/>
  <c r="E87" i="7"/>
  <c r="E141" i="7" s="1"/>
  <c r="AB86" i="7"/>
  <c r="AB140" i="7" s="1"/>
  <c r="AA86" i="7"/>
  <c r="AA140" i="7" s="1"/>
  <c r="Z86" i="7"/>
  <c r="Z140" i="7" s="1"/>
  <c r="Y86" i="7"/>
  <c r="Y140" i="7" s="1"/>
  <c r="X86" i="7"/>
  <c r="X140" i="7" s="1"/>
  <c r="W86" i="7"/>
  <c r="W140" i="7" s="1"/>
  <c r="V86" i="7"/>
  <c r="V140" i="7" s="1"/>
  <c r="U86" i="7"/>
  <c r="U140" i="7" s="1"/>
  <c r="T86" i="7"/>
  <c r="T140" i="7" s="1"/>
  <c r="S86" i="7"/>
  <c r="S140" i="7" s="1"/>
  <c r="R86" i="7"/>
  <c r="R140" i="7" s="1"/>
  <c r="Q86" i="7"/>
  <c r="Q140" i="7" s="1"/>
  <c r="P86" i="7"/>
  <c r="P140" i="7" s="1"/>
  <c r="O86" i="7"/>
  <c r="O140" i="7" s="1"/>
  <c r="N86" i="7"/>
  <c r="N140" i="7" s="1"/>
  <c r="M86" i="7"/>
  <c r="M140" i="7" s="1"/>
  <c r="L86" i="7"/>
  <c r="L140" i="7" s="1"/>
  <c r="K86" i="7"/>
  <c r="K140" i="7" s="1"/>
  <c r="J86" i="7"/>
  <c r="J140" i="7" s="1"/>
  <c r="I86" i="7"/>
  <c r="I140" i="7" s="1"/>
  <c r="H86" i="7"/>
  <c r="H140" i="7" s="1"/>
  <c r="G86" i="7"/>
  <c r="G140" i="7" s="1"/>
  <c r="F86" i="7"/>
  <c r="F140" i="7" s="1"/>
  <c r="E86" i="7"/>
  <c r="E140" i="7" s="1"/>
  <c r="AB85" i="7"/>
  <c r="AB139" i="7" s="1"/>
  <c r="AA85" i="7"/>
  <c r="AA139" i="7" s="1"/>
  <c r="Z85" i="7"/>
  <c r="Z139" i="7" s="1"/>
  <c r="Y85" i="7"/>
  <c r="Y139" i="7" s="1"/>
  <c r="X85" i="7"/>
  <c r="X139" i="7" s="1"/>
  <c r="W85" i="7"/>
  <c r="W139" i="7" s="1"/>
  <c r="V85" i="7"/>
  <c r="V139" i="7" s="1"/>
  <c r="U85" i="7"/>
  <c r="U139" i="7" s="1"/>
  <c r="T85" i="7"/>
  <c r="T139" i="7" s="1"/>
  <c r="S85" i="7"/>
  <c r="R85" i="7"/>
  <c r="R139" i="7" s="1"/>
  <c r="Q85" i="7"/>
  <c r="Q139" i="7" s="1"/>
  <c r="P85" i="7"/>
  <c r="P139" i="7" s="1"/>
  <c r="O85" i="7"/>
  <c r="O139" i="7" s="1"/>
  <c r="N85" i="7"/>
  <c r="N139" i="7" s="1"/>
  <c r="M85" i="7"/>
  <c r="M139" i="7" s="1"/>
  <c r="L85" i="7"/>
  <c r="L139" i="7" s="1"/>
  <c r="K85" i="7"/>
  <c r="K139" i="7" s="1"/>
  <c r="J85" i="7"/>
  <c r="J139" i="7" s="1"/>
  <c r="I85" i="7"/>
  <c r="I139" i="7" s="1"/>
  <c r="H85" i="7"/>
  <c r="H139" i="7" s="1"/>
  <c r="G85" i="7"/>
  <c r="G139" i="7" s="1"/>
  <c r="F85" i="7"/>
  <c r="F139" i="7" s="1"/>
  <c r="E85" i="7"/>
  <c r="E139" i="7" s="1"/>
  <c r="AB84" i="7"/>
  <c r="AB138" i="7" s="1"/>
  <c r="AA84" i="7"/>
  <c r="AA138" i="7" s="1"/>
  <c r="Z84" i="7"/>
  <c r="Z138" i="7" s="1"/>
  <c r="Y84" i="7"/>
  <c r="Y138" i="7" s="1"/>
  <c r="X84" i="7"/>
  <c r="X138" i="7" s="1"/>
  <c r="W84" i="7"/>
  <c r="W138" i="7" s="1"/>
  <c r="V84" i="7"/>
  <c r="V138" i="7" s="1"/>
  <c r="U84" i="7"/>
  <c r="U138" i="7" s="1"/>
  <c r="T84" i="7"/>
  <c r="T138" i="7" s="1"/>
  <c r="S84" i="7"/>
  <c r="S138" i="7" s="1"/>
  <c r="R84" i="7"/>
  <c r="R138" i="7" s="1"/>
  <c r="Q84" i="7"/>
  <c r="Q138" i="7" s="1"/>
  <c r="P84" i="7"/>
  <c r="P138" i="7" s="1"/>
  <c r="O84" i="7"/>
  <c r="O138" i="7" s="1"/>
  <c r="N84" i="7"/>
  <c r="N138" i="7" s="1"/>
  <c r="M84" i="7"/>
  <c r="M138" i="7" s="1"/>
  <c r="L84" i="7"/>
  <c r="L138" i="7" s="1"/>
  <c r="K84" i="7"/>
  <c r="K138" i="7" s="1"/>
  <c r="J84" i="7"/>
  <c r="J138" i="7" s="1"/>
  <c r="I84" i="7"/>
  <c r="I138" i="7" s="1"/>
  <c r="H84" i="7"/>
  <c r="H138" i="7" s="1"/>
  <c r="G84" i="7"/>
  <c r="G138" i="7" s="1"/>
  <c r="F84" i="7"/>
  <c r="F138" i="7" s="1"/>
  <c r="E84" i="7"/>
  <c r="E138" i="7" s="1"/>
  <c r="AB83" i="7"/>
  <c r="AB137" i="7" s="1"/>
  <c r="AA83" i="7"/>
  <c r="AA137" i="7" s="1"/>
  <c r="Z83" i="7"/>
  <c r="Z137" i="7" s="1"/>
  <c r="Y83" i="7"/>
  <c r="Y137" i="7" s="1"/>
  <c r="X83" i="7"/>
  <c r="X137" i="7" s="1"/>
  <c r="W83" i="7"/>
  <c r="W137" i="7" s="1"/>
  <c r="V83" i="7"/>
  <c r="V137" i="7" s="1"/>
  <c r="U83" i="7"/>
  <c r="U137" i="7" s="1"/>
  <c r="T83" i="7"/>
  <c r="T137" i="7" s="1"/>
  <c r="S83" i="7"/>
  <c r="S137" i="7" s="1"/>
  <c r="R83" i="7"/>
  <c r="R137" i="7" s="1"/>
  <c r="Q83" i="7"/>
  <c r="Q137" i="7" s="1"/>
  <c r="P83" i="7"/>
  <c r="P137" i="7" s="1"/>
  <c r="O83" i="7"/>
  <c r="O137" i="7" s="1"/>
  <c r="N83" i="7"/>
  <c r="N137" i="7" s="1"/>
  <c r="M83" i="7"/>
  <c r="M137" i="7" s="1"/>
  <c r="L83" i="7"/>
  <c r="L137" i="7" s="1"/>
  <c r="K83" i="7"/>
  <c r="K137" i="7" s="1"/>
  <c r="J83" i="7"/>
  <c r="J137" i="7" s="1"/>
  <c r="I83" i="7"/>
  <c r="I137" i="7" s="1"/>
  <c r="H83" i="7"/>
  <c r="H137" i="7" s="1"/>
  <c r="G83" i="7"/>
  <c r="G137" i="7" s="1"/>
  <c r="F83" i="7"/>
  <c r="F137" i="7" s="1"/>
  <c r="E83" i="7"/>
  <c r="E137" i="7" s="1"/>
  <c r="AB82" i="7"/>
  <c r="AB136" i="7" s="1"/>
  <c r="AA82" i="7"/>
  <c r="AA136" i="7" s="1"/>
  <c r="Z82" i="7"/>
  <c r="Z136" i="7" s="1"/>
  <c r="Y82" i="7"/>
  <c r="Y136" i="7" s="1"/>
  <c r="X82" i="7"/>
  <c r="X136" i="7" s="1"/>
  <c r="W82" i="7"/>
  <c r="W136" i="7" s="1"/>
  <c r="V82" i="7"/>
  <c r="V136" i="7" s="1"/>
  <c r="U82" i="7"/>
  <c r="U136" i="7" s="1"/>
  <c r="T82" i="7"/>
  <c r="T136" i="7" s="1"/>
  <c r="S82" i="7"/>
  <c r="R82" i="7"/>
  <c r="R136" i="7" s="1"/>
  <c r="Q82" i="7"/>
  <c r="Q136" i="7" s="1"/>
  <c r="P82" i="7"/>
  <c r="P136" i="7" s="1"/>
  <c r="O82" i="7"/>
  <c r="O136" i="7" s="1"/>
  <c r="N82" i="7"/>
  <c r="N136" i="7" s="1"/>
  <c r="M82" i="7"/>
  <c r="M136" i="7" s="1"/>
  <c r="L82" i="7"/>
  <c r="L136" i="7" s="1"/>
  <c r="K82" i="7"/>
  <c r="K136" i="7" s="1"/>
  <c r="J82" i="7"/>
  <c r="J136" i="7" s="1"/>
  <c r="I82" i="7"/>
  <c r="I136" i="7" s="1"/>
  <c r="H82" i="7"/>
  <c r="H136" i="7" s="1"/>
  <c r="G82" i="7"/>
  <c r="G136" i="7" s="1"/>
  <c r="F82" i="7"/>
  <c r="F136" i="7" s="1"/>
  <c r="E82" i="7"/>
  <c r="E136" i="7" s="1"/>
  <c r="AB81" i="7"/>
  <c r="AB135" i="7" s="1"/>
  <c r="AA81" i="7"/>
  <c r="AA135" i="7" s="1"/>
  <c r="Z81" i="7"/>
  <c r="Z135" i="7" s="1"/>
  <c r="Y81" i="7"/>
  <c r="Y135" i="7" s="1"/>
  <c r="X81" i="7"/>
  <c r="X135" i="7" s="1"/>
  <c r="W81" i="7"/>
  <c r="W135" i="7" s="1"/>
  <c r="V81" i="7"/>
  <c r="V135" i="7" s="1"/>
  <c r="U81" i="7"/>
  <c r="U135" i="7" s="1"/>
  <c r="T81" i="7"/>
  <c r="T135" i="7" s="1"/>
  <c r="S81" i="7"/>
  <c r="S135" i="7" s="1"/>
  <c r="R81" i="7"/>
  <c r="R135" i="7" s="1"/>
  <c r="Q81" i="7"/>
  <c r="Q135" i="7" s="1"/>
  <c r="P81" i="7"/>
  <c r="P135" i="7" s="1"/>
  <c r="O81" i="7"/>
  <c r="O135" i="7" s="1"/>
  <c r="N81" i="7"/>
  <c r="N135" i="7" s="1"/>
  <c r="M81" i="7"/>
  <c r="M135" i="7" s="1"/>
  <c r="L81" i="7"/>
  <c r="L135" i="7" s="1"/>
  <c r="K81" i="7"/>
  <c r="K135" i="7" s="1"/>
  <c r="J81" i="7"/>
  <c r="J135" i="7" s="1"/>
  <c r="I81" i="7"/>
  <c r="I135" i="7" s="1"/>
  <c r="H81" i="7"/>
  <c r="H135" i="7" s="1"/>
  <c r="G81" i="7"/>
  <c r="G135" i="7" s="1"/>
  <c r="F81" i="7"/>
  <c r="F135" i="7" s="1"/>
  <c r="E81" i="7"/>
  <c r="E135" i="7" s="1"/>
  <c r="AB80" i="7"/>
  <c r="AB134" i="7" s="1"/>
  <c r="AA80" i="7"/>
  <c r="AA134" i="7" s="1"/>
  <c r="Z80" i="7"/>
  <c r="Z134" i="7" s="1"/>
  <c r="Y80" i="7"/>
  <c r="Y134" i="7" s="1"/>
  <c r="X80" i="7"/>
  <c r="X134" i="7" s="1"/>
  <c r="W80" i="7"/>
  <c r="W134" i="7" s="1"/>
  <c r="V80" i="7"/>
  <c r="V134" i="7" s="1"/>
  <c r="U80" i="7"/>
  <c r="U134" i="7" s="1"/>
  <c r="T80" i="7"/>
  <c r="T134" i="7" s="1"/>
  <c r="S80" i="7"/>
  <c r="S134" i="7" s="1"/>
  <c r="R80" i="7"/>
  <c r="R134" i="7" s="1"/>
  <c r="Q80" i="7"/>
  <c r="Q134" i="7" s="1"/>
  <c r="P80" i="7"/>
  <c r="P134" i="7" s="1"/>
  <c r="O80" i="7"/>
  <c r="O134" i="7" s="1"/>
  <c r="N80" i="7"/>
  <c r="N134" i="7" s="1"/>
  <c r="M80" i="7"/>
  <c r="M134" i="7" s="1"/>
  <c r="L80" i="7"/>
  <c r="L134" i="7" s="1"/>
  <c r="K80" i="7"/>
  <c r="K134" i="7" s="1"/>
  <c r="J80" i="7"/>
  <c r="J134" i="7" s="1"/>
  <c r="I80" i="7"/>
  <c r="I134" i="7" s="1"/>
  <c r="H80" i="7"/>
  <c r="H134" i="7" s="1"/>
  <c r="G80" i="7"/>
  <c r="G134" i="7" s="1"/>
  <c r="F80" i="7"/>
  <c r="F134" i="7" s="1"/>
  <c r="E80" i="7"/>
  <c r="E134" i="7" s="1"/>
  <c r="AB79" i="7"/>
  <c r="AB133" i="7" s="1"/>
  <c r="AA79" i="7"/>
  <c r="Z79" i="7"/>
  <c r="Z133" i="7" s="1"/>
  <c r="Y79" i="7"/>
  <c r="Y133" i="7" s="1"/>
  <c r="X79" i="7"/>
  <c r="X133" i="7" s="1"/>
  <c r="W79" i="7"/>
  <c r="W133" i="7" s="1"/>
  <c r="V79" i="7"/>
  <c r="V133" i="7" s="1"/>
  <c r="U79" i="7"/>
  <c r="U133" i="7" s="1"/>
  <c r="T79" i="7"/>
  <c r="T133" i="7" s="1"/>
  <c r="S79" i="7"/>
  <c r="S133" i="7" s="1"/>
  <c r="R79" i="7"/>
  <c r="R133" i="7" s="1"/>
  <c r="Q79" i="7"/>
  <c r="Q133" i="7" s="1"/>
  <c r="P79" i="7"/>
  <c r="P133" i="7" s="1"/>
  <c r="O79" i="7"/>
  <c r="O133" i="7" s="1"/>
  <c r="N79" i="7"/>
  <c r="N133" i="7" s="1"/>
  <c r="M79" i="7"/>
  <c r="M133" i="7" s="1"/>
  <c r="L79" i="7"/>
  <c r="L133" i="7" s="1"/>
  <c r="K79" i="7"/>
  <c r="K133" i="7" s="1"/>
  <c r="J79" i="7"/>
  <c r="J133" i="7" s="1"/>
  <c r="I79" i="7"/>
  <c r="I133" i="7" s="1"/>
  <c r="H79" i="7"/>
  <c r="H133" i="7" s="1"/>
  <c r="G79" i="7"/>
  <c r="G133" i="7" s="1"/>
  <c r="F79" i="7"/>
  <c r="F133" i="7" s="1"/>
  <c r="E79" i="7"/>
  <c r="E133" i="7" s="1"/>
  <c r="AB78" i="7"/>
  <c r="AB132" i="7" s="1"/>
  <c r="AA78" i="7"/>
  <c r="AA132" i="7" s="1"/>
  <c r="Z78" i="7"/>
  <c r="Z132" i="7" s="1"/>
  <c r="Y78" i="7"/>
  <c r="Y132" i="7" s="1"/>
  <c r="X78" i="7"/>
  <c r="X132" i="7" s="1"/>
  <c r="W78" i="7"/>
  <c r="W132" i="7" s="1"/>
  <c r="V78" i="7"/>
  <c r="V132" i="7" s="1"/>
  <c r="U78" i="7"/>
  <c r="U132" i="7" s="1"/>
  <c r="T78" i="7"/>
  <c r="T132" i="7" s="1"/>
  <c r="S78" i="7"/>
  <c r="S132" i="7" s="1"/>
  <c r="R78" i="7"/>
  <c r="R132" i="7" s="1"/>
  <c r="Q78" i="7"/>
  <c r="Q132" i="7" s="1"/>
  <c r="P78" i="7"/>
  <c r="P132" i="7" s="1"/>
  <c r="O78" i="7"/>
  <c r="O132" i="7" s="1"/>
  <c r="N78" i="7"/>
  <c r="N132" i="7" s="1"/>
  <c r="M78" i="7"/>
  <c r="M132" i="7" s="1"/>
  <c r="L78" i="7"/>
  <c r="L132" i="7" s="1"/>
  <c r="K78" i="7"/>
  <c r="K132" i="7" s="1"/>
  <c r="J78" i="7"/>
  <c r="J132" i="7" s="1"/>
  <c r="I78" i="7"/>
  <c r="I132" i="7" s="1"/>
  <c r="H78" i="7"/>
  <c r="H132" i="7" s="1"/>
  <c r="G78" i="7"/>
  <c r="G132" i="7" s="1"/>
  <c r="F78" i="7"/>
  <c r="F132" i="7" s="1"/>
  <c r="E78" i="7"/>
  <c r="E132" i="7" s="1"/>
  <c r="AB77" i="7"/>
  <c r="AB131" i="7" s="1"/>
  <c r="AA77" i="7"/>
  <c r="AA131" i="7" s="1"/>
  <c r="Z77" i="7"/>
  <c r="Z131" i="7" s="1"/>
  <c r="Y77" i="7"/>
  <c r="Y131" i="7" s="1"/>
  <c r="X77" i="7"/>
  <c r="X131" i="7" s="1"/>
  <c r="W77" i="7"/>
  <c r="W131" i="7" s="1"/>
  <c r="V77" i="7"/>
  <c r="V131" i="7" s="1"/>
  <c r="U77" i="7"/>
  <c r="U131" i="7" s="1"/>
  <c r="T77" i="7"/>
  <c r="T131" i="7" s="1"/>
  <c r="S77" i="7"/>
  <c r="S131" i="7" s="1"/>
  <c r="R77" i="7"/>
  <c r="R131" i="7" s="1"/>
  <c r="Q77" i="7"/>
  <c r="Q131" i="7" s="1"/>
  <c r="P77" i="7"/>
  <c r="P131" i="7" s="1"/>
  <c r="O77" i="7"/>
  <c r="O131" i="7" s="1"/>
  <c r="N77" i="7"/>
  <c r="N131" i="7" s="1"/>
  <c r="M77" i="7"/>
  <c r="M131" i="7" s="1"/>
  <c r="L77" i="7"/>
  <c r="L131" i="7" s="1"/>
  <c r="K77" i="7"/>
  <c r="J77" i="7"/>
  <c r="J131" i="7" s="1"/>
  <c r="I77" i="7"/>
  <c r="I131" i="7" s="1"/>
  <c r="H77" i="7"/>
  <c r="H131" i="7" s="1"/>
  <c r="G77" i="7"/>
  <c r="G131" i="7" s="1"/>
  <c r="F77" i="7"/>
  <c r="F131" i="7" s="1"/>
  <c r="E77" i="7"/>
  <c r="E131" i="7" s="1"/>
  <c r="AB76" i="7"/>
  <c r="AB130" i="7" s="1"/>
  <c r="AA76" i="7"/>
  <c r="AA130" i="7" s="1"/>
  <c r="Z76" i="7"/>
  <c r="Z130" i="7" s="1"/>
  <c r="Y76" i="7"/>
  <c r="Y130" i="7" s="1"/>
  <c r="X76" i="7"/>
  <c r="X130" i="7" s="1"/>
  <c r="W76" i="7"/>
  <c r="W130" i="7" s="1"/>
  <c r="V76" i="7"/>
  <c r="V130" i="7" s="1"/>
  <c r="U76" i="7"/>
  <c r="U130" i="7" s="1"/>
  <c r="T76" i="7"/>
  <c r="T130" i="7" s="1"/>
  <c r="S76" i="7"/>
  <c r="S130" i="7" s="1"/>
  <c r="R76" i="7"/>
  <c r="R130" i="7" s="1"/>
  <c r="Q76" i="7"/>
  <c r="Q130" i="7" s="1"/>
  <c r="P76" i="7"/>
  <c r="P130" i="7" s="1"/>
  <c r="O76" i="7"/>
  <c r="O130" i="7" s="1"/>
  <c r="N76" i="7"/>
  <c r="N130" i="7" s="1"/>
  <c r="M76" i="7"/>
  <c r="M130" i="7" s="1"/>
  <c r="L76" i="7"/>
  <c r="L130" i="7" s="1"/>
  <c r="K76" i="7"/>
  <c r="K130" i="7" s="1"/>
  <c r="J76" i="7"/>
  <c r="J130" i="7" s="1"/>
  <c r="I76" i="7"/>
  <c r="I130" i="7" s="1"/>
  <c r="H76" i="7"/>
  <c r="H130" i="7" s="1"/>
  <c r="G76" i="7"/>
  <c r="G130" i="7" s="1"/>
  <c r="F76" i="7"/>
  <c r="F130" i="7" s="1"/>
  <c r="E76" i="7"/>
  <c r="E130" i="7" s="1"/>
  <c r="AB75" i="7"/>
  <c r="AB129" i="7" s="1"/>
  <c r="AA75" i="7"/>
  <c r="AA129" i="7" s="1"/>
  <c r="Z75" i="7"/>
  <c r="Z129" i="7" s="1"/>
  <c r="Y75" i="7"/>
  <c r="Y129" i="7" s="1"/>
  <c r="X75" i="7"/>
  <c r="X129" i="7" s="1"/>
  <c r="W75" i="7"/>
  <c r="W129" i="7" s="1"/>
  <c r="V75" i="7"/>
  <c r="V129" i="7" s="1"/>
  <c r="U75" i="7"/>
  <c r="U129" i="7" s="1"/>
  <c r="T75" i="7"/>
  <c r="T129" i="7" s="1"/>
  <c r="S75" i="7"/>
  <c r="S129" i="7" s="1"/>
  <c r="R75" i="7"/>
  <c r="R129" i="7" s="1"/>
  <c r="Q75" i="7"/>
  <c r="Q129" i="7" s="1"/>
  <c r="P75" i="7"/>
  <c r="P129" i="7" s="1"/>
  <c r="O75" i="7"/>
  <c r="O129" i="7" s="1"/>
  <c r="N75" i="7"/>
  <c r="N129" i="7" s="1"/>
  <c r="M75" i="7"/>
  <c r="M129" i="7" s="1"/>
  <c r="L75" i="7"/>
  <c r="L129" i="7" s="1"/>
  <c r="K75" i="7"/>
  <c r="K129" i="7" s="1"/>
  <c r="J75" i="7"/>
  <c r="J129" i="7" s="1"/>
  <c r="I75" i="7"/>
  <c r="I129" i="7" s="1"/>
  <c r="H75" i="7"/>
  <c r="H129" i="7" s="1"/>
  <c r="G75" i="7"/>
  <c r="G129" i="7" s="1"/>
  <c r="F75" i="7"/>
  <c r="F129" i="7" s="1"/>
  <c r="E75" i="7"/>
  <c r="E129" i="7" s="1"/>
  <c r="AB74" i="7"/>
  <c r="AB128" i="7" s="1"/>
  <c r="AA74" i="7"/>
  <c r="AA128" i="7" s="1"/>
  <c r="Z74" i="7"/>
  <c r="Z128" i="7" s="1"/>
  <c r="Y74" i="7"/>
  <c r="Y128" i="7" s="1"/>
  <c r="X74" i="7"/>
  <c r="X128" i="7" s="1"/>
  <c r="W74" i="7"/>
  <c r="W128" i="7" s="1"/>
  <c r="V74" i="7"/>
  <c r="V128" i="7" s="1"/>
  <c r="U74" i="7"/>
  <c r="U128" i="7" s="1"/>
  <c r="T74" i="7"/>
  <c r="T128" i="7" s="1"/>
  <c r="S74" i="7"/>
  <c r="S128" i="7" s="1"/>
  <c r="R74" i="7"/>
  <c r="R128" i="7" s="1"/>
  <c r="Q74" i="7"/>
  <c r="Q128" i="7" s="1"/>
  <c r="P74" i="7"/>
  <c r="P128" i="7" s="1"/>
  <c r="O74" i="7"/>
  <c r="O128" i="7" s="1"/>
  <c r="N74" i="7"/>
  <c r="N128" i="7" s="1"/>
  <c r="M74" i="7"/>
  <c r="M128" i="7" s="1"/>
  <c r="L74" i="7"/>
  <c r="L128" i="7" s="1"/>
  <c r="K74" i="7"/>
  <c r="K128" i="7" s="1"/>
  <c r="J74" i="7"/>
  <c r="J128" i="7" s="1"/>
  <c r="I74" i="7"/>
  <c r="I128" i="7" s="1"/>
  <c r="H74" i="7"/>
  <c r="H128" i="7" s="1"/>
  <c r="G74" i="7"/>
  <c r="G128" i="7" s="1"/>
  <c r="F74" i="7"/>
  <c r="F128" i="7" s="1"/>
  <c r="E74" i="7"/>
  <c r="E128" i="7" s="1"/>
  <c r="AB73" i="7"/>
  <c r="AB127" i="7" s="1"/>
  <c r="AA73" i="7"/>
  <c r="AA127" i="7" s="1"/>
  <c r="Z73" i="7"/>
  <c r="Z127" i="7" s="1"/>
  <c r="Y73" i="7"/>
  <c r="Y127" i="7" s="1"/>
  <c r="X73" i="7"/>
  <c r="X127" i="7" s="1"/>
  <c r="W73" i="7"/>
  <c r="W127" i="7" s="1"/>
  <c r="V73" i="7"/>
  <c r="V127" i="7" s="1"/>
  <c r="U73" i="7"/>
  <c r="U127" i="7" s="1"/>
  <c r="T73" i="7"/>
  <c r="T127" i="7" s="1"/>
  <c r="S73" i="7"/>
  <c r="S127" i="7" s="1"/>
  <c r="R73" i="7"/>
  <c r="R127" i="7" s="1"/>
  <c r="Q73" i="7"/>
  <c r="Q127" i="7" s="1"/>
  <c r="P73" i="7"/>
  <c r="P127" i="7" s="1"/>
  <c r="O73" i="7"/>
  <c r="O127" i="7" s="1"/>
  <c r="N73" i="7"/>
  <c r="N127" i="7" s="1"/>
  <c r="M73" i="7"/>
  <c r="M127" i="7" s="1"/>
  <c r="L73" i="7"/>
  <c r="L127" i="7" s="1"/>
  <c r="K73" i="7"/>
  <c r="K127" i="7" s="1"/>
  <c r="J73" i="7"/>
  <c r="J127" i="7" s="1"/>
  <c r="I73" i="7"/>
  <c r="I127" i="7" s="1"/>
  <c r="H73" i="7"/>
  <c r="H127" i="7" s="1"/>
  <c r="G73" i="7"/>
  <c r="G127" i="7" s="1"/>
  <c r="F73" i="7"/>
  <c r="F127" i="7" s="1"/>
  <c r="E73" i="7"/>
  <c r="E127" i="7" s="1"/>
  <c r="AB72" i="7"/>
  <c r="AB126" i="7" s="1"/>
  <c r="AA72" i="7"/>
  <c r="AA126" i="7" s="1"/>
  <c r="Z72" i="7"/>
  <c r="Z126" i="7" s="1"/>
  <c r="Y72" i="7"/>
  <c r="Y126" i="7" s="1"/>
  <c r="X72" i="7"/>
  <c r="X126" i="7" s="1"/>
  <c r="W72" i="7"/>
  <c r="W126" i="7" s="1"/>
  <c r="V72" i="7"/>
  <c r="V126" i="7" s="1"/>
  <c r="U72" i="7"/>
  <c r="U126" i="7" s="1"/>
  <c r="T72" i="7"/>
  <c r="T126" i="7" s="1"/>
  <c r="S72" i="7"/>
  <c r="S126" i="7" s="1"/>
  <c r="R72" i="7"/>
  <c r="R126" i="7" s="1"/>
  <c r="Q72" i="7"/>
  <c r="Q126" i="7" s="1"/>
  <c r="P72" i="7"/>
  <c r="P126" i="7" s="1"/>
  <c r="O72" i="7"/>
  <c r="O126" i="7" s="1"/>
  <c r="N72" i="7"/>
  <c r="N126" i="7" s="1"/>
  <c r="M72" i="7"/>
  <c r="M126" i="7" s="1"/>
  <c r="L72" i="7"/>
  <c r="L126" i="7" s="1"/>
  <c r="K72" i="7"/>
  <c r="K126" i="7" s="1"/>
  <c r="J72" i="7"/>
  <c r="J126" i="7" s="1"/>
  <c r="I72" i="7"/>
  <c r="I126" i="7" s="1"/>
  <c r="H72" i="7"/>
  <c r="H126" i="7" s="1"/>
  <c r="G72" i="7"/>
  <c r="G126" i="7" s="1"/>
  <c r="F72" i="7"/>
  <c r="F126" i="7" s="1"/>
  <c r="E72" i="7"/>
  <c r="E126" i="7" s="1"/>
  <c r="AB71" i="7"/>
  <c r="AB125" i="7" s="1"/>
  <c r="AA71" i="7"/>
  <c r="AA125" i="7" s="1"/>
  <c r="Z71" i="7"/>
  <c r="Z125" i="7" s="1"/>
  <c r="Y71" i="7"/>
  <c r="Y125" i="7" s="1"/>
  <c r="X71" i="7"/>
  <c r="X125" i="7" s="1"/>
  <c r="W71" i="7"/>
  <c r="W125" i="7" s="1"/>
  <c r="V71" i="7"/>
  <c r="V125" i="7" s="1"/>
  <c r="U71" i="7"/>
  <c r="U125" i="7" s="1"/>
  <c r="T71" i="7"/>
  <c r="T125" i="7" s="1"/>
  <c r="S71" i="7"/>
  <c r="S125" i="7" s="1"/>
  <c r="R71" i="7"/>
  <c r="R125" i="7" s="1"/>
  <c r="Q71" i="7"/>
  <c r="Q125" i="7" s="1"/>
  <c r="P71" i="7"/>
  <c r="P125" i="7" s="1"/>
  <c r="O71" i="7"/>
  <c r="O125" i="7" s="1"/>
  <c r="N71" i="7"/>
  <c r="N125" i="7" s="1"/>
  <c r="M71" i="7"/>
  <c r="M125" i="7" s="1"/>
  <c r="L71" i="7"/>
  <c r="L125" i="7" s="1"/>
  <c r="K71" i="7"/>
  <c r="J71" i="7"/>
  <c r="J125" i="7" s="1"/>
  <c r="I71" i="7"/>
  <c r="I125" i="7" s="1"/>
  <c r="H71" i="7"/>
  <c r="H125" i="7" s="1"/>
  <c r="G71" i="7"/>
  <c r="G125" i="7" s="1"/>
  <c r="F71" i="7"/>
  <c r="F125" i="7" s="1"/>
  <c r="E71" i="7"/>
  <c r="E125" i="7" s="1"/>
  <c r="AB70" i="7"/>
  <c r="AB124" i="7" s="1"/>
  <c r="AA70" i="7"/>
  <c r="AA124" i="7" s="1"/>
  <c r="Z70" i="7"/>
  <c r="Z124" i="7" s="1"/>
  <c r="Y70" i="7"/>
  <c r="Y124" i="7" s="1"/>
  <c r="X70" i="7"/>
  <c r="X124" i="7" s="1"/>
  <c r="W70" i="7"/>
  <c r="W124" i="7" s="1"/>
  <c r="V70" i="7"/>
  <c r="V124" i="7" s="1"/>
  <c r="U70" i="7"/>
  <c r="U124" i="7" s="1"/>
  <c r="T70" i="7"/>
  <c r="T124" i="7" s="1"/>
  <c r="S70" i="7"/>
  <c r="S124" i="7" s="1"/>
  <c r="R70" i="7"/>
  <c r="R124" i="7" s="1"/>
  <c r="Q70" i="7"/>
  <c r="Q124" i="7" s="1"/>
  <c r="P70" i="7"/>
  <c r="P124" i="7" s="1"/>
  <c r="O70" i="7"/>
  <c r="O124" i="7" s="1"/>
  <c r="N70" i="7"/>
  <c r="N124" i="7" s="1"/>
  <c r="M70" i="7"/>
  <c r="M124" i="7" s="1"/>
  <c r="L70" i="7"/>
  <c r="L124" i="7" s="1"/>
  <c r="K70" i="7"/>
  <c r="K124" i="7" s="1"/>
  <c r="J70" i="7"/>
  <c r="J124" i="7" s="1"/>
  <c r="I70" i="7"/>
  <c r="I124" i="7" s="1"/>
  <c r="H70" i="7"/>
  <c r="H124" i="7" s="1"/>
  <c r="G70" i="7"/>
  <c r="G124" i="7" s="1"/>
  <c r="F70" i="7"/>
  <c r="F124" i="7" s="1"/>
  <c r="E70" i="7"/>
  <c r="E124" i="7" s="1"/>
  <c r="AB69" i="7"/>
  <c r="AB123" i="7" s="1"/>
  <c r="AA69" i="7"/>
  <c r="AA123" i="7" s="1"/>
  <c r="Z69" i="7"/>
  <c r="Z123" i="7" s="1"/>
  <c r="Y69" i="7"/>
  <c r="Y123" i="7" s="1"/>
  <c r="X69" i="7"/>
  <c r="X123" i="7" s="1"/>
  <c r="W69" i="7"/>
  <c r="W123" i="7" s="1"/>
  <c r="V69" i="7"/>
  <c r="V123" i="7" s="1"/>
  <c r="U69" i="7"/>
  <c r="U123" i="7" s="1"/>
  <c r="T69" i="7"/>
  <c r="T123" i="7" s="1"/>
  <c r="S69" i="7"/>
  <c r="S123" i="7" s="1"/>
  <c r="R69" i="7"/>
  <c r="R123" i="7" s="1"/>
  <c r="Q69" i="7"/>
  <c r="Q123" i="7" s="1"/>
  <c r="P69" i="7"/>
  <c r="P123" i="7" s="1"/>
  <c r="O69" i="7"/>
  <c r="O123" i="7" s="1"/>
  <c r="N69" i="7"/>
  <c r="N123" i="7" s="1"/>
  <c r="M69" i="7"/>
  <c r="M123" i="7" s="1"/>
  <c r="L69" i="7"/>
  <c r="L123" i="7" s="1"/>
  <c r="K69" i="7"/>
  <c r="K123" i="7" s="1"/>
  <c r="J69" i="7"/>
  <c r="J123" i="7" s="1"/>
  <c r="I69" i="7"/>
  <c r="I123" i="7" s="1"/>
  <c r="H69" i="7"/>
  <c r="H123" i="7" s="1"/>
  <c r="G69" i="7"/>
  <c r="G123" i="7" s="1"/>
  <c r="F69" i="7"/>
  <c r="F123" i="7" s="1"/>
  <c r="E69" i="7"/>
  <c r="E123" i="7" s="1"/>
  <c r="AB68" i="7"/>
  <c r="AB122" i="7" s="1"/>
  <c r="AA68" i="7"/>
  <c r="AA122" i="7" s="1"/>
  <c r="Z68" i="7"/>
  <c r="Z122" i="7" s="1"/>
  <c r="Y68" i="7"/>
  <c r="Y122" i="7" s="1"/>
  <c r="X68" i="7"/>
  <c r="X122" i="7" s="1"/>
  <c r="W68" i="7"/>
  <c r="W122" i="7" s="1"/>
  <c r="V68" i="7"/>
  <c r="V122" i="7" s="1"/>
  <c r="U68" i="7"/>
  <c r="U122" i="7" s="1"/>
  <c r="T68" i="7"/>
  <c r="T122" i="7" s="1"/>
  <c r="S68" i="7"/>
  <c r="S122" i="7" s="1"/>
  <c r="R68" i="7"/>
  <c r="R122" i="7" s="1"/>
  <c r="Q68" i="7"/>
  <c r="Q122" i="7" s="1"/>
  <c r="P68" i="7"/>
  <c r="P122" i="7" s="1"/>
  <c r="O68" i="7"/>
  <c r="O122" i="7" s="1"/>
  <c r="N68" i="7"/>
  <c r="N122" i="7" s="1"/>
  <c r="M68" i="7"/>
  <c r="M122" i="7" s="1"/>
  <c r="L68" i="7"/>
  <c r="L122" i="7" s="1"/>
  <c r="K68" i="7"/>
  <c r="K122" i="7" s="1"/>
  <c r="J68" i="7"/>
  <c r="J122" i="7" s="1"/>
  <c r="I68" i="7"/>
  <c r="I122" i="7" s="1"/>
  <c r="H68" i="7"/>
  <c r="H122" i="7" s="1"/>
  <c r="G68" i="7"/>
  <c r="G122" i="7" s="1"/>
  <c r="F68" i="7"/>
  <c r="F122" i="7" s="1"/>
  <c r="E68" i="7"/>
  <c r="E122" i="7" s="1"/>
  <c r="AB67" i="7"/>
  <c r="AB121" i="7" s="1"/>
  <c r="AA67" i="7"/>
  <c r="AA121" i="7" s="1"/>
  <c r="Z67" i="7"/>
  <c r="Z121" i="7" s="1"/>
  <c r="Y67" i="7"/>
  <c r="Y121" i="7" s="1"/>
  <c r="X67" i="7"/>
  <c r="X121" i="7" s="1"/>
  <c r="W67" i="7"/>
  <c r="W121" i="7" s="1"/>
  <c r="V67" i="7"/>
  <c r="V121" i="7" s="1"/>
  <c r="U67" i="7"/>
  <c r="U121" i="7" s="1"/>
  <c r="T67" i="7"/>
  <c r="T121" i="7" s="1"/>
  <c r="S67" i="7"/>
  <c r="S121" i="7" s="1"/>
  <c r="R67" i="7"/>
  <c r="R121" i="7" s="1"/>
  <c r="Q67" i="7"/>
  <c r="Q121" i="7" s="1"/>
  <c r="P67" i="7"/>
  <c r="P121" i="7" s="1"/>
  <c r="O67" i="7"/>
  <c r="O121" i="7" s="1"/>
  <c r="N67" i="7"/>
  <c r="N121" i="7" s="1"/>
  <c r="M67" i="7"/>
  <c r="M121" i="7" s="1"/>
  <c r="L67" i="7"/>
  <c r="L121" i="7" s="1"/>
  <c r="K67" i="7"/>
  <c r="K121" i="7" s="1"/>
  <c r="J67" i="7"/>
  <c r="J121" i="7" s="1"/>
  <c r="I67" i="7"/>
  <c r="I121" i="7" s="1"/>
  <c r="H67" i="7"/>
  <c r="H121" i="7" s="1"/>
  <c r="G67" i="7"/>
  <c r="G121" i="7" s="1"/>
  <c r="F67" i="7"/>
  <c r="F121" i="7" s="1"/>
  <c r="E67" i="7"/>
  <c r="E121" i="7" s="1"/>
  <c r="AB66" i="7"/>
  <c r="AB120" i="7" s="1"/>
  <c r="AA66" i="7"/>
  <c r="AA120" i="7" s="1"/>
  <c r="Z66" i="7"/>
  <c r="Z120" i="7" s="1"/>
  <c r="Y66" i="7"/>
  <c r="Y120" i="7" s="1"/>
  <c r="X66" i="7"/>
  <c r="X120" i="7" s="1"/>
  <c r="W66" i="7"/>
  <c r="W120" i="7" s="1"/>
  <c r="V66" i="7"/>
  <c r="V120" i="7" s="1"/>
  <c r="U66" i="7"/>
  <c r="U120" i="7" s="1"/>
  <c r="T66" i="7"/>
  <c r="T120" i="7" s="1"/>
  <c r="S66" i="7"/>
  <c r="S120" i="7" s="1"/>
  <c r="R66" i="7"/>
  <c r="R120" i="7" s="1"/>
  <c r="Q66" i="7"/>
  <c r="Q120" i="7" s="1"/>
  <c r="P66" i="7"/>
  <c r="P120" i="7" s="1"/>
  <c r="O66" i="7"/>
  <c r="O120" i="7" s="1"/>
  <c r="N66" i="7"/>
  <c r="N120" i="7" s="1"/>
  <c r="M66" i="7"/>
  <c r="M120" i="7" s="1"/>
  <c r="L66" i="7"/>
  <c r="L120" i="7" s="1"/>
  <c r="K66" i="7"/>
  <c r="K120" i="7" s="1"/>
  <c r="J66" i="7"/>
  <c r="J120" i="7" s="1"/>
  <c r="I66" i="7"/>
  <c r="I120" i="7" s="1"/>
  <c r="H66" i="7"/>
  <c r="H120" i="7" s="1"/>
  <c r="G66" i="7"/>
  <c r="G120" i="7" s="1"/>
  <c r="F66" i="7"/>
  <c r="F120" i="7" s="1"/>
  <c r="E66" i="7"/>
  <c r="E120" i="7" s="1"/>
  <c r="AB65" i="7"/>
  <c r="AB119" i="7" s="1"/>
  <c r="AA65" i="7"/>
  <c r="AA119" i="7" s="1"/>
  <c r="Z65" i="7"/>
  <c r="Z119" i="7" s="1"/>
  <c r="Y65" i="7"/>
  <c r="Y119" i="7" s="1"/>
  <c r="X65" i="7"/>
  <c r="X119" i="7" s="1"/>
  <c r="W65" i="7"/>
  <c r="W119" i="7" s="1"/>
  <c r="V65" i="7"/>
  <c r="V119" i="7" s="1"/>
  <c r="U65" i="7"/>
  <c r="U119" i="7" s="1"/>
  <c r="T65" i="7"/>
  <c r="T119" i="7" s="1"/>
  <c r="S65" i="7"/>
  <c r="S119" i="7" s="1"/>
  <c r="R65" i="7"/>
  <c r="R119" i="7" s="1"/>
  <c r="Q65" i="7"/>
  <c r="Q119" i="7" s="1"/>
  <c r="P65" i="7"/>
  <c r="P119" i="7" s="1"/>
  <c r="O65" i="7"/>
  <c r="O119" i="7" s="1"/>
  <c r="N65" i="7"/>
  <c r="N119" i="7" s="1"/>
  <c r="M65" i="7"/>
  <c r="M119" i="7" s="1"/>
  <c r="L65" i="7"/>
  <c r="L119" i="7" s="1"/>
  <c r="K65" i="7"/>
  <c r="K119" i="7" s="1"/>
  <c r="J65" i="7"/>
  <c r="J119" i="7" s="1"/>
  <c r="I65" i="7"/>
  <c r="I119" i="7" s="1"/>
  <c r="H65" i="7"/>
  <c r="H119" i="7" s="1"/>
  <c r="G65" i="7"/>
  <c r="G119" i="7" s="1"/>
  <c r="F65" i="7"/>
  <c r="F119" i="7" s="1"/>
  <c r="E65" i="7"/>
  <c r="E119" i="7" s="1"/>
  <c r="BL46" i="10" l="1"/>
  <c r="BM15" i="10"/>
  <c r="BL42" i="10"/>
  <c r="BM25" i="10"/>
  <c r="BL49" i="10"/>
  <c r="BM35" i="10"/>
  <c r="BL45" i="10"/>
  <c r="BM30" i="10"/>
  <c r="BL47" i="10"/>
  <c r="AY42" i="10"/>
  <c r="BD30" i="10"/>
  <c r="AY47" i="10"/>
  <c r="BD25" i="10"/>
  <c r="V6" i="4" l="1"/>
  <c r="W6" i="4"/>
  <c r="X6" i="4"/>
  <c r="Y6" i="4"/>
  <c r="AA6" i="4" s="1"/>
  <c r="Z6" i="4"/>
  <c r="AB6" i="4" s="1"/>
  <c r="Z54" i="4" l="1"/>
  <c r="AB54" i="4" s="1"/>
  <c r="Y54" i="4"/>
  <c r="AA54" i="4" s="1"/>
  <c r="X54" i="4"/>
  <c r="W54" i="4"/>
  <c r="V54" i="4"/>
  <c r="Z53" i="4"/>
  <c r="AB53" i="4" s="1"/>
  <c r="Y53" i="4"/>
  <c r="AA53" i="4" s="1"/>
  <c r="X53" i="4"/>
  <c r="W53" i="4"/>
  <c r="V53" i="4"/>
  <c r="Z52" i="4"/>
  <c r="AB52" i="4" s="1"/>
  <c r="Y52" i="4"/>
  <c r="AA52" i="4" s="1"/>
  <c r="X52" i="4"/>
  <c r="W52" i="4"/>
  <c r="V52" i="4"/>
  <c r="Z51" i="4"/>
  <c r="AB51" i="4" s="1"/>
  <c r="Y51" i="4"/>
  <c r="AA51" i="4" s="1"/>
  <c r="X51" i="4"/>
  <c r="W51" i="4"/>
  <c r="V51" i="4"/>
  <c r="AB50" i="4"/>
  <c r="Z50" i="4"/>
  <c r="Y50" i="4"/>
  <c r="AA50" i="4" s="1"/>
  <c r="X50" i="4"/>
  <c r="W50" i="4"/>
  <c r="V50" i="4"/>
  <c r="AA49" i="4"/>
  <c r="Z49" i="4"/>
  <c r="AB49" i="4" s="1"/>
  <c r="Y49" i="4"/>
  <c r="X49" i="4"/>
  <c r="W49" i="4"/>
  <c r="V49" i="4"/>
  <c r="Z48" i="4"/>
  <c r="AB48" i="4" s="1"/>
  <c r="Y48" i="4"/>
  <c r="AA48" i="4" s="1"/>
  <c r="X48" i="4"/>
  <c r="W48" i="4"/>
  <c r="V48" i="4"/>
  <c r="Z47" i="4"/>
  <c r="AB47" i="4" s="1"/>
  <c r="Y47" i="4"/>
  <c r="AA47" i="4" s="1"/>
  <c r="X47" i="4"/>
  <c r="W47" i="4"/>
  <c r="V47" i="4"/>
  <c r="AB46" i="4"/>
  <c r="Z46" i="4"/>
  <c r="Y46" i="4"/>
  <c r="AA46" i="4" s="1"/>
  <c r="X46" i="4"/>
  <c r="W46" i="4"/>
  <c r="V46" i="4"/>
  <c r="AB45" i="4"/>
  <c r="AA45" i="4"/>
  <c r="Z45" i="4"/>
  <c r="Y45" i="4"/>
  <c r="X45" i="4"/>
  <c r="W45" i="4"/>
  <c r="V45" i="4"/>
  <c r="AA44" i="4"/>
  <c r="Z44" i="4"/>
  <c r="AB44" i="4" s="1"/>
  <c r="Y44" i="4"/>
  <c r="X44" i="4"/>
  <c r="W44" i="4"/>
  <c r="V44" i="4"/>
  <c r="Z43" i="4"/>
  <c r="AB43" i="4" s="1"/>
  <c r="Y43" i="4"/>
  <c r="AA43" i="4" s="1"/>
  <c r="X43" i="4"/>
  <c r="W43" i="4"/>
  <c r="V43" i="4"/>
  <c r="AB42" i="4"/>
  <c r="Z42" i="4"/>
  <c r="Y42" i="4"/>
  <c r="AA42" i="4" s="1"/>
  <c r="X42" i="4"/>
  <c r="W42" i="4"/>
  <c r="V42" i="4"/>
  <c r="AA41" i="4"/>
  <c r="Z41" i="4"/>
  <c r="AB41" i="4" s="1"/>
  <c r="Y41" i="4"/>
  <c r="X41" i="4"/>
  <c r="W41" i="4"/>
  <c r="V41" i="4"/>
  <c r="Z40" i="4"/>
  <c r="AB40" i="4" s="1"/>
  <c r="Y40" i="4"/>
  <c r="AA40" i="4" s="1"/>
  <c r="X40" i="4"/>
  <c r="W40" i="4"/>
  <c r="V40" i="4"/>
  <c r="Z39" i="4"/>
  <c r="AB39" i="4" s="1"/>
  <c r="Y39" i="4"/>
  <c r="AA39" i="4" s="1"/>
  <c r="X39" i="4"/>
  <c r="W39" i="4"/>
  <c r="V39" i="4"/>
  <c r="AB38" i="4"/>
  <c r="Z38" i="4"/>
  <c r="Y38" i="4"/>
  <c r="AA38" i="4" s="1"/>
  <c r="X38" i="4"/>
  <c r="W38" i="4"/>
  <c r="V38" i="4"/>
  <c r="AB37" i="4"/>
  <c r="AA37" i="4"/>
  <c r="Z37" i="4"/>
  <c r="Y37" i="4"/>
  <c r="X37" i="4"/>
  <c r="W37" i="4"/>
  <c r="V37" i="4"/>
  <c r="AA36" i="4"/>
  <c r="Z36" i="4"/>
  <c r="AB36" i="4" s="1"/>
  <c r="Y36" i="4"/>
  <c r="X36" i="4"/>
  <c r="W36" i="4"/>
  <c r="V36" i="4"/>
  <c r="Z35" i="4"/>
  <c r="AB35" i="4" s="1"/>
  <c r="Y35" i="4"/>
  <c r="AA35" i="4" s="1"/>
  <c r="X35" i="4"/>
  <c r="W35" i="4"/>
  <c r="V35" i="4"/>
  <c r="AB34" i="4"/>
  <c r="Z34" i="4"/>
  <c r="Y34" i="4"/>
  <c r="AA34" i="4" s="1"/>
  <c r="X34" i="4"/>
  <c r="W34" i="4"/>
  <c r="V34" i="4"/>
  <c r="AA33" i="4"/>
  <c r="Z33" i="4"/>
  <c r="AB33" i="4" s="1"/>
  <c r="Y33" i="4"/>
  <c r="X33" i="4"/>
  <c r="W33" i="4"/>
  <c r="V33" i="4"/>
  <c r="Z32" i="4"/>
  <c r="AB32" i="4" s="1"/>
  <c r="Y32" i="4"/>
  <c r="AA32" i="4" s="1"/>
  <c r="X32" i="4"/>
  <c r="W32" i="4"/>
  <c r="V32" i="4"/>
  <c r="Z31" i="4"/>
  <c r="AB31" i="4" s="1"/>
  <c r="Y31" i="4"/>
  <c r="AA31" i="4" s="1"/>
  <c r="X31" i="4"/>
  <c r="W31" i="4"/>
  <c r="V31" i="4"/>
  <c r="AB30" i="4"/>
  <c r="Z30" i="4"/>
  <c r="Y30" i="4"/>
  <c r="AA30" i="4" s="1"/>
  <c r="X30" i="4"/>
  <c r="W30" i="4"/>
  <c r="V30" i="4"/>
  <c r="Z29" i="4"/>
  <c r="AB29" i="4" s="1"/>
  <c r="Y29" i="4"/>
  <c r="AA29" i="4" s="1"/>
  <c r="X29" i="4"/>
  <c r="W29" i="4"/>
  <c r="V29" i="4"/>
  <c r="AB28" i="4"/>
  <c r="Z28" i="4"/>
  <c r="Y28" i="4"/>
  <c r="AA28" i="4" s="1"/>
  <c r="X28" i="4"/>
  <c r="W28" i="4"/>
  <c r="V28" i="4"/>
  <c r="AB27" i="4"/>
  <c r="AA27" i="4"/>
  <c r="Z27" i="4"/>
  <c r="Y27" i="4"/>
  <c r="X27" i="4"/>
  <c r="W27" i="4"/>
  <c r="V27" i="4"/>
  <c r="AA26" i="4"/>
  <c r="Z26" i="4"/>
  <c r="AB26" i="4" s="1"/>
  <c r="Y26" i="4"/>
  <c r="X26" i="4"/>
  <c r="W26" i="4"/>
  <c r="V26" i="4"/>
  <c r="Z25" i="4"/>
  <c r="AB25" i="4" s="1"/>
  <c r="Y25" i="4"/>
  <c r="AA25" i="4" s="1"/>
  <c r="X25" i="4"/>
  <c r="W25" i="4"/>
  <c r="V25" i="4"/>
  <c r="AB24" i="4"/>
  <c r="Z24" i="4"/>
  <c r="Y24" i="4"/>
  <c r="AA24" i="4" s="1"/>
  <c r="X24" i="4"/>
  <c r="W24" i="4"/>
  <c r="V24" i="4"/>
  <c r="AA23" i="4"/>
  <c r="Z23" i="4"/>
  <c r="AB23" i="4" s="1"/>
  <c r="Y23" i="4"/>
  <c r="X23" i="4"/>
  <c r="W23" i="4"/>
  <c r="V23" i="4"/>
  <c r="Z22" i="4"/>
  <c r="AB22" i="4" s="1"/>
  <c r="Y22" i="4"/>
  <c r="AA22" i="4" s="1"/>
  <c r="X22" i="4"/>
  <c r="W22" i="4"/>
  <c r="V22" i="4"/>
  <c r="AB21" i="4"/>
  <c r="Z21" i="4"/>
  <c r="Y21" i="4"/>
  <c r="AA21" i="4" s="1"/>
  <c r="X21" i="4"/>
  <c r="W21" i="4"/>
  <c r="V21" i="4"/>
  <c r="AB20" i="4"/>
  <c r="AA20" i="4"/>
  <c r="Z20" i="4"/>
  <c r="Y20" i="4"/>
  <c r="X20" i="4"/>
  <c r="W20" i="4"/>
  <c r="V20" i="4"/>
  <c r="AB19" i="4"/>
  <c r="AA19" i="4"/>
  <c r="Z19" i="4"/>
  <c r="Y19" i="4"/>
  <c r="X19" i="4"/>
  <c r="W19" i="4"/>
  <c r="V19" i="4"/>
  <c r="AA18" i="4"/>
  <c r="Z18" i="4"/>
  <c r="AB18" i="4" s="1"/>
  <c r="Y18" i="4"/>
  <c r="X18" i="4"/>
  <c r="W18" i="4"/>
  <c r="V18" i="4"/>
  <c r="Z17" i="4"/>
  <c r="AB17" i="4" s="1"/>
  <c r="Y17" i="4"/>
  <c r="AA17" i="4" s="1"/>
  <c r="X17" i="4"/>
  <c r="W17" i="4"/>
  <c r="V17" i="4"/>
  <c r="AB16" i="4"/>
  <c r="Z16" i="4"/>
  <c r="Y16" i="4"/>
  <c r="AA16" i="4" s="1"/>
  <c r="X16" i="4"/>
  <c r="W16" i="4"/>
  <c r="V16" i="4"/>
  <c r="AA15" i="4"/>
  <c r="Z15" i="4"/>
  <c r="AB15" i="4" s="1"/>
  <c r="Y15" i="4"/>
  <c r="X15" i="4"/>
  <c r="W15" i="4"/>
  <c r="V15" i="4"/>
  <c r="Z14" i="4"/>
  <c r="AB14" i="4" s="1"/>
  <c r="Y14" i="4"/>
  <c r="AA14" i="4" s="1"/>
  <c r="X14" i="4"/>
  <c r="W14" i="4"/>
  <c r="V14" i="4"/>
  <c r="Z13" i="4"/>
  <c r="AB13" i="4" s="1"/>
  <c r="Y13" i="4"/>
  <c r="AA13" i="4" s="1"/>
  <c r="X13" i="4"/>
  <c r="W13" i="4"/>
  <c r="V13" i="4"/>
  <c r="AB12" i="4"/>
  <c r="Z12" i="4"/>
  <c r="Y12" i="4"/>
  <c r="AA12" i="4" s="1"/>
  <c r="X12" i="4"/>
  <c r="W12" i="4"/>
  <c r="V12" i="4"/>
  <c r="AB11" i="4"/>
  <c r="AA11" i="4"/>
  <c r="Z11" i="4"/>
  <c r="Y11" i="4"/>
  <c r="X11" i="4"/>
  <c r="W11" i="4"/>
  <c r="V11" i="4"/>
  <c r="AA10" i="4"/>
  <c r="Z10" i="4"/>
  <c r="AB10" i="4" s="1"/>
  <c r="Y10" i="4"/>
  <c r="X10" i="4"/>
  <c r="W10" i="4"/>
  <c r="V10" i="4"/>
  <c r="Z9" i="4"/>
  <c r="AB9" i="4" s="1"/>
  <c r="Y9" i="4"/>
  <c r="AA9" i="4" s="1"/>
  <c r="X9" i="4"/>
  <c r="W9" i="4"/>
  <c r="V9" i="4"/>
  <c r="AB8" i="4"/>
  <c r="Z8" i="4"/>
  <c r="Y8" i="4"/>
  <c r="AA8" i="4" s="1"/>
  <c r="X8" i="4"/>
  <c r="W8" i="4"/>
  <c r="V8" i="4"/>
  <c r="AA7" i="4"/>
  <c r="Z7" i="4"/>
  <c r="AB7" i="4" s="1"/>
  <c r="Y7" i="4"/>
  <c r="X7" i="4"/>
  <c r="W7" i="4"/>
  <c r="V7" i="4"/>
  <c r="AY54" i="3"/>
  <c r="AX54" i="3"/>
  <c r="AW54" i="3"/>
  <c r="AV54" i="3"/>
  <c r="AU54" i="3"/>
  <c r="AT54" i="3"/>
  <c r="AS54" i="3"/>
  <c r="AR54" i="3"/>
  <c r="AQ54" i="3"/>
  <c r="AP54" i="3"/>
  <c r="AO54" i="3"/>
  <c r="AN54" i="3"/>
  <c r="AM54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AY53" i="3"/>
  <c r="AX53" i="3"/>
  <c r="AW53" i="3"/>
  <c r="AV53" i="3"/>
  <c r="AU53" i="3"/>
  <c r="AT53" i="3"/>
  <c r="AS53" i="3"/>
  <c r="AR53" i="3"/>
  <c r="AQ53" i="3"/>
  <c r="AP53" i="3"/>
  <c r="AO53" i="3"/>
  <c r="AN53" i="3"/>
  <c r="AM53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AY52" i="3"/>
  <c r="AX52" i="3"/>
  <c r="AW52" i="3"/>
  <c r="AV52" i="3"/>
  <c r="AU52" i="3"/>
  <c r="AT52" i="3"/>
  <c r="AS52" i="3"/>
  <c r="AR52" i="3"/>
  <c r="AQ52" i="3"/>
  <c r="AP52" i="3"/>
  <c r="AO52" i="3"/>
  <c r="AN52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AY51" i="3"/>
  <c r="AX51" i="3"/>
  <c r="AW51" i="3"/>
  <c r="AV51" i="3"/>
  <c r="AU51" i="3"/>
  <c r="AT51" i="3"/>
  <c r="AS51" i="3"/>
  <c r="AR51" i="3"/>
  <c r="AQ51" i="3"/>
  <c r="AP51" i="3"/>
  <c r="AO51" i="3"/>
  <c r="AN51" i="3"/>
  <c r="AM51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AY50" i="3"/>
  <c r="AX50" i="3"/>
  <c r="AW50" i="3"/>
  <c r="AV50" i="3"/>
  <c r="AU50" i="3"/>
  <c r="AT50" i="3"/>
  <c r="AS50" i="3"/>
  <c r="AR50" i="3"/>
  <c r="AQ50" i="3"/>
  <c r="AP50" i="3"/>
  <c r="AO50" i="3"/>
  <c r="AN50" i="3"/>
  <c r="AM50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AY49" i="3"/>
  <c r="AX49" i="3"/>
  <c r="AW49" i="3"/>
  <c r="AV49" i="3"/>
  <c r="AU49" i="3"/>
  <c r="AT49" i="3"/>
  <c r="AS49" i="3"/>
  <c r="AR49" i="3"/>
  <c r="AQ49" i="3"/>
  <c r="AP49" i="3"/>
  <c r="AO49" i="3"/>
  <c r="AN49" i="3"/>
  <c r="AM49" i="3"/>
  <c r="AL49" i="3"/>
  <c r="AK49" i="3"/>
  <c r="AJ49" i="3"/>
  <c r="AI49" i="3"/>
  <c r="AH49" i="3"/>
  <c r="AG49" i="3"/>
  <c r="AF49" i="3"/>
  <c r="AE49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AY48" i="3"/>
  <c r="AX48" i="3"/>
  <c r="AW48" i="3"/>
  <c r="AV48" i="3"/>
  <c r="AU48" i="3"/>
  <c r="AT48" i="3"/>
  <c r="AS48" i="3"/>
  <c r="AR48" i="3"/>
  <c r="AQ48" i="3"/>
  <c r="AP48" i="3"/>
  <c r="AO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AY47" i="3"/>
  <c r="AX47" i="3"/>
  <c r="AW47" i="3"/>
  <c r="AV47" i="3"/>
  <c r="AU47" i="3"/>
  <c r="AT47" i="3"/>
  <c r="AS47" i="3"/>
  <c r="AR47" i="3"/>
  <c r="AQ47" i="3"/>
  <c r="AP47" i="3"/>
  <c r="AO47" i="3"/>
  <c r="AN47" i="3"/>
  <c r="AM47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AY46" i="3"/>
  <c r="AX46" i="3"/>
  <c r="AW46" i="3"/>
  <c r="AV46" i="3"/>
  <c r="AU46" i="3"/>
  <c r="AT46" i="3"/>
  <c r="AS46" i="3"/>
  <c r="AR46" i="3"/>
  <c r="AQ46" i="3"/>
  <c r="AP46" i="3"/>
  <c r="AO46" i="3"/>
  <c r="AN46" i="3"/>
  <c r="AM46" i="3"/>
  <c r="AL46" i="3"/>
  <c r="AK46" i="3"/>
  <c r="AJ46" i="3"/>
  <c r="AI46" i="3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AY45" i="3"/>
  <c r="AX45" i="3"/>
  <c r="AW45" i="3"/>
  <c r="AV45" i="3"/>
  <c r="AU45" i="3"/>
  <c r="AT45" i="3"/>
  <c r="AS45" i="3"/>
  <c r="AR45" i="3"/>
  <c r="AQ45" i="3"/>
  <c r="AP45" i="3"/>
  <c r="AO45" i="3"/>
  <c r="AN45" i="3"/>
  <c r="AM45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AY44" i="3"/>
  <c r="AX44" i="3"/>
  <c r="AW44" i="3"/>
  <c r="AV44" i="3"/>
  <c r="AU44" i="3"/>
  <c r="AT44" i="3"/>
  <c r="AS44" i="3"/>
  <c r="AR44" i="3"/>
  <c r="AQ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AY43" i="3"/>
  <c r="AX43" i="3"/>
  <c r="AW43" i="3"/>
  <c r="AV43" i="3"/>
  <c r="AU43" i="3"/>
  <c r="AT43" i="3"/>
  <c r="AS43" i="3"/>
  <c r="AR43" i="3"/>
  <c r="AQ43" i="3"/>
  <c r="AP43" i="3"/>
  <c r="AO43" i="3"/>
  <c r="AN43" i="3"/>
  <c r="AM43" i="3"/>
  <c r="AL43" i="3"/>
  <c r="AK43" i="3"/>
  <c r="AJ43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AY42" i="3"/>
  <c r="AX42" i="3"/>
  <c r="AW42" i="3"/>
  <c r="AV42" i="3"/>
  <c r="AU42" i="3"/>
  <c r="AT42" i="3"/>
  <c r="AS42" i="3"/>
  <c r="AR42" i="3"/>
  <c r="AQ42" i="3"/>
  <c r="AP42" i="3"/>
  <c r="AO42" i="3"/>
  <c r="AN42" i="3"/>
  <c r="AM42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AY41" i="3"/>
  <c r="AX41" i="3"/>
  <c r="AW41" i="3"/>
  <c r="AV41" i="3"/>
  <c r="AU41" i="3"/>
  <c r="AT41" i="3"/>
  <c r="AS41" i="3"/>
  <c r="AR41" i="3"/>
  <c r="AQ41" i="3"/>
  <c r="AP41" i="3"/>
  <c r="AO41" i="3"/>
  <c r="AN41" i="3"/>
  <c r="AM41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AY40" i="3"/>
  <c r="AX40" i="3"/>
  <c r="AW40" i="3"/>
  <c r="AV40" i="3"/>
  <c r="AU40" i="3"/>
  <c r="AT40" i="3"/>
  <c r="AS40" i="3"/>
  <c r="AR40" i="3"/>
  <c r="AQ40" i="3"/>
  <c r="AP40" i="3"/>
  <c r="AO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AY39" i="3"/>
  <c r="AX39" i="3"/>
  <c r="AW39" i="3"/>
  <c r="AV39" i="3"/>
  <c r="AU39" i="3"/>
  <c r="AT39" i="3"/>
  <c r="AS39" i="3"/>
  <c r="AR39" i="3"/>
  <c r="AQ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AY38" i="3"/>
  <c r="AX38" i="3"/>
  <c r="AW38" i="3"/>
  <c r="AV38" i="3"/>
  <c r="AU38" i="3"/>
  <c r="AT38" i="3"/>
  <c r="AS38" i="3"/>
  <c r="AR38" i="3"/>
  <c r="AQ38" i="3"/>
  <c r="AP38" i="3"/>
  <c r="AO38" i="3"/>
  <c r="AN38" i="3"/>
  <c r="AM38" i="3"/>
  <c r="AL38" i="3"/>
  <c r="AK38" i="3"/>
  <c r="AJ38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AY37" i="3"/>
  <c r="AX37" i="3"/>
  <c r="AW37" i="3"/>
  <c r="AV37" i="3"/>
  <c r="AU37" i="3"/>
  <c r="AT37" i="3"/>
  <c r="AS37" i="3"/>
  <c r="AR37" i="3"/>
  <c r="AQ37" i="3"/>
  <c r="AP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AY36" i="3"/>
  <c r="AX36" i="3"/>
  <c r="AW36" i="3"/>
  <c r="AV36" i="3"/>
  <c r="AU36" i="3"/>
  <c r="AT36" i="3"/>
  <c r="AS36" i="3"/>
  <c r="AR36" i="3"/>
  <c r="AQ36" i="3"/>
  <c r="AP36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AY35" i="3"/>
  <c r="AX35" i="3"/>
  <c r="AW35" i="3"/>
  <c r="AV35" i="3"/>
  <c r="AU35" i="3"/>
  <c r="AT35" i="3"/>
  <c r="AS35" i="3"/>
  <c r="AR35" i="3"/>
  <c r="AQ35" i="3"/>
  <c r="AP35" i="3"/>
  <c r="AO35" i="3"/>
  <c r="AN35" i="3"/>
  <c r="AM35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X57" i="3" l="1"/>
  <c r="AF57" i="3"/>
  <c r="H57" i="3"/>
  <c r="AV57" i="3"/>
  <c r="P57" i="3"/>
  <c r="AN57" i="3"/>
  <c r="Q57" i="3"/>
  <c r="Y57" i="3"/>
  <c r="AG57" i="3"/>
  <c r="AO57" i="3"/>
  <c r="AW57" i="3"/>
  <c r="J57" i="3"/>
  <c r="Z57" i="3"/>
  <c r="AP57" i="3"/>
  <c r="AX57" i="3"/>
  <c r="I57" i="3"/>
  <c r="R57" i="3"/>
  <c r="AH57" i="3"/>
  <c r="T57" i="3"/>
  <c r="AB57" i="3"/>
  <c r="AJ57" i="3"/>
  <c r="AR57" i="3"/>
  <c r="E57" i="3"/>
  <c r="M57" i="3"/>
  <c r="U57" i="3"/>
  <c r="AC57" i="3"/>
  <c r="AK57" i="3"/>
  <c r="AS57" i="3"/>
  <c r="N57" i="3"/>
  <c r="AD57" i="3"/>
  <c r="AL57" i="3"/>
  <c r="D57" i="3"/>
  <c r="L57" i="3"/>
  <c r="C57" i="3"/>
  <c r="K57" i="3"/>
  <c r="S57" i="3"/>
  <c r="AA57" i="3"/>
  <c r="AI57" i="3"/>
  <c r="AQ57" i="3"/>
  <c r="AY57" i="3"/>
  <c r="F57" i="3"/>
  <c r="V57" i="3"/>
  <c r="AT57" i="3"/>
  <c r="G57" i="3"/>
  <c r="O57" i="3"/>
  <c r="W57" i="3"/>
  <c r="AE57" i="3"/>
  <c r="AM57" i="3"/>
  <c r="AU57" i="3"/>
</calcChain>
</file>

<file path=xl/sharedStrings.xml><?xml version="1.0" encoding="utf-8"?>
<sst xmlns="http://schemas.openxmlformats.org/spreadsheetml/2006/main" count="1966" uniqueCount="230">
  <si>
    <t>Conc ( umol/g of wet tissue)</t>
  </si>
  <si>
    <t>60mg</t>
  </si>
  <si>
    <t>(total extract volume 633.6.4, 400 used for NMR)</t>
  </si>
  <si>
    <t>Group</t>
  </si>
  <si>
    <t>A</t>
  </si>
  <si>
    <t>B</t>
  </si>
  <si>
    <t>#</t>
  </si>
  <si>
    <t>Metabolite</t>
  </si>
  <si>
    <t xml:space="preserve">CAS </t>
  </si>
  <si>
    <t xml:space="preserve">PubChem 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</si>
  <si>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</si>
  <si>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</si>
  <si>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</si>
  <si>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</si>
  <si>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</si>
  <si>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</si>
  <si>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</si>
  <si>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</si>
  <si>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</si>
  <si>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</si>
  <si>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</si>
  <si>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</si>
  <si>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</si>
  <si>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</si>
  <si>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</si>
  <si>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</si>
  <si>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</si>
  <si>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</si>
  <si>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</si>
  <si>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</si>
  <si>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4-Aminobutyrate</t>
  </si>
  <si>
    <t>56-12-2</t>
  </si>
  <si>
    <t>ADP</t>
  </si>
  <si>
    <t>58-64-0</t>
  </si>
  <si>
    <t>AMP</t>
  </si>
  <si>
    <t>61-19-8</t>
  </si>
  <si>
    <t>ATP</t>
  </si>
  <si>
    <t>56-65-5</t>
  </si>
  <si>
    <t>Acetate</t>
  </si>
  <si>
    <t>64-19-7</t>
  </si>
  <si>
    <t>Alanine</t>
  </si>
  <si>
    <t>56-41-7</t>
  </si>
  <si>
    <t>Ascorbate</t>
  </si>
  <si>
    <t>50-81-7</t>
  </si>
  <si>
    <t>Aspartate</t>
  </si>
  <si>
    <t>56-84-8</t>
  </si>
  <si>
    <t>Choline</t>
  </si>
  <si>
    <t>62-49-7</t>
  </si>
  <si>
    <t>Citrate</t>
  </si>
  <si>
    <t>77-92-9</t>
  </si>
  <si>
    <t>Creatine</t>
  </si>
  <si>
    <t>57-00-1</t>
  </si>
  <si>
    <t>Creatine phosphate</t>
  </si>
  <si>
    <t>67-07-2</t>
  </si>
  <si>
    <t>Formate</t>
  </si>
  <si>
    <t>64-18-6</t>
  </si>
  <si>
    <t>Fumarate</t>
  </si>
  <si>
    <t>110-17-8</t>
  </si>
  <si>
    <t>GTP</t>
  </si>
  <si>
    <t>86-01-1</t>
  </si>
  <si>
    <t>Glucose</t>
  </si>
  <si>
    <t>50-99-7</t>
  </si>
  <si>
    <t>Glutamate</t>
  </si>
  <si>
    <t>56-86-0</t>
  </si>
  <si>
    <t>Glutamine</t>
  </si>
  <si>
    <t>56-85-9</t>
  </si>
  <si>
    <t>Glutathione</t>
  </si>
  <si>
    <t>70-18-8</t>
  </si>
  <si>
    <t>Glycine</t>
  </si>
  <si>
    <t>56-40-6</t>
  </si>
  <si>
    <t>Guanosine diphosphate</t>
  </si>
  <si>
    <t>146-91-8</t>
  </si>
  <si>
    <t>Guanosine monophosphate</t>
  </si>
  <si>
    <t>85-32-5</t>
  </si>
  <si>
    <t>Histidine</t>
  </si>
  <si>
    <t>71-00-1</t>
  </si>
  <si>
    <t>Isoleucine</t>
  </si>
  <si>
    <t>73-32-5</t>
  </si>
  <si>
    <t>Lactate</t>
  </si>
  <si>
    <t>79-33-4</t>
  </si>
  <si>
    <t>Leucine</t>
  </si>
  <si>
    <t>61-90-5</t>
  </si>
  <si>
    <t>Malate</t>
  </si>
  <si>
    <t>6915-15-7</t>
  </si>
  <si>
    <t>scyllo-Inositol</t>
  </si>
  <si>
    <t>488-59-5</t>
  </si>
  <si>
    <t>N-Acetylaspartate</t>
  </si>
  <si>
    <t>997-55-7</t>
  </si>
  <si>
    <t>NAD+</t>
  </si>
  <si>
    <t>53-84-9</t>
  </si>
  <si>
    <t>NADH</t>
  </si>
  <si>
    <t>58-68-4</t>
  </si>
  <si>
    <t>O-Acetylcarnitine</t>
  </si>
  <si>
    <t>3040-38-8</t>
  </si>
  <si>
    <t>O-Acetylcholine</t>
  </si>
  <si>
    <t>51-84-3</t>
  </si>
  <si>
    <t>O-Phosphocholine</t>
  </si>
  <si>
    <t>107-73-3</t>
  </si>
  <si>
    <t>O-Phosphoethanolamine</t>
  </si>
  <si>
    <t>1071-23-4</t>
  </si>
  <si>
    <t>Phenylalanine</t>
  </si>
  <si>
    <t>63-91-2</t>
  </si>
  <si>
    <t>Pyruvate</t>
  </si>
  <si>
    <t>127-17-3</t>
  </si>
  <si>
    <t>Serine</t>
  </si>
  <si>
    <t>56-45-1</t>
  </si>
  <si>
    <t>Succinate</t>
  </si>
  <si>
    <t>110-15-6</t>
  </si>
  <si>
    <t>Taurine</t>
  </si>
  <si>
    <t>107-35-7</t>
  </si>
  <si>
    <t>Threonine</t>
  </si>
  <si>
    <t>72-19-5</t>
  </si>
  <si>
    <t>Trimethylamine</t>
  </si>
  <si>
    <t>75-50-3</t>
  </si>
  <si>
    <t>Tyrosine</t>
  </si>
  <si>
    <t>60-18-4</t>
  </si>
  <si>
    <t>UDP-N-Acetylglucosamine</t>
  </si>
  <si>
    <t>528-04-1</t>
  </si>
  <si>
    <t>UDP-glucose</t>
  </si>
  <si>
    <t>133-89-1</t>
  </si>
  <si>
    <t>Urea</t>
  </si>
  <si>
    <t>57-13-6</t>
  </si>
  <si>
    <t>Valine</t>
  </si>
  <si>
    <t>72-18-4</t>
  </si>
  <si>
    <t>myo-Inositol</t>
  </si>
  <si>
    <t>87-89-8</t>
  </si>
  <si>
    <t>sn-Glycero-3-phosphocholine</t>
  </si>
  <si>
    <t>28319-77-9</t>
  </si>
  <si>
    <t>Profiled Data Type</t>
  </si>
  <si>
    <t>Concentrations ( μM ) in NMR sample</t>
  </si>
  <si>
    <t>Export Date</t>
  </si>
  <si>
    <t>Tue Oct 09 18:11:27 CDT 2018</t>
  </si>
  <si>
    <t>matrix (blank)</t>
  </si>
  <si>
    <t>not calibrated</t>
  </si>
  <si>
    <t>Bin Sum</t>
  </si>
  <si>
    <t>Tissue Concentrations normalized by total peak area (from NMR binning)</t>
  </si>
  <si>
    <t>T.Test</t>
  </si>
  <si>
    <t>A vs B</t>
  </si>
  <si>
    <t>TTEST</t>
  </si>
  <si>
    <t>Stnd Dev A</t>
  </si>
  <si>
    <t>Stnd Dev B</t>
  </si>
  <si>
    <t>SEM: A</t>
  </si>
  <si>
    <t>SEM: B</t>
  </si>
  <si>
    <t>NAD+/NADH</t>
  </si>
  <si>
    <t>SEM</t>
  </si>
  <si>
    <t xml:space="preserve">this was not a true peak </t>
  </si>
  <si>
    <t>ATHYMIC NUDE MICE</t>
  </si>
  <si>
    <t>GROUP A = 0Gy, GROUP B = 20Gy</t>
  </si>
  <si>
    <t>1H-NMR</t>
  </si>
  <si>
    <t>Concentrations ( μM )</t>
  </si>
  <si>
    <t>in NMR sample</t>
  </si>
  <si>
    <t>Fri Jul 13 09:01:13 CDT 2018</t>
  </si>
  <si>
    <t>CAS Registry</t>
  </si>
  <si>
    <t>PubChem Compound</t>
  </si>
  <si>
    <t>KBR_blank</t>
  </si>
  <si>
    <t>KBR_01</t>
  </si>
  <si>
    <t>KBR_02</t>
  </si>
  <si>
    <t>KBR_03</t>
  </si>
  <si>
    <t>KBR_04</t>
  </si>
  <si>
    <t>KBR_05</t>
  </si>
  <si>
    <t>KBR_06</t>
  </si>
  <si>
    <t>KBR_07</t>
  </si>
  <si>
    <t>KBR_07r</t>
  </si>
  <si>
    <t>KBR_08</t>
  </si>
  <si>
    <t>KBR_09</t>
  </si>
  <si>
    <t>KBR_10</t>
  </si>
  <si>
    <t>KBR_11</t>
  </si>
  <si>
    <t>KBR_11r</t>
  </si>
  <si>
    <t>KBR_12</t>
  </si>
  <si>
    <t>KBR_13</t>
  </si>
  <si>
    <t>KBR_14</t>
  </si>
  <si>
    <t>KBR_14r</t>
  </si>
  <si>
    <t>KBR_15</t>
  </si>
  <si>
    <t>KBR_16</t>
  </si>
  <si>
    <t>KBR_17</t>
  </si>
  <si>
    <t>KBR_18</t>
  </si>
  <si>
    <t>KBR_19</t>
  </si>
  <si>
    <t>KBR_20</t>
  </si>
  <si>
    <t>KBR_21</t>
  </si>
  <si>
    <t>KBR_22</t>
  </si>
  <si>
    <t>KBR_23</t>
  </si>
  <si>
    <t>KBR_24</t>
  </si>
  <si>
    <t>Acetone</t>
  </si>
  <si>
    <t>67-64-1</t>
  </si>
  <si>
    <t>Ethanol</t>
  </si>
  <si>
    <t>64-17-5</t>
  </si>
  <si>
    <t>Fructose</t>
  </si>
  <si>
    <t>57-48-7</t>
  </si>
  <si>
    <t>Hypotaurine</t>
  </si>
  <si>
    <t>Isopropanol</t>
  </si>
  <si>
    <t>67-63-0</t>
  </si>
  <si>
    <t>scyllo-Iinositol</t>
  </si>
  <si>
    <t>Methanol</t>
  </si>
  <si>
    <t>67-56-1</t>
  </si>
  <si>
    <t>found only in Sample 1 (and a litle bit in blank)</t>
  </si>
  <si>
    <t>C75BL/6 MICE</t>
  </si>
  <si>
    <t>GROUPS: AGED, AGED-OBESE, 0Gy, 20Gy, 4x10Gy</t>
  </si>
  <si>
    <t>C</t>
  </si>
  <si>
    <t>D</t>
  </si>
  <si>
    <t>E</t>
  </si>
  <si>
    <t xml:space="preserve">Amount ( nmol ) in tissue extract </t>
  </si>
  <si>
    <t xml:space="preserve">550 ul of NMR sample </t>
  </si>
  <si>
    <t>40mg</t>
  </si>
  <si>
    <t>(total extract volume 422.4, 400 used for NMR)</t>
  </si>
  <si>
    <t>Conc (umol/g of wet tissue)</t>
  </si>
  <si>
    <t>A: Aged</t>
  </si>
  <si>
    <t>B: Aged Obese</t>
  </si>
  <si>
    <t>C: Control</t>
  </si>
  <si>
    <t>D: 20G (S)</t>
  </si>
  <si>
    <t>E: 40G (F)</t>
  </si>
  <si>
    <t>Pyruvate/Lactate</t>
  </si>
  <si>
    <t>Fold change w.r.t. control</t>
  </si>
  <si>
    <t>ATP+ (1/2*ADP)</t>
  </si>
  <si>
    <t>ATP+ADP+AMP</t>
  </si>
  <si>
    <t>Energy Charge</t>
  </si>
  <si>
    <t>Cr/Cr-P</t>
  </si>
  <si>
    <t>Average of GTP</t>
  </si>
  <si>
    <t>GTP is essential for activation of Rho-GTPases to promote cell motility</t>
  </si>
  <si>
    <t>ROS scavenger: In presence of ROS: GSH gets converted to GSSG (Glutathione reduction increases cytotoxicity to ROS</t>
  </si>
  <si>
    <t>C vs D</t>
  </si>
  <si>
    <t>C vs E</t>
  </si>
  <si>
    <t>C vs A</t>
  </si>
  <si>
    <t>C vs B</t>
  </si>
  <si>
    <t>A vs D</t>
  </si>
  <si>
    <t>B vs D</t>
  </si>
  <si>
    <t>D vs E</t>
  </si>
  <si>
    <t>Average</t>
  </si>
  <si>
    <t>Stnd Dev</t>
  </si>
  <si>
    <t>D: 20Gy</t>
  </si>
  <si>
    <t>E: 4Gyx10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</si>
</sst>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</font>
    <font>
      <sz val="11"/>
      <color rgb="FF0000FF"/>
      <name val="Calibri"/>
      <family val="2"/>
    </font>
    <font>
      <sz val="11"/>
      <color indexed="8"/>
      <name val="Calibri"/>
      <family val="2"/>
      <scheme val="minor"/>
    </font>
    <font>
      <b/>
      <sz val="11"/>
      <name val="Calibri"/>
      <family val="2"/>
    </font>
    <font>
      <sz val="11"/>
      <color theme="5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Arial"/>
      <family val="2"/>
    </font>
    <font>
      <sz val="12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BEA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191">
    <xf numFmtId="0" fontId="0" fillId="0" borderId="0" xfId="0"/>
    <xf numFmtId="0" fontId="4" fillId="2" borderId="0" xfId="0" applyFont="1" applyFill="1"/>
    <xf numFmtId="0" fontId="0" fillId="2" borderId="0" xfId="0" applyFill="1"/>
    <xf numFmtId="0" fontId="5" fillId="0" borderId="0" xfId="0" applyFont="1"/>
    <xf numFmtId="0" fontId="0" fillId="0" borderId="1" xfId="0" applyBorder="1"/>
    <xf numFmtId="0" fontId="4" fillId="0" borderId="4" xfId="0" applyFont="1" applyBorder="1" applyAlignment="1">
      <alignment horizontal="right"/>
    </xf>
    <xf numFmtId="0" fontId="4" fillId="0" borderId="3" xfId="0" applyFont="1" applyBorder="1"/>
    <xf numFmtId="0" fontId="5" fillId="0" borderId="5" xfId="0" applyFont="1" applyBorder="1"/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1" xfId="0" applyFont="1" applyBorder="1"/>
    <xf numFmtId="2" fontId="6" fillId="0" borderId="6" xfId="0" applyNumberFormat="1" applyFont="1" applyBorder="1"/>
    <xf numFmtId="0" fontId="5" fillId="3" borderId="1" xfId="0" applyFont="1" applyFill="1" applyBorder="1"/>
    <xf numFmtId="0" fontId="5" fillId="4" borderId="1" xfId="0" applyFont="1" applyFill="1" applyBorder="1"/>
    <xf numFmtId="0" fontId="0" fillId="0" borderId="0" xfId="0" applyBorder="1"/>
    <xf numFmtId="0" fontId="5" fillId="0" borderId="0" xfId="0" applyFont="1" applyBorder="1" applyAlignment="1">
      <alignment horizontal="right"/>
    </xf>
    <xf numFmtId="2" fontId="6" fillId="0" borderId="0" xfId="0" applyNumberFormat="1" applyFont="1" applyBorder="1"/>
    <xf numFmtId="2" fontId="6" fillId="0" borderId="7" xfId="0" applyNumberFormat="1" applyFont="1" applyBorder="1"/>
    <xf numFmtId="2" fontId="6" fillId="0" borderId="1" xfId="0" applyNumberFormat="1" applyFont="1" applyBorder="1"/>
    <xf numFmtId="0" fontId="5" fillId="2" borderId="0" xfId="0" applyFont="1" applyFill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6" fillId="0" borderId="6" xfId="0" applyFont="1" applyBorder="1"/>
    <xf numFmtId="0" fontId="6" fillId="0" borderId="0" xfId="0" applyFont="1" applyBorder="1"/>
    <xf numFmtId="0" fontId="6" fillId="0" borderId="8" xfId="0" applyFont="1" applyBorder="1"/>
    <xf numFmtId="0" fontId="0" fillId="0" borderId="6" xfId="0" applyBorder="1"/>
    <xf numFmtId="0" fontId="0" fillId="0" borderId="8" xfId="0" applyBorder="1"/>
    <xf numFmtId="0" fontId="5" fillId="3" borderId="0" xfId="0" applyFont="1" applyFill="1"/>
    <xf numFmtId="0" fontId="5" fillId="4" borderId="0" xfId="0" applyFont="1" applyFill="1"/>
    <xf numFmtId="0" fontId="5" fillId="0" borderId="0" xfId="0" applyFont="1" applyBorder="1"/>
    <xf numFmtId="0" fontId="5" fillId="0" borderId="0" xfId="1" applyFont="1" applyBorder="1"/>
    <xf numFmtId="0" fontId="6" fillId="0" borderId="0" xfId="1" applyFont="1" applyBorder="1"/>
    <xf numFmtId="0" fontId="7" fillId="0" borderId="0" xfId="1" applyBorder="1"/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5" xfId="0" applyBorder="1"/>
    <xf numFmtId="0" fontId="0" fillId="0" borderId="3" xfId="0" applyBorder="1"/>
    <xf numFmtId="2" fontId="0" fillId="5" borderId="0" xfId="0" applyNumberFormat="1" applyFill="1" applyAlignment="1">
      <alignment horizontal="center"/>
    </xf>
    <xf numFmtId="0" fontId="5" fillId="0" borderId="1" xfId="0" applyFont="1" applyBorder="1" applyAlignment="1">
      <alignment horizontal="right"/>
    </xf>
    <xf numFmtId="2" fontId="1" fillId="5" borderId="0" xfId="2" applyNumberFormat="1" applyFill="1" applyAlignment="1">
      <alignment horizontal="center"/>
    </xf>
    <xf numFmtId="2" fontId="1" fillId="6" borderId="0" xfId="2" applyNumberFormat="1" applyFill="1" applyAlignment="1">
      <alignment horizontal="center"/>
    </xf>
    <xf numFmtId="0" fontId="8" fillId="2" borderId="0" xfId="0" applyFont="1" applyFill="1" applyBorder="1" applyAlignment="1">
      <alignment horizontal="left"/>
    </xf>
    <xf numFmtId="2" fontId="0" fillId="0" borderId="0" xfId="0" applyNumberFormat="1"/>
    <xf numFmtId="0" fontId="5" fillId="0" borderId="0" xfId="0" applyFont="1" applyFill="1" applyBorder="1" applyAlignment="1">
      <alignment horizontal="right"/>
    </xf>
    <xf numFmtId="0" fontId="0" fillId="2" borderId="3" xfId="0" applyFill="1" applyBorder="1"/>
    <xf numFmtId="2" fontId="0" fillId="0" borderId="1" xfId="0" applyNumberFormat="1" applyBorder="1"/>
    <xf numFmtId="2" fontId="0" fillId="7" borderId="1" xfId="0" applyNumberFormat="1" applyFill="1" applyBorder="1"/>
    <xf numFmtId="0" fontId="9" fillId="8" borderId="6" xfId="0" applyFont="1" applyFill="1" applyBorder="1"/>
    <xf numFmtId="2" fontId="0" fillId="0" borderId="6" xfId="0" applyNumberFormat="1" applyBorder="1"/>
    <xf numFmtId="2" fontId="0" fillId="7" borderId="0" xfId="0" applyNumberFormat="1" applyFill="1"/>
    <xf numFmtId="2" fontId="0" fillId="0" borderId="0" xfId="0" applyNumberFormat="1" applyBorder="1"/>
    <xf numFmtId="0" fontId="3" fillId="2" borderId="3" xfId="0" applyFont="1" applyFill="1" applyBorder="1"/>
    <xf numFmtId="0" fontId="8" fillId="2" borderId="0" xfId="0" applyFont="1" applyFill="1" applyBorder="1" applyAlignment="1">
      <alignment horizontal="right"/>
    </xf>
    <xf numFmtId="0" fontId="3" fillId="2" borderId="0" xfId="0" applyFont="1" applyFill="1"/>
    <xf numFmtId="0" fontId="2" fillId="0" borderId="0" xfId="0" applyFont="1"/>
    <xf numFmtId="0" fontId="3" fillId="0" borderId="0" xfId="0" applyFont="1"/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9" borderId="0" xfId="0" applyFill="1"/>
    <xf numFmtId="0" fontId="0" fillId="9" borderId="0" xfId="0" applyFill="1" applyBorder="1"/>
    <xf numFmtId="0" fontId="0" fillId="10" borderId="0" xfId="0" applyFill="1"/>
    <xf numFmtId="0" fontId="0" fillId="10" borderId="0" xfId="0" applyFill="1" applyBorder="1"/>
    <xf numFmtId="0" fontId="0" fillId="11" borderId="0" xfId="0" applyFill="1"/>
    <xf numFmtId="0" fontId="0" fillId="0" borderId="0" xfId="0" applyFill="1"/>
    <xf numFmtId="0" fontId="0" fillId="0" borderId="0" xfId="0" applyFill="1" applyBorder="1"/>
    <xf numFmtId="0" fontId="0" fillId="3" borderId="0" xfId="0" applyFill="1"/>
    <xf numFmtId="0" fontId="3" fillId="9" borderId="0" xfId="0" applyFont="1" applyFill="1"/>
    <xf numFmtId="0" fontId="5" fillId="12" borderId="3" xfId="0" applyFont="1" applyFill="1" applyBorder="1"/>
    <xf numFmtId="0" fontId="5" fillId="0" borderId="6" xfId="0" applyFont="1" applyBorder="1"/>
    <xf numFmtId="0" fontId="6" fillId="0" borderId="0" xfId="0" applyFont="1"/>
    <xf numFmtId="0" fontId="6" fillId="12" borderId="0" xfId="0" applyFont="1" applyFill="1"/>
    <xf numFmtId="0" fontId="5" fillId="13" borderId="0" xfId="0" applyFont="1" applyFill="1"/>
    <xf numFmtId="0" fontId="0" fillId="12" borderId="0" xfId="0" applyFill="1"/>
    <xf numFmtId="0" fontId="0" fillId="13" borderId="0" xfId="0" applyFill="1"/>
    <xf numFmtId="0" fontId="0" fillId="0" borderId="0" xfId="0" applyAlignment="1">
      <alignment horizontal="center"/>
    </xf>
    <xf numFmtId="0" fontId="8" fillId="0" borderId="5" xfId="0" applyFont="1" applyBorder="1"/>
    <xf numFmtId="0" fontId="8" fillId="0" borderId="3" xfId="0" applyFont="1" applyBorder="1"/>
    <xf numFmtId="0" fontId="8" fillId="2" borderId="0" xfId="0" applyFont="1" applyFill="1"/>
    <xf numFmtId="0" fontId="3" fillId="10" borderId="0" xfId="0" applyFont="1" applyFill="1"/>
    <xf numFmtId="0" fontId="0" fillId="0" borderId="3" xfId="0" applyBorder="1" applyAlignment="1">
      <alignment horizontal="right"/>
    </xf>
    <xf numFmtId="0" fontId="4" fillId="0" borderId="0" xfId="0" applyFont="1"/>
    <xf numFmtId="0" fontId="10" fillId="0" borderId="0" xfId="0" applyFont="1" applyFill="1"/>
    <xf numFmtId="0" fontId="11" fillId="0" borderId="0" xfId="0" applyFont="1"/>
    <xf numFmtId="0" fontId="11" fillId="2" borderId="0" xfId="0" applyFont="1" applyFill="1"/>
    <xf numFmtId="0" fontId="10" fillId="0" borderId="0" xfId="0" applyFont="1"/>
    <xf numFmtId="0" fontId="10" fillId="2" borderId="9" xfId="0" applyFont="1" applyFill="1" applyBorder="1"/>
    <xf numFmtId="0" fontId="11" fillId="0" borderId="9" xfId="0" applyFont="1" applyFill="1" applyBorder="1"/>
    <xf numFmtId="0" fontId="11" fillId="0" borderId="9" xfId="0" applyFont="1" applyBorder="1"/>
    <xf numFmtId="0" fontId="0" fillId="0" borderId="9" xfId="0" applyBorder="1"/>
    <xf numFmtId="0" fontId="0" fillId="14" borderId="0" xfId="0" applyFill="1"/>
    <xf numFmtId="2" fontId="0" fillId="14" borderId="0" xfId="0" applyNumberFormat="1" applyFill="1"/>
    <xf numFmtId="0" fontId="0" fillId="14" borderId="9" xfId="0" applyFill="1" applyBorder="1"/>
    <xf numFmtId="2" fontId="0" fillId="14" borderId="9" xfId="0" applyNumberFormat="1" applyFill="1" applyBorder="1"/>
    <xf numFmtId="0" fontId="0" fillId="15" borderId="0" xfId="0" applyFill="1"/>
    <xf numFmtId="2" fontId="0" fillId="15" borderId="0" xfId="0" applyNumberFormat="1" applyFill="1"/>
    <xf numFmtId="0" fontId="0" fillId="15" borderId="9" xfId="0" applyFill="1" applyBorder="1"/>
    <xf numFmtId="2" fontId="0" fillId="15" borderId="9" xfId="0" applyNumberFormat="1" applyFill="1" applyBorder="1"/>
    <xf numFmtId="0" fontId="0" fillId="16" borderId="0" xfId="0" applyFill="1"/>
    <xf numFmtId="2" fontId="0" fillId="16" borderId="0" xfId="0" applyNumberFormat="1" applyFill="1"/>
    <xf numFmtId="0" fontId="0" fillId="16" borderId="9" xfId="0" applyFill="1" applyBorder="1"/>
    <xf numFmtId="2" fontId="0" fillId="16" borderId="9" xfId="0" applyNumberFormat="1" applyFill="1" applyBorder="1"/>
    <xf numFmtId="0" fontId="0" fillId="17" borderId="0" xfId="0" applyFill="1"/>
    <xf numFmtId="2" fontId="0" fillId="17" borderId="0" xfId="0" applyNumberFormat="1" applyFill="1"/>
    <xf numFmtId="0" fontId="0" fillId="17" borderId="9" xfId="0" applyFill="1" applyBorder="1"/>
    <xf numFmtId="2" fontId="0" fillId="17" borderId="9" xfId="0" applyNumberFormat="1" applyFill="1" applyBorder="1"/>
    <xf numFmtId="2" fontId="0" fillId="10" borderId="0" xfId="0" applyNumberFormat="1" applyFill="1"/>
    <xf numFmtId="0" fontId="0" fillId="10" borderId="9" xfId="0" applyFill="1" applyBorder="1"/>
    <xf numFmtId="2" fontId="0" fillId="10" borderId="9" xfId="0" applyNumberFormat="1" applyFill="1" applyBorder="1"/>
    <xf numFmtId="2" fontId="0" fillId="0" borderId="0" xfId="0" applyNumberFormat="1" applyFill="1"/>
    <xf numFmtId="0" fontId="0" fillId="0" borderId="9" xfId="0" applyFill="1" applyBorder="1"/>
    <xf numFmtId="0" fontId="10" fillId="0" borderId="9" xfId="0" applyFont="1" applyFill="1" applyBorder="1"/>
    <xf numFmtId="0" fontId="10" fillId="0" borderId="0" xfId="0" applyFont="1" applyFill="1" applyBorder="1"/>
    <xf numFmtId="0" fontId="12" fillId="0" borderId="0" xfId="0" applyFont="1"/>
    <xf numFmtId="0" fontId="0" fillId="18" borderId="0" xfId="0" applyFill="1"/>
    <xf numFmtId="0" fontId="0" fillId="7" borderId="0" xfId="0" applyFill="1"/>
    <xf numFmtId="0" fontId="13" fillId="17" borderId="0" xfId="0" applyFont="1" applyFill="1"/>
    <xf numFmtId="0" fontId="0" fillId="0" borderId="10" xfId="0" applyBorder="1"/>
    <xf numFmtId="0" fontId="0" fillId="2" borderId="0" xfId="0" applyFill="1" applyBorder="1"/>
    <xf numFmtId="0" fontId="0" fillId="14" borderId="0" xfId="0" applyFill="1" applyBorder="1"/>
    <xf numFmtId="0" fontId="10" fillId="0" borderId="0" xfId="0" applyFont="1" applyBorder="1"/>
    <xf numFmtId="0" fontId="0" fillId="14" borderId="10" xfId="0" applyFill="1" applyBorder="1"/>
    <xf numFmtId="2" fontId="0" fillId="14" borderId="0" xfId="0" applyNumberFormat="1" applyFill="1" applyBorder="1"/>
    <xf numFmtId="0" fontId="0" fillId="15" borderId="10" xfId="0" applyFill="1" applyBorder="1"/>
    <xf numFmtId="0" fontId="0" fillId="15" borderId="0" xfId="0" applyFill="1" applyBorder="1"/>
    <xf numFmtId="2" fontId="0" fillId="15" borderId="0" xfId="0" applyNumberFormat="1" applyFill="1" applyBorder="1"/>
    <xf numFmtId="0" fontId="0" fillId="16" borderId="10" xfId="0" applyFill="1" applyBorder="1"/>
    <xf numFmtId="0" fontId="0" fillId="16" borderId="0" xfId="0" applyFill="1" applyBorder="1"/>
    <xf numFmtId="2" fontId="0" fillId="16" borderId="0" xfId="0" applyNumberFormat="1" applyFill="1" applyBorder="1"/>
    <xf numFmtId="0" fontId="0" fillId="17" borderId="10" xfId="0" applyFill="1" applyBorder="1"/>
    <xf numFmtId="0" fontId="0" fillId="17" borderId="0" xfId="0" applyFill="1" applyBorder="1"/>
    <xf numFmtId="2" fontId="0" fillId="17" borderId="0" xfId="0" applyNumberFormat="1" applyFill="1" applyBorder="1"/>
    <xf numFmtId="0" fontId="0" fillId="10" borderId="10" xfId="0" applyFill="1" applyBorder="1"/>
    <xf numFmtId="2" fontId="0" fillId="10" borderId="0" xfId="0" applyNumberFormat="1" applyFill="1" applyBorder="1"/>
    <xf numFmtId="0" fontId="0" fillId="0" borderId="10" xfId="0" applyFill="1" applyBorder="1"/>
    <xf numFmtId="2" fontId="0" fillId="0" borderId="0" xfId="0" applyNumberFormat="1" applyFill="1" applyBorder="1"/>
    <xf numFmtId="0" fontId="12" fillId="0" borderId="0" xfId="0" applyFont="1" applyBorder="1"/>
    <xf numFmtId="0" fontId="0" fillId="18" borderId="0" xfId="0" applyFill="1" applyBorder="1"/>
    <xf numFmtId="0" fontId="13" fillId="17" borderId="0" xfId="0" applyFont="1" applyFill="1" applyBorder="1"/>
    <xf numFmtId="0" fontId="3" fillId="0" borderId="10" xfId="0" applyFont="1" applyBorder="1"/>
    <xf numFmtId="0" fontId="3" fillId="0" borderId="0" xfId="0" applyFont="1" applyBorder="1"/>
    <xf numFmtId="0" fontId="3" fillId="0" borderId="0" xfId="0" applyFont="1" applyFill="1" applyBorder="1"/>
    <xf numFmtId="0" fontId="3" fillId="20" borderId="10" xfId="0" applyFont="1" applyFill="1" applyBorder="1"/>
    <xf numFmtId="0" fontId="3" fillId="20" borderId="0" xfId="0" applyFont="1" applyFill="1" applyBorder="1"/>
    <xf numFmtId="0" fontId="11" fillId="20" borderId="0" xfId="0" applyFont="1" applyFill="1" applyBorder="1"/>
    <xf numFmtId="0" fontId="3" fillId="20" borderId="0" xfId="0" applyFont="1" applyFill="1"/>
    <xf numFmtId="0" fontId="10" fillId="20" borderId="0" xfId="0" applyFont="1" applyFill="1" applyBorder="1"/>
    <xf numFmtId="0" fontId="0" fillId="20" borderId="10" xfId="0" applyFill="1" applyBorder="1"/>
    <xf numFmtId="0" fontId="0" fillId="20" borderId="0" xfId="0" applyFill="1" applyBorder="1"/>
    <xf numFmtId="0" fontId="0" fillId="2" borderId="10" xfId="0" applyFill="1" applyBorder="1"/>
    <xf numFmtId="0" fontId="0" fillId="19" borderId="0" xfId="0" applyFill="1" applyBorder="1"/>
    <xf numFmtId="0" fontId="0" fillId="18" borderId="14" xfId="0" applyFill="1" applyBorder="1"/>
    <xf numFmtId="0" fontId="14" fillId="20" borderId="10" xfId="0" applyFont="1" applyFill="1" applyBorder="1"/>
    <xf numFmtId="0" fontId="3" fillId="20" borderId="14" xfId="0" applyFont="1" applyFill="1" applyBorder="1"/>
    <xf numFmtId="0" fontId="0" fillId="0" borderId="14" xfId="0" applyBorder="1"/>
    <xf numFmtId="2" fontId="0" fillId="14" borderId="10" xfId="0" applyNumberFormat="1" applyFill="1" applyBorder="1"/>
    <xf numFmtId="2" fontId="0" fillId="15" borderId="10" xfId="0" applyNumberFormat="1" applyFill="1" applyBorder="1"/>
    <xf numFmtId="2" fontId="0" fillId="16" borderId="10" xfId="0" applyNumberFormat="1" applyFill="1" applyBorder="1"/>
    <xf numFmtId="2" fontId="0" fillId="17" borderId="10" xfId="0" applyNumberFormat="1" applyFill="1" applyBorder="1"/>
    <xf numFmtId="2" fontId="0" fillId="10" borderId="10" xfId="0" applyNumberFormat="1" applyFill="1" applyBorder="1"/>
    <xf numFmtId="2" fontId="0" fillId="10" borderId="15" xfId="0" applyNumberFormat="1" applyFill="1" applyBorder="1"/>
    <xf numFmtId="2" fontId="0" fillId="10" borderId="16" xfId="0" applyNumberFormat="1" applyFill="1" applyBorder="1"/>
    <xf numFmtId="0" fontId="0" fillId="0" borderId="16" xfId="0" applyBorder="1"/>
    <xf numFmtId="0" fontId="0" fillId="0" borderId="17" xfId="0" applyBorder="1"/>
    <xf numFmtId="0" fontId="10" fillId="20" borderId="10" xfId="0" applyFont="1" applyFill="1" applyBorder="1"/>
    <xf numFmtId="2" fontId="0" fillId="2" borderId="10" xfId="0" applyNumberFormat="1" applyFill="1" applyBorder="1"/>
    <xf numFmtId="0" fontId="11" fillId="20" borderId="10" xfId="0" applyFont="1" applyFill="1" applyBorder="1"/>
    <xf numFmtId="0" fontId="0" fillId="0" borderId="16" xfId="0" applyFill="1" applyBorder="1"/>
    <xf numFmtId="0" fontId="0" fillId="20" borderId="0" xfId="0" applyFill="1"/>
    <xf numFmtId="0" fontId="0" fillId="20" borderId="19" xfId="0" applyFill="1" applyBorder="1"/>
    <xf numFmtId="0" fontId="0" fillId="20" borderId="20" xfId="0" applyFill="1" applyBorder="1"/>
    <xf numFmtId="0" fontId="0" fillId="20" borderId="18" xfId="0" applyFill="1" applyBorder="1"/>
    <xf numFmtId="0" fontId="15" fillId="20" borderId="0" xfId="0" applyFont="1" applyFill="1" applyBorder="1"/>
    <xf numFmtId="0" fontId="15" fillId="20" borderId="0" xfId="0" applyFont="1" applyFill="1"/>
    <xf numFmtId="0" fontId="3" fillId="3" borderId="0" xfId="0" applyFont="1" applyFill="1" applyBorder="1"/>
    <xf numFmtId="0" fontId="3" fillId="18" borderId="0" xfId="0" applyFont="1" applyFill="1" applyBorder="1"/>
    <xf numFmtId="0" fontId="3" fillId="7" borderId="0" xfId="0" applyFont="1" applyFill="1" applyBorder="1"/>
    <xf numFmtId="0" fontId="3" fillId="11" borderId="0" xfId="0" applyFont="1" applyFill="1" applyBorder="1"/>
    <xf numFmtId="0" fontId="3" fillId="0" borderId="10" xfId="0" applyFont="1" applyFill="1" applyBorder="1"/>
    <xf numFmtId="0" fontId="3" fillId="0" borderId="15" xfId="0" applyFont="1" applyBorder="1"/>
    <xf numFmtId="0" fontId="3" fillId="0" borderId="16" xfId="0" applyFont="1" applyBorder="1"/>
    <xf numFmtId="0" fontId="16" fillId="20" borderId="11" xfId="0" applyFont="1" applyFill="1" applyBorder="1"/>
    <xf numFmtId="0" fontId="16" fillId="20" borderId="12" xfId="0" applyFont="1" applyFill="1" applyBorder="1"/>
    <xf numFmtId="0" fontId="15" fillId="0" borderId="10" xfId="0" applyFont="1" applyBorder="1"/>
    <xf numFmtId="0" fontId="15" fillId="0" borderId="0" xfId="0" applyFont="1" applyBorder="1"/>
    <xf numFmtId="0" fontId="16" fillId="20" borderId="13" xfId="0" applyFont="1" applyFill="1" applyBorder="1"/>
  </cellXfs>
  <cellStyles count="3">
    <cellStyle name="Normal" xfId="0" builtinId="0"/>
    <cellStyle name="Normal 2 2" xfId="2"/>
    <cellStyle name="Normal 6" xfId="1"/>
  </cellStyles>
  <dxfs count="2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0"/>
  <sheetViews>
    <sheetView workbookViewId="0">
      <selection sqref="A1:XFD3"/>
    </sheetView>
  </sheetViews>
  <sheetFormatPr defaultColWidth="9.08984375" defaultRowHeight="12.5" x14ac:dyDescent="0.25"/>
  <cols>
    <col min="2" max="2" width="20" customWidth="1"/>
    <col min="3" max="3" width="10" customWidth="1"/>
    <col min="4" max="4" width="10.26953125" customWidth="1"/>
    <col min="5" max="24" width="6" bestFit="1" customWidth="1"/>
    <col min="25" max="27" width="6" style="15" bestFit="1" customWidth="1"/>
    <col min="28" max="28" width="6" style="15" customWidth="1"/>
    <col min="29" max="42" width="6" style="15" bestFit="1" customWidth="1"/>
  </cols>
  <sheetData>
    <row r="1" spans="1:42" s="64" customFormat="1" ht="13" x14ac:dyDescent="0.3">
      <c r="B1" s="72" t="s">
        <v>146</v>
      </c>
      <c r="D1" s="72" t="s">
        <v>148</v>
      </c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</row>
    <row r="2" spans="1:42" s="64" customFormat="1" x14ac:dyDescent="0.25">
      <c r="B2" s="64" t="s">
        <v>147</v>
      </c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</row>
    <row r="3" spans="1:42" s="64" customFormat="1" x14ac:dyDescent="0.25"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</row>
    <row r="4" spans="1:42" ht="14.5" x14ac:dyDescent="0.35">
      <c r="B4" s="3" t="s">
        <v>128</v>
      </c>
      <c r="C4" s="20" t="s">
        <v>129</v>
      </c>
      <c r="D4" s="2"/>
      <c r="E4" s="2"/>
      <c r="F4" s="2"/>
      <c r="G4" s="2"/>
    </row>
    <row r="5" spans="1:42" ht="14.5" x14ac:dyDescent="0.35">
      <c r="B5" s="3" t="s">
        <v>130</v>
      </c>
      <c r="C5" s="3" t="s">
        <v>131</v>
      </c>
    </row>
    <row r="6" spans="1:42" ht="14.5" x14ac:dyDescent="0.35">
      <c r="B6" s="3"/>
      <c r="C6" s="3"/>
    </row>
    <row r="7" spans="1:42" ht="14.5" x14ac:dyDescent="0.35">
      <c r="B7" s="3"/>
      <c r="C7" s="3"/>
      <c r="D7" s="4" t="s">
        <v>3</v>
      </c>
      <c r="E7" s="58" t="s">
        <v>4</v>
      </c>
      <c r="F7" s="59"/>
      <c r="G7" s="59"/>
      <c r="H7" s="59"/>
      <c r="I7" s="59"/>
      <c r="J7" s="59"/>
      <c r="K7" s="59"/>
      <c r="L7" s="59"/>
      <c r="M7" s="59"/>
      <c r="N7" s="60"/>
      <c r="O7" s="58" t="s">
        <v>5</v>
      </c>
      <c r="P7" s="59"/>
      <c r="Q7" s="59"/>
      <c r="R7" s="59"/>
      <c r="S7" s="59"/>
      <c r="T7" s="59"/>
      <c r="U7" s="59"/>
      <c r="V7" s="59"/>
      <c r="W7" s="59"/>
      <c r="X7" s="60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</row>
    <row r="8" spans="1:42" ht="14.5" x14ac:dyDescent="0.35">
      <c r="A8" s="5" t="s">
        <v>6</v>
      </c>
      <c r="B8" s="6" t="s">
        <v>7</v>
      </c>
      <c r="C8" s="7" t="s">
        <v>8</v>
      </c>
      <c r="D8" s="7" t="s">
        <v>9</v>
      </c>
      <c r="E8" s="21" t="s">
        <v>10</v>
      </c>
      <c r="F8" s="22" t="s">
        <v>11</v>
      </c>
      <c r="G8" s="22" t="s">
        <v>12</v>
      </c>
      <c r="H8" s="22" t="s">
        <v>13</v>
      </c>
      <c r="I8" s="22" t="s">
        <v>14</v>
      </c>
      <c r="J8" s="22" t="s">
        <v>15</v>
      </c>
      <c r="K8" s="22" t="s">
        <v>16</v>
      </c>
      <c r="L8" s="22" t="s">
        <v>17</v>
      </c>
      <c r="M8" s="22" t="s">
        <v>18</v>
      </c>
      <c r="N8" s="23" t="s">
        <v>19</v>
      </c>
      <c r="O8" s="21" t="s">
        <v>20</v>
      </c>
      <c r="P8" s="22" t="s">
        <v>21</v>
      </c>
      <c r="Q8" s="22" t="s">
        <v>22</v>
      </c>
      <c r="R8" s="22" t="s">
        <v>23</v>
      </c>
      <c r="S8" s="22" t="s">
        <v>24</v>
      </c>
      <c r="T8" s="22" t="s">
        <v>25</v>
      </c>
      <c r="U8" s="22" t="s">
        <v>26</v>
      </c>
      <c r="V8" s="22" t="s">
        <v>27</v>
      </c>
      <c r="W8" s="22" t="s">
        <v>28</v>
      </c>
      <c r="X8" s="22" t="s">
        <v>29</v>
      </c>
      <c r="Y8" s="31"/>
      <c r="Z8" s="31"/>
      <c r="AA8" s="31"/>
      <c r="AB8" s="32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</row>
    <row r="9" spans="1:42" ht="14.5" x14ac:dyDescent="0.35">
      <c r="A9">
        <v>1</v>
      </c>
      <c r="B9" s="11" t="s">
        <v>30</v>
      </c>
      <c r="C9" s="11" t="s">
        <v>31</v>
      </c>
      <c r="D9" s="11">
        <v>119</v>
      </c>
      <c r="E9" s="24">
        <v>105.3</v>
      </c>
      <c r="F9" s="25">
        <v>96.6</v>
      </c>
      <c r="G9" s="25">
        <v>101.9</v>
      </c>
      <c r="H9" s="25">
        <v>109.4</v>
      </c>
      <c r="I9" s="25">
        <v>105</v>
      </c>
      <c r="J9" s="25">
        <v>105.2</v>
      </c>
      <c r="K9" s="25">
        <v>85.4</v>
      </c>
      <c r="L9" s="25">
        <v>114.9</v>
      </c>
      <c r="M9" s="25">
        <v>95.8</v>
      </c>
      <c r="N9" s="26">
        <v>100.4</v>
      </c>
      <c r="O9" s="24">
        <v>91.5</v>
      </c>
      <c r="P9" s="25">
        <v>109.6</v>
      </c>
      <c r="Q9" s="25">
        <v>98.9</v>
      </c>
      <c r="R9" s="25">
        <v>83.9</v>
      </c>
      <c r="S9" s="25">
        <v>101.4</v>
      </c>
      <c r="T9" s="25">
        <v>93.8</v>
      </c>
      <c r="U9" s="25">
        <v>103.1</v>
      </c>
      <c r="V9" s="25">
        <v>103.4</v>
      </c>
      <c r="W9" s="25">
        <v>74.599999999999994</v>
      </c>
      <c r="X9" s="25">
        <v>90.6</v>
      </c>
      <c r="Y9" s="25"/>
      <c r="Z9" s="25"/>
      <c r="AA9" s="25"/>
      <c r="AB9" s="33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</row>
    <row r="10" spans="1:42" ht="14.5" x14ac:dyDescent="0.35">
      <c r="A10">
        <v>2</v>
      </c>
      <c r="B10" s="11" t="s">
        <v>32</v>
      </c>
      <c r="C10" s="11" t="s">
        <v>33</v>
      </c>
      <c r="D10" s="11">
        <v>6022</v>
      </c>
      <c r="E10" s="24">
        <v>48.1</v>
      </c>
      <c r="F10" s="25">
        <v>29.6</v>
      </c>
      <c r="G10" s="25">
        <v>31.4</v>
      </c>
      <c r="H10" s="25">
        <v>35.299999999999997</v>
      </c>
      <c r="I10" s="25">
        <v>26.5</v>
      </c>
      <c r="J10" s="25">
        <v>21.3</v>
      </c>
      <c r="K10" s="25">
        <v>35.9</v>
      </c>
      <c r="L10" s="25">
        <v>28.4</v>
      </c>
      <c r="M10" s="25">
        <v>11.7</v>
      </c>
      <c r="N10" s="26">
        <v>36.1</v>
      </c>
      <c r="O10" s="24">
        <v>26.5</v>
      </c>
      <c r="P10" s="25">
        <v>36.299999999999997</v>
      </c>
      <c r="Q10" s="25">
        <v>27.2</v>
      </c>
      <c r="R10" s="25">
        <v>27.2</v>
      </c>
      <c r="S10" s="25">
        <v>30.7</v>
      </c>
      <c r="T10" s="25">
        <v>38.700000000000003</v>
      </c>
      <c r="U10" s="25">
        <v>47.4</v>
      </c>
      <c r="V10" s="25">
        <v>57.1</v>
      </c>
      <c r="W10" s="25">
        <v>35.299999999999997</v>
      </c>
      <c r="X10" s="25">
        <v>30.7</v>
      </c>
      <c r="Y10" s="25"/>
      <c r="Z10" s="25"/>
      <c r="AA10" s="25"/>
      <c r="AB10" s="33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</row>
    <row r="11" spans="1:42" ht="14.5" x14ac:dyDescent="0.35">
      <c r="A11">
        <v>3</v>
      </c>
      <c r="B11" s="11" t="s">
        <v>34</v>
      </c>
      <c r="C11" s="11" t="s">
        <v>35</v>
      </c>
      <c r="D11" s="11">
        <v>6083</v>
      </c>
      <c r="E11" s="24">
        <v>16.600000000000001</v>
      </c>
      <c r="F11" s="25">
        <v>20.2</v>
      </c>
      <c r="G11" s="25">
        <v>13</v>
      </c>
      <c r="H11" s="25">
        <v>9.3000000000000007</v>
      </c>
      <c r="I11" s="25">
        <v>10</v>
      </c>
      <c r="J11" s="25">
        <v>10.1</v>
      </c>
      <c r="K11" s="25">
        <v>12</v>
      </c>
      <c r="L11" s="25">
        <v>18.8</v>
      </c>
      <c r="M11" s="25">
        <v>10.4</v>
      </c>
      <c r="N11" s="26">
        <v>17.399999999999999</v>
      </c>
      <c r="O11" s="24">
        <v>8.5</v>
      </c>
      <c r="P11" s="25">
        <v>9.6</v>
      </c>
      <c r="Q11" s="25">
        <v>4</v>
      </c>
      <c r="R11" s="25">
        <v>6.7</v>
      </c>
      <c r="S11" s="25">
        <v>8.8000000000000007</v>
      </c>
      <c r="T11" s="25">
        <v>9.6999999999999993</v>
      </c>
      <c r="U11" s="25">
        <v>14.1</v>
      </c>
      <c r="V11" s="25">
        <v>29.5</v>
      </c>
      <c r="W11" s="25">
        <v>12.2</v>
      </c>
      <c r="X11" s="25">
        <v>12.3</v>
      </c>
      <c r="Y11" s="25"/>
      <c r="Z11" s="25"/>
      <c r="AA11" s="25"/>
      <c r="AB11" s="33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</row>
    <row r="12" spans="1:42" ht="14.5" x14ac:dyDescent="0.35">
      <c r="A12">
        <v>4</v>
      </c>
      <c r="B12" s="11" t="s">
        <v>36</v>
      </c>
      <c r="C12" s="11" t="s">
        <v>37</v>
      </c>
      <c r="D12" s="11">
        <v>5957</v>
      </c>
      <c r="E12" s="24">
        <v>102.6</v>
      </c>
      <c r="F12" s="25">
        <v>43.6</v>
      </c>
      <c r="G12" s="25">
        <v>105.6</v>
      </c>
      <c r="H12" s="25">
        <v>134.5</v>
      </c>
      <c r="I12" s="25">
        <v>121</v>
      </c>
      <c r="J12" s="25">
        <v>55.7</v>
      </c>
      <c r="K12" s="25">
        <v>103.2</v>
      </c>
      <c r="L12" s="25">
        <v>53.7</v>
      </c>
      <c r="M12" s="25">
        <v>14</v>
      </c>
      <c r="N12" s="26">
        <v>74.2</v>
      </c>
      <c r="O12" s="24">
        <v>99</v>
      </c>
      <c r="P12" s="25">
        <v>118.9</v>
      </c>
      <c r="Q12" s="25">
        <v>136.6</v>
      </c>
      <c r="R12" s="25">
        <v>102.4</v>
      </c>
      <c r="S12" s="25">
        <v>117</v>
      </c>
      <c r="T12" s="25">
        <v>112.7</v>
      </c>
      <c r="U12" s="25">
        <v>113.1</v>
      </c>
      <c r="V12" s="25">
        <v>83.1</v>
      </c>
      <c r="W12" s="25">
        <v>73.3</v>
      </c>
      <c r="X12" s="25">
        <v>91.3</v>
      </c>
      <c r="Y12" s="25"/>
      <c r="Z12" s="25"/>
      <c r="AA12" s="25"/>
      <c r="AB12" s="33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</row>
    <row r="13" spans="1:42" ht="14.5" x14ac:dyDescent="0.35">
      <c r="A13">
        <v>5</v>
      </c>
      <c r="B13" s="13" t="s">
        <v>38</v>
      </c>
      <c r="C13" s="11" t="s">
        <v>39</v>
      </c>
      <c r="D13" s="11">
        <v>176</v>
      </c>
      <c r="E13" s="24">
        <v>9.6</v>
      </c>
      <c r="F13" s="25">
        <v>10.3</v>
      </c>
      <c r="G13" s="25">
        <v>11.4</v>
      </c>
      <c r="H13" s="25">
        <v>10.4</v>
      </c>
      <c r="I13" s="25">
        <v>8.6999999999999993</v>
      </c>
      <c r="J13" s="25">
        <v>11.9</v>
      </c>
      <c r="K13" s="25">
        <v>11.7</v>
      </c>
      <c r="L13" s="25">
        <v>11.9</v>
      </c>
      <c r="M13" s="25">
        <v>12.4</v>
      </c>
      <c r="N13" s="26">
        <v>10.7</v>
      </c>
      <c r="O13" s="24">
        <v>9.1999999999999993</v>
      </c>
      <c r="P13" s="25">
        <v>8.4</v>
      </c>
      <c r="Q13" s="25">
        <v>8.6999999999999993</v>
      </c>
      <c r="R13" s="25">
        <v>7.2</v>
      </c>
      <c r="S13" s="25">
        <v>9.4</v>
      </c>
      <c r="T13" s="25">
        <v>10.9</v>
      </c>
      <c r="U13" s="25">
        <v>11.6</v>
      </c>
      <c r="V13" s="25">
        <v>10.8</v>
      </c>
      <c r="W13" s="25">
        <v>8.5</v>
      </c>
      <c r="X13" s="25">
        <v>10.7</v>
      </c>
      <c r="Y13" s="25"/>
      <c r="Z13" s="25"/>
      <c r="AA13" s="25"/>
      <c r="AB13" s="33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</row>
    <row r="14" spans="1:42" ht="14.5" x14ac:dyDescent="0.35">
      <c r="A14">
        <v>6</v>
      </c>
      <c r="B14" s="11" t="s">
        <v>40</v>
      </c>
      <c r="C14" s="11" t="s">
        <v>41</v>
      </c>
      <c r="D14" s="11">
        <v>5950</v>
      </c>
      <c r="E14" s="24">
        <v>19.899999999999999</v>
      </c>
      <c r="F14" s="25">
        <v>19.5</v>
      </c>
      <c r="G14" s="25">
        <v>21.3</v>
      </c>
      <c r="H14" s="25">
        <v>20.2</v>
      </c>
      <c r="I14" s="25">
        <v>19.399999999999999</v>
      </c>
      <c r="J14" s="25">
        <v>21.5</v>
      </c>
      <c r="K14" s="25">
        <v>15.1</v>
      </c>
      <c r="L14" s="25">
        <v>21.4</v>
      </c>
      <c r="M14" s="25">
        <v>19.3</v>
      </c>
      <c r="N14" s="26">
        <v>18.3</v>
      </c>
      <c r="O14" s="24">
        <v>15.3</v>
      </c>
      <c r="P14" s="25">
        <v>18.399999999999999</v>
      </c>
      <c r="Q14" s="25">
        <v>19.100000000000001</v>
      </c>
      <c r="R14" s="25">
        <v>12.9</v>
      </c>
      <c r="S14" s="25">
        <v>17.100000000000001</v>
      </c>
      <c r="T14" s="25">
        <v>17.600000000000001</v>
      </c>
      <c r="U14" s="25">
        <v>18.8</v>
      </c>
      <c r="V14" s="25">
        <v>18.399999999999999</v>
      </c>
      <c r="W14" s="25">
        <v>13.8</v>
      </c>
      <c r="X14" s="25">
        <v>16.600000000000001</v>
      </c>
      <c r="Y14" s="25"/>
      <c r="Z14" s="25"/>
      <c r="AA14" s="25"/>
      <c r="AB14" s="33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</row>
    <row r="15" spans="1:42" ht="14.5" x14ac:dyDescent="0.35">
      <c r="A15">
        <v>7</v>
      </c>
      <c r="B15" s="11" t="s">
        <v>42</v>
      </c>
      <c r="C15" s="11" t="s">
        <v>43</v>
      </c>
      <c r="D15" s="11">
        <v>5785</v>
      </c>
      <c r="E15" s="24">
        <v>66.5</v>
      </c>
      <c r="F15" s="25">
        <v>88.6</v>
      </c>
      <c r="G15" s="25">
        <v>74.3</v>
      </c>
      <c r="H15" s="25">
        <v>66.599999999999994</v>
      </c>
      <c r="I15" s="25">
        <v>65</v>
      </c>
      <c r="J15" s="25">
        <v>119</v>
      </c>
      <c r="K15" s="25">
        <v>64.599999999999994</v>
      </c>
      <c r="L15" s="25">
        <v>124</v>
      </c>
      <c r="M15" s="25">
        <v>104.4</v>
      </c>
      <c r="N15" s="26">
        <v>82.7</v>
      </c>
      <c r="O15" s="24">
        <v>76.5</v>
      </c>
      <c r="P15" s="25">
        <v>55.8</v>
      </c>
      <c r="Q15" s="25">
        <v>50.7</v>
      </c>
      <c r="R15" s="25">
        <v>44.5</v>
      </c>
      <c r="S15" s="25">
        <v>77.400000000000006</v>
      </c>
      <c r="T15" s="25">
        <v>61.4</v>
      </c>
      <c r="U15" s="25">
        <v>66.5</v>
      </c>
      <c r="V15" s="25">
        <v>65.099999999999994</v>
      </c>
      <c r="W15" s="25">
        <v>45.4</v>
      </c>
      <c r="X15" s="25">
        <v>67.3</v>
      </c>
      <c r="Y15" s="25"/>
      <c r="Z15" s="25"/>
      <c r="AA15" s="25"/>
      <c r="AB15" s="33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</row>
    <row r="16" spans="1:42" ht="14.5" x14ac:dyDescent="0.35">
      <c r="A16">
        <v>8</v>
      </c>
      <c r="B16" s="11" t="s">
        <v>44</v>
      </c>
      <c r="C16" s="11" t="s">
        <v>45</v>
      </c>
      <c r="D16" s="11">
        <v>5960</v>
      </c>
      <c r="E16" s="24">
        <v>142.30000000000001</v>
      </c>
      <c r="F16" s="25">
        <v>129.30000000000001</v>
      </c>
      <c r="G16" s="25">
        <v>129.1</v>
      </c>
      <c r="H16" s="25">
        <v>148.9</v>
      </c>
      <c r="I16" s="25">
        <v>142</v>
      </c>
      <c r="J16" s="25">
        <v>142.6</v>
      </c>
      <c r="K16" s="25">
        <v>116.2</v>
      </c>
      <c r="L16" s="25">
        <v>154.1</v>
      </c>
      <c r="M16" s="25">
        <v>137.19999999999999</v>
      </c>
      <c r="N16" s="26">
        <v>149.19999999999999</v>
      </c>
      <c r="O16" s="24">
        <v>121.4</v>
      </c>
      <c r="P16" s="25">
        <v>124.5</v>
      </c>
      <c r="Q16" s="25">
        <v>130.4</v>
      </c>
      <c r="R16" s="25">
        <v>106.7</v>
      </c>
      <c r="S16" s="25">
        <v>125.9</v>
      </c>
      <c r="T16" s="25">
        <v>129.30000000000001</v>
      </c>
      <c r="U16" s="25">
        <v>142.4</v>
      </c>
      <c r="V16" s="25">
        <v>142.6</v>
      </c>
      <c r="W16" s="25">
        <v>90.8</v>
      </c>
      <c r="X16" s="25">
        <v>128.69999999999999</v>
      </c>
      <c r="Y16" s="25"/>
      <c r="Z16" s="25"/>
      <c r="AA16" s="25"/>
      <c r="AB16" s="33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</row>
    <row r="17" spans="1:42" ht="14.5" x14ac:dyDescent="0.35">
      <c r="A17">
        <v>9</v>
      </c>
      <c r="B17" s="11" t="s">
        <v>46</v>
      </c>
      <c r="C17" s="11" t="s">
        <v>47</v>
      </c>
      <c r="D17" s="11">
        <v>305</v>
      </c>
      <c r="E17" s="24">
        <v>1.7</v>
      </c>
      <c r="F17" s="25">
        <v>1.9</v>
      </c>
      <c r="G17" s="25">
        <v>2.6</v>
      </c>
      <c r="H17" s="25">
        <v>1.8</v>
      </c>
      <c r="I17" s="25">
        <v>1.9</v>
      </c>
      <c r="J17" s="25">
        <v>2.2000000000000002</v>
      </c>
      <c r="K17" s="25">
        <v>1.7</v>
      </c>
      <c r="L17" s="25">
        <v>2.2999999999999998</v>
      </c>
      <c r="M17" s="25">
        <v>1.9</v>
      </c>
      <c r="N17" s="26">
        <v>2.1</v>
      </c>
      <c r="O17" s="24">
        <v>1.9</v>
      </c>
      <c r="P17" s="25">
        <v>1.8</v>
      </c>
      <c r="Q17" s="25">
        <v>1.7</v>
      </c>
      <c r="R17" s="25">
        <v>1.4</v>
      </c>
      <c r="S17" s="25">
        <v>2.2999999999999998</v>
      </c>
      <c r="T17" s="25">
        <v>1.8</v>
      </c>
      <c r="U17" s="25">
        <v>2.5</v>
      </c>
      <c r="V17" s="25">
        <v>2.2000000000000002</v>
      </c>
      <c r="W17" s="25">
        <v>1.8</v>
      </c>
      <c r="X17" s="25">
        <v>1.5</v>
      </c>
      <c r="Y17" s="25"/>
      <c r="Z17" s="25"/>
      <c r="AA17" s="25"/>
      <c r="AB17" s="33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</row>
    <row r="18" spans="1:42" ht="14.5" x14ac:dyDescent="0.35">
      <c r="A18">
        <v>10</v>
      </c>
      <c r="B18" s="13" t="s">
        <v>48</v>
      </c>
      <c r="C18" s="11" t="s">
        <v>49</v>
      </c>
      <c r="D18" s="11">
        <v>311</v>
      </c>
      <c r="E18" s="24">
        <v>9.4</v>
      </c>
      <c r="F18" s="25">
        <v>43.8</v>
      </c>
      <c r="G18" s="25">
        <v>31.9</v>
      </c>
      <c r="H18" s="25">
        <v>18.899999999999999</v>
      </c>
      <c r="I18" s="25">
        <v>23.4</v>
      </c>
      <c r="J18" s="25">
        <v>64.8</v>
      </c>
      <c r="K18" s="25">
        <v>5.6</v>
      </c>
      <c r="L18" s="25">
        <v>67.5</v>
      </c>
      <c r="M18" s="25">
        <v>66.900000000000006</v>
      </c>
      <c r="N18" s="26">
        <v>52.8</v>
      </c>
      <c r="O18" s="24">
        <v>37.4</v>
      </c>
      <c r="P18" s="25">
        <v>24.5</v>
      </c>
      <c r="Q18" s="25">
        <v>14.8</v>
      </c>
      <c r="R18" s="25">
        <v>7.6</v>
      </c>
      <c r="S18" s="25">
        <v>20.8</v>
      </c>
      <c r="T18" s="25">
        <v>8.6</v>
      </c>
      <c r="U18" s="25">
        <v>8.6999999999999993</v>
      </c>
      <c r="V18" s="25">
        <v>7.2</v>
      </c>
      <c r="W18" s="25">
        <v>4.5999999999999996</v>
      </c>
      <c r="X18" s="25">
        <v>32.4</v>
      </c>
      <c r="Y18" s="25"/>
      <c r="Z18" s="25"/>
      <c r="AA18" s="25"/>
      <c r="AB18" s="33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</row>
    <row r="19" spans="1:42" ht="14.5" x14ac:dyDescent="0.35">
      <c r="A19">
        <v>11</v>
      </c>
      <c r="B19" s="11" t="s">
        <v>50</v>
      </c>
      <c r="C19" s="11" t="s">
        <v>51</v>
      </c>
      <c r="D19" s="11">
        <v>586</v>
      </c>
      <c r="E19" s="24">
        <v>441.2</v>
      </c>
      <c r="F19" s="25">
        <v>391.8</v>
      </c>
      <c r="G19" s="25">
        <v>390.8</v>
      </c>
      <c r="H19" s="25">
        <v>421.8</v>
      </c>
      <c r="I19" s="25">
        <v>414.8</v>
      </c>
      <c r="J19" s="25">
        <v>388.2</v>
      </c>
      <c r="K19" s="25">
        <v>379</v>
      </c>
      <c r="L19" s="25">
        <v>427.7</v>
      </c>
      <c r="M19" s="25">
        <v>375.7</v>
      </c>
      <c r="N19" s="26">
        <v>394.5</v>
      </c>
      <c r="O19" s="24">
        <v>359.1</v>
      </c>
      <c r="P19" s="25">
        <v>368.7</v>
      </c>
      <c r="Q19" s="25">
        <v>314.89999999999998</v>
      </c>
      <c r="R19" s="25">
        <v>318</v>
      </c>
      <c r="S19" s="25">
        <v>413.2</v>
      </c>
      <c r="T19" s="25">
        <v>382.2</v>
      </c>
      <c r="U19" s="25">
        <v>437</v>
      </c>
      <c r="V19" s="25">
        <v>435.6</v>
      </c>
      <c r="W19" s="25">
        <v>274.39999999999998</v>
      </c>
      <c r="X19" s="25">
        <v>366.5</v>
      </c>
      <c r="Y19" s="25"/>
      <c r="Z19" s="25"/>
      <c r="AA19" s="25"/>
      <c r="AB19" s="33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</row>
    <row r="20" spans="1:42" ht="14.5" x14ac:dyDescent="0.35">
      <c r="A20">
        <v>12</v>
      </c>
      <c r="B20" s="11" t="s">
        <v>52</v>
      </c>
      <c r="C20" s="11" t="s">
        <v>53</v>
      </c>
      <c r="D20" s="11">
        <v>9548602</v>
      </c>
      <c r="E20" s="24">
        <v>98.8</v>
      </c>
      <c r="F20" s="25">
        <v>113.1</v>
      </c>
      <c r="G20" s="25">
        <v>118.3</v>
      </c>
      <c r="H20" s="25">
        <v>167.4</v>
      </c>
      <c r="I20" s="25">
        <v>123.7</v>
      </c>
      <c r="J20" s="25">
        <v>148.80000000000001</v>
      </c>
      <c r="K20" s="25">
        <v>111.5</v>
      </c>
      <c r="L20" s="25">
        <v>168.7</v>
      </c>
      <c r="M20" s="25">
        <v>129.5</v>
      </c>
      <c r="N20" s="26">
        <v>84.6</v>
      </c>
      <c r="O20" s="24">
        <v>138.4</v>
      </c>
      <c r="P20" s="25">
        <v>127.7</v>
      </c>
      <c r="Q20" s="25">
        <v>173.8</v>
      </c>
      <c r="R20" s="25">
        <v>113.5</v>
      </c>
      <c r="S20" s="25">
        <v>154.69999999999999</v>
      </c>
      <c r="T20" s="25">
        <v>120.4</v>
      </c>
      <c r="U20" s="25">
        <v>126.8</v>
      </c>
      <c r="V20" s="25">
        <v>102.9</v>
      </c>
      <c r="W20" s="25">
        <v>99</v>
      </c>
      <c r="X20" s="25">
        <v>108.5</v>
      </c>
      <c r="Y20" s="25"/>
      <c r="Z20" s="25"/>
      <c r="AA20" s="25"/>
      <c r="AB20" s="33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</row>
    <row r="21" spans="1:42" ht="14.5" x14ac:dyDescent="0.35">
      <c r="A21">
        <v>13</v>
      </c>
      <c r="B21" s="13" t="s">
        <v>54</v>
      </c>
      <c r="C21" s="11" t="s">
        <v>55</v>
      </c>
      <c r="D21" s="11">
        <v>284</v>
      </c>
      <c r="E21" s="24">
        <v>25.4</v>
      </c>
      <c r="F21" s="25">
        <v>22.9</v>
      </c>
      <c r="G21" s="25">
        <v>24.3</v>
      </c>
      <c r="H21" s="25">
        <v>17</v>
      </c>
      <c r="I21" s="25">
        <v>17.399999999999999</v>
      </c>
      <c r="J21" s="25">
        <v>13.6</v>
      </c>
      <c r="K21" s="25">
        <v>13.6</v>
      </c>
      <c r="L21" s="25">
        <v>13.6</v>
      </c>
      <c r="M21" s="25">
        <v>16.7</v>
      </c>
      <c r="N21" s="26">
        <v>14.1</v>
      </c>
      <c r="O21" s="24">
        <v>16.899999999999999</v>
      </c>
      <c r="P21" s="25">
        <v>20.9</v>
      </c>
      <c r="Q21" s="25">
        <v>22.2</v>
      </c>
      <c r="R21" s="25">
        <v>15.6</v>
      </c>
      <c r="S21" s="25">
        <v>19.5</v>
      </c>
      <c r="T21" s="25">
        <v>19.2</v>
      </c>
      <c r="U21" s="25">
        <v>16.399999999999999</v>
      </c>
      <c r="V21" s="25">
        <v>14.6</v>
      </c>
      <c r="W21" s="25">
        <v>12.8</v>
      </c>
      <c r="X21" s="25">
        <v>14.7</v>
      </c>
      <c r="Y21" s="25"/>
      <c r="Z21" s="25"/>
      <c r="AA21" s="25"/>
      <c r="AB21" s="33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</row>
    <row r="22" spans="1:42" ht="14.5" x14ac:dyDescent="0.35">
      <c r="A22">
        <v>14</v>
      </c>
      <c r="B22" s="11" t="s">
        <v>56</v>
      </c>
      <c r="C22" s="11" t="s">
        <v>57</v>
      </c>
      <c r="D22" s="11">
        <v>723</v>
      </c>
      <c r="E22" s="24">
        <v>6.1</v>
      </c>
      <c r="F22" s="25">
        <v>5.6</v>
      </c>
      <c r="G22" s="25">
        <v>5.0999999999999996</v>
      </c>
      <c r="H22" s="25">
        <v>7.2</v>
      </c>
      <c r="I22" s="25">
        <v>6.2</v>
      </c>
      <c r="J22" s="25">
        <v>5.6</v>
      </c>
      <c r="K22" s="25">
        <v>4.4000000000000004</v>
      </c>
      <c r="L22" s="25">
        <v>5.3</v>
      </c>
      <c r="M22" s="25">
        <v>5.3</v>
      </c>
      <c r="N22" s="26">
        <v>5.4</v>
      </c>
      <c r="O22" s="24">
        <v>4.5999999999999996</v>
      </c>
      <c r="P22" s="25">
        <v>5</v>
      </c>
      <c r="Q22" s="25">
        <v>4.5999999999999996</v>
      </c>
      <c r="R22" s="25">
        <v>4.2</v>
      </c>
      <c r="S22" s="25">
        <v>4.9000000000000004</v>
      </c>
      <c r="T22" s="25">
        <v>5.2</v>
      </c>
      <c r="U22" s="25">
        <v>5.2</v>
      </c>
      <c r="V22" s="25">
        <v>4.5</v>
      </c>
      <c r="W22" s="25">
        <v>2.5</v>
      </c>
      <c r="X22" s="25">
        <v>4.8</v>
      </c>
      <c r="Y22" s="25"/>
      <c r="Z22" s="25"/>
      <c r="AA22" s="25"/>
      <c r="AB22" s="33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</row>
    <row r="23" spans="1:42" ht="14.5" x14ac:dyDescent="0.35">
      <c r="A23">
        <v>15</v>
      </c>
      <c r="B23" s="11" t="s">
        <v>58</v>
      </c>
      <c r="C23" s="11" t="s">
        <v>59</v>
      </c>
      <c r="D23" s="11">
        <v>6830</v>
      </c>
      <c r="E23" s="24">
        <v>11.2</v>
      </c>
      <c r="F23" s="25">
        <v>5.8</v>
      </c>
      <c r="G23" s="25">
        <v>12.8</v>
      </c>
      <c r="H23" s="25">
        <v>13.9</v>
      </c>
      <c r="I23" s="25">
        <v>13.7</v>
      </c>
      <c r="J23" s="25">
        <v>6</v>
      </c>
      <c r="K23" s="25">
        <v>11.4</v>
      </c>
      <c r="L23" s="25">
        <v>6.8</v>
      </c>
      <c r="M23" s="15"/>
      <c r="N23" s="26">
        <v>11.1</v>
      </c>
      <c r="O23" s="24">
        <v>15.7</v>
      </c>
      <c r="P23" s="25">
        <v>15.1</v>
      </c>
      <c r="Q23" s="25">
        <v>16.2</v>
      </c>
      <c r="R23" s="25">
        <v>11</v>
      </c>
      <c r="S23" s="25">
        <v>14.2</v>
      </c>
      <c r="T23" s="25">
        <v>13.1</v>
      </c>
      <c r="U23" s="25">
        <v>11.6</v>
      </c>
      <c r="V23" s="25">
        <v>8.1</v>
      </c>
      <c r="W23" s="25">
        <v>8.4</v>
      </c>
      <c r="X23" s="25">
        <v>14.3</v>
      </c>
      <c r="Y23" s="25"/>
      <c r="AB23" s="33"/>
      <c r="AC23" s="25"/>
      <c r="AD23" s="25"/>
      <c r="AE23" s="25"/>
      <c r="AF23" s="25"/>
      <c r="AG23" s="25"/>
      <c r="AH23" s="25"/>
      <c r="AI23" s="25"/>
      <c r="AL23" s="25"/>
      <c r="AM23" s="25"/>
      <c r="AN23" s="25"/>
      <c r="AO23" s="25"/>
    </row>
    <row r="24" spans="1:42" ht="14.5" x14ac:dyDescent="0.35">
      <c r="A24">
        <v>16</v>
      </c>
      <c r="B24" s="11" t="s">
        <v>60</v>
      </c>
      <c r="C24" s="11" t="s">
        <v>61</v>
      </c>
      <c r="D24" s="11">
        <v>5793</v>
      </c>
      <c r="E24" s="24">
        <v>53.1</v>
      </c>
      <c r="F24" s="25">
        <v>50.7</v>
      </c>
      <c r="G24" s="25">
        <v>54.5</v>
      </c>
      <c r="H24" s="25">
        <v>66.400000000000006</v>
      </c>
      <c r="I24" s="25">
        <v>46.9</v>
      </c>
      <c r="J24" s="25">
        <v>55.4</v>
      </c>
      <c r="K24" s="25">
        <v>42.2</v>
      </c>
      <c r="L24" s="25">
        <v>62.1</v>
      </c>
      <c r="M24" s="25">
        <v>58.9</v>
      </c>
      <c r="N24" s="26">
        <v>24.9</v>
      </c>
      <c r="O24" s="24">
        <v>41.2</v>
      </c>
      <c r="P24" s="25">
        <v>29.6</v>
      </c>
      <c r="Q24" s="25">
        <v>42.7</v>
      </c>
      <c r="R24" s="25">
        <v>32.4</v>
      </c>
      <c r="S24" s="25">
        <v>49.6</v>
      </c>
      <c r="T24" s="25">
        <v>40.1</v>
      </c>
      <c r="U24" s="25">
        <v>35.200000000000003</v>
      </c>
      <c r="V24" s="25">
        <v>39.1</v>
      </c>
      <c r="W24" s="25">
        <v>27</v>
      </c>
      <c r="X24" s="25">
        <v>37</v>
      </c>
      <c r="Y24" s="25"/>
      <c r="Z24" s="25"/>
      <c r="AA24" s="25"/>
      <c r="AB24" s="33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</row>
    <row r="25" spans="1:42" ht="14.5" x14ac:dyDescent="0.35">
      <c r="A25">
        <v>17</v>
      </c>
      <c r="B25" s="11" t="s">
        <v>62</v>
      </c>
      <c r="C25" s="11" t="s">
        <v>63</v>
      </c>
      <c r="D25" s="11">
        <v>33032</v>
      </c>
      <c r="E25" s="24">
        <v>560.79999999999995</v>
      </c>
      <c r="F25" s="25">
        <v>542.70000000000005</v>
      </c>
      <c r="G25" s="25">
        <v>576.79999999999995</v>
      </c>
      <c r="H25" s="25">
        <v>607.4</v>
      </c>
      <c r="I25" s="25">
        <v>538.1</v>
      </c>
      <c r="J25" s="25">
        <v>611.4</v>
      </c>
      <c r="K25" s="25">
        <v>499.9</v>
      </c>
      <c r="L25" s="25">
        <v>616.29999999999995</v>
      </c>
      <c r="M25" s="25">
        <v>506.6</v>
      </c>
      <c r="N25" s="26">
        <v>549.1</v>
      </c>
      <c r="O25" s="24">
        <v>508</v>
      </c>
      <c r="P25" s="25">
        <v>549.1</v>
      </c>
      <c r="Q25" s="25">
        <v>574.9</v>
      </c>
      <c r="R25" s="25">
        <v>440.7</v>
      </c>
      <c r="S25" s="25">
        <v>577.5</v>
      </c>
      <c r="T25" s="25">
        <v>522.20000000000005</v>
      </c>
      <c r="U25" s="25">
        <v>615.6</v>
      </c>
      <c r="V25" s="25">
        <v>584.20000000000005</v>
      </c>
      <c r="W25" s="25">
        <v>423.6</v>
      </c>
      <c r="X25" s="25">
        <v>513.5</v>
      </c>
      <c r="Y25" s="25"/>
      <c r="Z25" s="25"/>
      <c r="AA25" s="25"/>
      <c r="AB25" s="33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</row>
    <row r="26" spans="1:42" ht="14.5" x14ac:dyDescent="0.35">
      <c r="A26">
        <v>18</v>
      </c>
      <c r="B26" s="11" t="s">
        <v>64</v>
      </c>
      <c r="C26" s="11" t="s">
        <v>65</v>
      </c>
      <c r="D26" s="11">
        <v>5961</v>
      </c>
      <c r="E26" s="24">
        <v>283.3</v>
      </c>
      <c r="F26" s="25">
        <v>257.3</v>
      </c>
      <c r="G26" s="25">
        <v>276.5</v>
      </c>
      <c r="H26" s="25">
        <v>311.39999999999998</v>
      </c>
      <c r="I26" s="25">
        <v>282.10000000000002</v>
      </c>
      <c r="J26" s="25">
        <v>321.7</v>
      </c>
      <c r="K26" s="25">
        <v>229.3</v>
      </c>
      <c r="L26" s="25">
        <v>302.7</v>
      </c>
      <c r="M26" s="25">
        <v>278.5</v>
      </c>
      <c r="N26" s="26">
        <v>266</v>
      </c>
      <c r="O26" s="24">
        <v>271</v>
      </c>
      <c r="P26" s="25">
        <v>298</v>
      </c>
      <c r="Q26" s="25">
        <v>293.5</v>
      </c>
      <c r="R26" s="25">
        <v>222.3</v>
      </c>
      <c r="S26" s="25">
        <v>318</v>
      </c>
      <c r="T26" s="25">
        <v>242.6</v>
      </c>
      <c r="U26" s="25">
        <v>300.39999999999998</v>
      </c>
      <c r="V26" s="25">
        <v>287.7</v>
      </c>
      <c r="W26" s="25">
        <v>219.2</v>
      </c>
      <c r="X26" s="25">
        <v>248.3</v>
      </c>
      <c r="Y26" s="25"/>
      <c r="Z26" s="25"/>
      <c r="AA26" s="25"/>
      <c r="AB26" s="33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</row>
    <row r="27" spans="1:42" ht="14.5" x14ac:dyDescent="0.35">
      <c r="A27">
        <v>19</v>
      </c>
      <c r="B27" s="11" t="s">
        <v>66</v>
      </c>
      <c r="C27" s="11" t="s">
        <v>67</v>
      </c>
      <c r="D27" s="11">
        <v>124886</v>
      </c>
      <c r="E27" s="24">
        <v>39.9</v>
      </c>
      <c r="F27" s="25">
        <v>44.3</v>
      </c>
      <c r="G27" s="25">
        <v>46.4</v>
      </c>
      <c r="H27" s="25">
        <v>41.9</v>
      </c>
      <c r="I27" s="25">
        <v>43.8</v>
      </c>
      <c r="J27" s="25">
        <v>54.3</v>
      </c>
      <c r="K27" s="25">
        <v>40.299999999999997</v>
      </c>
      <c r="L27" s="25">
        <v>54</v>
      </c>
      <c r="M27" s="25">
        <v>44.1</v>
      </c>
      <c r="N27" s="26">
        <v>42.3</v>
      </c>
      <c r="O27" s="24">
        <v>36.200000000000003</v>
      </c>
      <c r="P27" s="25">
        <v>34.799999999999997</v>
      </c>
      <c r="Q27" s="25">
        <v>26.7</v>
      </c>
      <c r="R27" s="25">
        <v>27</v>
      </c>
      <c r="S27" s="25">
        <v>42.3</v>
      </c>
      <c r="T27" s="25">
        <v>33.4</v>
      </c>
      <c r="U27" s="25">
        <v>45.3</v>
      </c>
      <c r="V27" s="25">
        <v>43</v>
      </c>
      <c r="W27" s="25">
        <v>27.2</v>
      </c>
      <c r="X27" s="25">
        <v>40.9</v>
      </c>
      <c r="Y27" s="25"/>
      <c r="Z27" s="25"/>
      <c r="AA27" s="25"/>
      <c r="AB27" s="33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</row>
    <row r="28" spans="1:42" ht="14.5" x14ac:dyDescent="0.35">
      <c r="A28">
        <v>20</v>
      </c>
      <c r="B28" s="11" t="s">
        <v>68</v>
      </c>
      <c r="C28" s="11" t="s">
        <v>69</v>
      </c>
      <c r="D28" s="11">
        <v>750</v>
      </c>
      <c r="E28" s="24">
        <v>51.7</v>
      </c>
      <c r="F28" s="25">
        <v>44.8</v>
      </c>
      <c r="G28" s="25">
        <v>34.299999999999997</v>
      </c>
      <c r="H28" s="25">
        <v>68.3</v>
      </c>
      <c r="I28" s="25">
        <v>59.8</v>
      </c>
      <c r="J28" s="25">
        <v>48.4</v>
      </c>
      <c r="K28" s="25">
        <v>48.5</v>
      </c>
      <c r="L28" s="25">
        <v>50.9</v>
      </c>
      <c r="M28" s="25">
        <v>53.4</v>
      </c>
      <c r="N28" s="26">
        <v>53.4</v>
      </c>
      <c r="O28" s="24">
        <v>48.7</v>
      </c>
      <c r="P28" s="25">
        <v>46.1</v>
      </c>
      <c r="Q28" s="25">
        <v>32.9</v>
      </c>
      <c r="R28" s="25">
        <v>40</v>
      </c>
      <c r="S28" s="25">
        <v>47.6</v>
      </c>
      <c r="T28" s="25">
        <v>56.5</v>
      </c>
      <c r="U28" s="25">
        <v>55</v>
      </c>
      <c r="V28" s="25">
        <v>55.1</v>
      </c>
      <c r="W28" s="25">
        <v>24.6</v>
      </c>
      <c r="X28" s="25">
        <v>54.2</v>
      </c>
      <c r="Y28" s="25"/>
      <c r="Z28" s="25"/>
      <c r="AA28" s="25"/>
      <c r="AB28" s="33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</row>
    <row r="29" spans="1:42" ht="14.5" x14ac:dyDescent="0.35">
      <c r="A29">
        <v>21</v>
      </c>
      <c r="B29" s="14" t="s">
        <v>70</v>
      </c>
      <c r="C29" s="4" t="s">
        <v>71</v>
      </c>
      <c r="D29" s="4">
        <v>3337</v>
      </c>
      <c r="E29" s="24">
        <v>11.6</v>
      </c>
      <c r="F29" s="25">
        <v>6.3</v>
      </c>
      <c r="G29" s="25">
        <v>12</v>
      </c>
      <c r="H29" s="25">
        <v>11</v>
      </c>
      <c r="I29" s="25">
        <v>9.6999999999999993</v>
      </c>
      <c r="J29" s="25">
        <v>6.9</v>
      </c>
      <c r="K29" s="25">
        <v>9.6999999999999993</v>
      </c>
      <c r="L29" s="25">
        <v>8.6</v>
      </c>
      <c r="M29" s="15"/>
      <c r="N29" s="26">
        <v>9.3000000000000007</v>
      </c>
      <c r="O29" s="24">
        <v>7.4</v>
      </c>
      <c r="P29" s="25">
        <v>10.1</v>
      </c>
      <c r="Q29" s="25">
        <v>8</v>
      </c>
      <c r="R29" s="25">
        <v>7.4</v>
      </c>
      <c r="S29" s="25">
        <v>9.1999999999999993</v>
      </c>
      <c r="T29" s="25">
        <v>10.6</v>
      </c>
      <c r="U29" s="25">
        <v>10.9</v>
      </c>
      <c r="V29" s="25">
        <v>12</v>
      </c>
      <c r="W29" s="25">
        <v>10.4</v>
      </c>
      <c r="X29" s="25">
        <v>7.4</v>
      </c>
      <c r="Y29" s="25"/>
      <c r="AB29" s="33"/>
      <c r="AC29" s="25"/>
      <c r="AD29" s="25"/>
      <c r="AE29" s="25"/>
      <c r="AF29" s="25"/>
      <c r="AG29" s="25"/>
      <c r="AH29" s="25"/>
      <c r="AI29" s="25"/>
      <c r="AL29" s="25"/>
      <c r="AM29" s="25"/>
      <c r="AN29" s="25"/>
      <c r="AO29" s="25"/>
    </row>
    <row r="30" spans="1:42" ht="14.5" x14ac:dyDescent="0.35">
      <c r="A30">
        <v>22</v>
      </c>
      <c r="B30" s="14" t="s">
        <v>72</v>
      </c>
      <c r="C30" s="4" t="s">
        <v>73</v>
      </c>
      <c r="D30" s="4">
        <v>3444</v>
      </c>
      <c r="E30" s="27"/>
      <c r="F30" s="15"/>
      <c r="G30" s="15"/>
      <c r="H30" s="15"/>
      <c r="I30" s="15"/>
      <c r="J30" s="15"/>
      <c r="K30" s="15"/>
      <c r="L30" s="15"/>
      <c r="M30" s="25">
        <v>10.9</v>
      </c>
      <c r="N30" s="28"/>
      <c r="O30" s="27"/>
      <c r="P30" s="15"/>
      <c r="Q30" s="15"/>
      <c r="R30" s="15"/>
      <c r="S30" s="15"/>
      <c r="T30" s="15"/>
      <c r="U30" s="15"/>
      <c r="V30" s="15"/>
      <c r="W30" s="15"/>
      <c r="X30" s="15"/>
      <c r="Z30" s="25"/>
      <c r="AA30" s="25"/>
      <c r="AB30" s="34"/>
      <c r="AJ30" s="25"/>
      <c r="AK30" s="25"/>
      <c r="AP30" s="25"/>
    </row>
    <row r="31" spans="1:42" ht="14.5" x14ac:dyDescent="0.35">
      <c r="A31">
        <v>23</v>
      </c>
      <c r="B31" s="11" t="s">
        <v>74</v>
      </c>
      <c r="C31" s="11" t="s">
        <v>75</v>
      </c>
      <c r="D31" s="11">
        <v>6274</v>
      </c>
      <c r="E31" s="24">
        <v>4.5999999999999996</v>
      </c>
      <c r="F31" s="25">
        <v>5.0999999999999996</v>
      </c>
      <c r="G31" s="25">
        <v>4.4000000000000004</v>
      </c>
      <c r="H31" s="25">
        <v>5.7</v>
      </c>
      <c r="I31" s="25">
        <v>4.5999999999999996</v>
      </c>
      <c r="J31" s="25">
        <v>5.0999999999999996</v>
      </c>
      <c r="K31" s="25">
        <v>4.9000000000000004</v>
      </c>
      <c r="L31" s="25">
        <v>5.4</v>
      </c>
      <c r="M31" s="25">
        <v>4.5999999999999996</v>
      </c>
      <c r="N31" s="26">
        <v>4.5999999999999996</v>
      </c>
      <c r="O31" s="24">
        <v>5.3</v>
      </c>
      <c r="P31" s="25">
        <v>4.9000000000000004</v>
      </c>
      <c r="Q31" s="25">
        <v>5</v>
      </c>
      <c r="R31" s="25">
        <v>4.0999999999999996</v>
      </c>
      <c r="S31" s="25">
        <v>5.6</v>
      </c>
      <c r="T31" s="25">
        <v>4.7</v>
      </c>
      <c r="U31" s="25">
        <v>4.4000000000000004</v>
      </c>
      <c r="V31" s="25">
        <v>5.0999999999999996</v>
      </c>
      <c r="W31" s="25">
        <v>3.8</v>
      </c>
      <c r="X31" s="25">
        <v>4.0999999999999996</v>
      </c>
      <c r="Y31" s="25"/>
      <c r="Z31" s="25"/>
      <c r="AA31" s="25"/>
      <c r="AB31" s="33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</row>
    <row r="32" spans="1:42" ht="14.5" x14ac:dyDescent="0.35">
      <c r="A32">
        <v>24</v>
      </c>
      <c r="B32" s="11" t="s">
        <v>76</v>
      </c>
      <c r="C32" s="11" t="s">
        <v>77</v>
      </c>
      <c r="D32" s="11">
        <v>6306</v>
      </c>
      <c r="E32" s="24">
        <v>1.9</v>
      </c>
      <c r="F32" s="25">
        <v>1.7</v>
      </c>
      <c r="G32" s="25">
        <v>1.9</v>
      </c>
      <c r="H32" s="25">
        <v>1.6</v>
      </c>
      <c r="I32" s="25">
        <v>1.6</v>
      </c>
      <c r="J32" s="25">
        <v>1.9</v>
      </c>
      <c r="K32" s="25">
        <v>2</v>
      </c>
      <c r="L32" s="25">
        <v>1.5</v>
      </c>
      <c r="M32" s="25">
        <v>1.9</v>
      </c>
      <c r="N32" s="26">
        <v>1.6</v>
      </c>
      <c r="O32" s="24">
        <v>1.4</v>
      </c>
      <c r="P32" s="25">
        <v>1.3</v>
      </c>
      <c r="Q32" s="25">
        <v>1.6</v>
      </c>
      <c r="R32" s="25">
        <v>1.3</v>
      </c>
      <c r="S32" s="25">
        <v>1.5</v>
      </c>
      <c r="T32" s="25">
        <v>1.5</v>
      </c>
      <c r="U32" s="25">
        <v>1.6</v>
      </c>
      <c r="V32" s="25">
        <v>1.7</v>
      </c>
      <c r="W32" s="25">
        <v>1</v>
      </c>
      <c r="X32" s="25">
        <v>1.5</v>
      </c>
      <c r="Y32" s="25"/>
      <c r="Z32" s="25"/>
      <c r="AA32" s="25"/>
      <c r="AB32" s="33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</row>
    <row r="33" spans="1:42" ht="14.5" x14ac:dyDescent="0.35">
      <c r="A33">
        <v>25</v>
      </c>
      <c r="B33" s="13" t="s">
        <v>78</v>
      </c>
      <c r="C33" s="11" t="s">
        <v>79</v>
      </c>
      <c r="D33" s="11">
        <v>107689</v>
      </c>
      <c r="E33" s="24">
        <v>157.19999999999999</v>
      </c>
      <c r="F33" s="25">
        <v>128.19999999999999</v>
      </c>
      <c r="G33" s="25">
        <v>125.2</v>
      </c>
      <c r="H33" s="25">
        <v>168</v>
      </c>
      <c r="I33" s="25">
        <v>156.9</v>
      </c>
      <c r="J33" s="25">
        <v>155.1</v>
      </c>
      <c r="K33" s="25">
        <v>139.69999999999999</v>
      </c>
      <c r="L33" s="25">
        <v>152.1</v>
      </c>
      <c r="M33" s="25">
        <v>141.1</v>
      </c>
      <c r="N33" s="26">
        <v>173.4</v>
      </c>
      <c r="O33" s="24">
        <v>135.19999999999999</v>
      </c>
      <c r="P33" s="25">
        <v>147.9</v>
      </c>
      <c r="Q33" s="25">
        <v>107.1</v>
      </c>
      <c r="R33" s="25">
        <v>123.3</v>
      </c>
      <c r="S33" s="25">
        <v>139.19999999999999</v>
      </c>
      <c r="T33" s="25">
        <v>139.30000000000001</v>
      </c>
      <c r="U33" s="25">
        <v>150.5</v>
      </c>
      <c r="V33" s="25">
        <v>159.30000000000001</v>
      </c>
      <c r="W33" s="25">
        <v>74.099999999999994</v>
      </c>
      <c r="X33" s="25">
        <v>148.19999999999999</v>
      </c>
      <c r="Y33" s="25"/>
      <c r="Z33" s="25"/>
      <c r="AA33" s="25"/>
      <c r="AB33" s="33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</row>
    <row r="34" spans="1:42" ht="14.5" x14ac:dyDescent="0.35">
      <c r="A34">
        <v>26</v>
      </c>
      <c r="B34" s="11" t="s">
        <v>80</v>
      </c>
      <c r="C34" s="11" t="s">
        <v>81</v>
      </c>
      <c r="D34" s="11">
        <v>6106</v>
      </c>
      <c r="E34" s="24">
        <v>2.7</v>
      </c>
      <c r="F34" s="25">
        <v>2.4</v>
      </c>
      <c r="G34" s="25">
        <v>2.5</v>
      </c>
      <c r="H34" s="25">
        <v>2</v>
      </c>
      <c r="I34" s="25">
        <v>2.1</v>
      </c>
      <c r="J34" s="25">
        <v>2.9</v>
      </c>
      <c r="K34" s="25">
        <v>2.2000000000000002</v>
      </c>
      <c r="L34" s="25">
        <v>2.8</v>
      </c>
      <c r="M34" s="25">
        <v>2.5</v>
      </c>
      <c r="N34" s="26">
        <v>2.1</v>
      </c>
      <c r="O34" s="24">
        <v>1.2</v>
      </c>
      <c r="P34" s="25">
        <v>1.8</v>
      </c>
      <c r="Q34" s="25">
        <v>2.1</v>
      </c>
      <c r="R34" s="25">
        <v>1.4</v>
      </c>
      <c r="S34" s="25">
        <v>2.8</v>
      </c>
      <c r="T34" s="25">
        <v>2.1</v>
      </c>
      <c r="U34" s="25">
        <v>2.7</v>
      </c>
      <c r="V34" s="25">
        <v>2</v>
      </c>
      <c r="W34" s="25">
        <v>1.6</v>
      </c>
      <c r="X34" s="25">
        <v>2.2000000000000002</v>
      </c>
      <c r="Y34" s="25"/>
      <c r="Z34" s="25"/>
      <c r="AA34" s="25"/>
      <c r="AB34" s="33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</row>
    <row r="35" spans="1:42" ht="14.5" x14ac:dyDescent="0.35">
      <c r="A35">
        <v>27</v>
      </c>
      <c r="B35" s="11" t="s">
        <v>82</v>
      </c>
      <c r="C35" s="11" t="s">
        <v>83</v>
      </c>
      <c r="D35" s="11">
        <v>525</v>
      </c>
      <c r="E35" s="24">
        <v>31.9</v>
      </c>
      <c r="F35" s="25">
        <v>34.200000000000003</v>
      </c>
      <c r="G35" s="25">
        <v>34.299999999999997</v>
      </c>
      <c r="H35" s="25">
        <v>34.299999999999997</v>
      </c>
      <c r="I35" s="25">
        <v>33.1</v>
      </c>
      <c r="J35" s="25">
        <v>37.1</v>
      </c>
      <c r="K35" s="25">
        <v>25.3</v>
      </c>
      <c r="L35" s="25">
        <v>40.9</v>
      </c>
      <c r="M35" s="25">
        <v>34.799999999999997</v>
      </c>
      <c r="N35" s="26">
        <v>27.6</v>
      </c>
      <c r="O35" s="24">
        <v>31.6</v>
      </c>
      <c r="P35" s="25">
        <v>32.1</v>
      </c>
      <c r="Q35" s="25">
        <v>24.4</v>
      </c>
      <c r="R35" s="25">
        <v>25.6</v>
      </c>
      <c r="S35" s="25">
        <v>33.9</v>
      </c>
      <c r="T35" s="25">
        <v>33.6</v>
      </c>
      <c r="U35" s="25">
        <v>31.8</v>
      </c>
      <c r="V35" s="25">
        <v>30</v>
      </c>
      <c r="W35" s="25">
        <v>26.2</v>
      </c>
      <c r="X35" s="25">
        <v>32.5</v>
      </c>
      <c r="Y35" s="25"/>
      <c r="Z35" s="25"/>
      <c r="AA35" s="25"/>
      <c r="AB35" s="33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</row>
    <row r="36" spans="1:42" ht="14.5" x14ac:dyDescent="0.35">
      <c r="A36">
        <v>28</v>
      </c>
      <c r="B36" s="14" t="s">
        <v>84</v>
      </c>
      <c r="C36" s="4" t="s">
        <v>85</v>
      </c>
      <c r="D36" s="4">
        <v>8409</v>
      </c>
      <c r="E36" s="24">
        <v>3.1</v>
      </c>
      <c r="F36" s="25">
        <v>2.8</v>
      </c>
      <c r="G36" s="25">
        <v>2.1</v>
      </c>
      <c r="H36" s="25">
        <v>3.3</v>
      </c>
      <c r="I36" s="25">
        <v>2.6</v>
      </c>
      <c r="J36" s="25">
        <v>3</v>
      </c>
      <c r="K36" s="25">
        <v>2.5</v>
      </c>
      <c r="L36" s="25">
        <v>3.2</v>
      </c>
      <c r="M36" s="25">
        <v>3.4</v>
      </c>
      <c r="N36" s="26">
        <v>2.5</v>
      </c>
      <c r="O36" s="24">
        <v>2.7</v>
      </c>
      <c r="P36" s="25">
        <v>2.7</v>
      </c>
      <c r="Q36" s="25">
        <v>2.7</v>
      </c>
      <c r="R36" s="25">
        <v>2.2999999999999998</v>
      </c>
      <c r="S36" s="25">
        <v>2.8</v>
      </c>
      <c r="T36" s="25">
        <v>2.7</v>
      </c>
      <c r="U36" s="25">
        <v>3</v>
      </c>
      <c r="V36" s="25">
        <v>2.8</v>
      </c>
      <c r="W36" s="25">
        <v>2.2999999999999998</v>
      </c>
      <c r="X36" s="25">
        <v>2.7</v>
      </c>
      <c r="Y36" s="25"/>
      <c r="Z36" s="25"/>
      <c r="AA36" s="25"/>
      <c r="AB36" s="33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</row>
    <row r="37" spans="1:42" ht="14.5" x14ac:dyDescent="0.35">
      <c r="A37">
        <v>29</v>
      </c>
      <c r="B37" s="11" t="s">
        <v>86</v>
      </c>
      <c r="C37" s="11" t="s">
        <v>87</v>
      </c>
      <c r="D37" s="11">
        <v>65065</v>
      </c>
      <c r="E37" s="24">
        <v>349.4</v>
      </c>
      <c r="F37" s="25">
        <v>294.10000000000002</v>
      </c>
      <c r="G37" s="25">
        <v>341.2</v>
      </c>
      <c r="H37" s="25">
        <v>366.1</v>
      </c>
      <c r="I37" s="25">
        <v>309.39999999999998</v>
      </c>
      <c r="J37" s="25">
        <v>341.6</v>
      </c>
      <c r="K37" s="25">
        <v>275.7</v>
      </c>
      <c r="L37" s="25">
        <v>375.3</v>
      </c>
      <c r="M37" s="25">
        <v>325.60000000000002</v>
      </c>
      <c r="N37" s="26">
        <v>321.7</v>
      </c>
      <c r="O37" s="24">
        <v>308.39999999999998</v>
      </c>
      <c r="P37" s="25">
        <v>312.60000000000002</v>
      </c>
      <c r="Q37" s="25">
        <v>335.5</v>
      </c>
      <c r="R37" s="25">
        <v>252.9</v>
      </c>
      <c r="S37" s="25">
        <v>331.8</v>
      </c>
      <c r="T37" s="25">
        <v>310.89999999999998</v>
      </c>
      <c r="U37" s="25">
        <v>353.6</v>
      </c>
      <c r="V37" s="25">
        <v>364.1</v>
      </c>
      <c r="W37" s="25">
        <v>235.1</v>
      </c>
      <c r="X37" s="25">
        <v>303.39999999999998</v>
      </c>
      <c r="Y37" s="25"/>
      <c r="Z37" s="25"/>
      <c r="AA37" s="25"/>
      <c r="AB37" s="33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</row>
    <row r="38" spans="1:42" ht="14.5" x14ac:dyDescent="0.35">
      <c r="A38">
        <v>30</v>
      </c>
      <c r="B38" s="11" t="s">
        <v>88</v>
      </c>
      <c r="C38" s="11" t="s">
        <v>89</v>
      </c>
      <c r="D38" s="11">
        <v>5893</v>
      </c>
      <c r="E38" s="24">
        <v>26.2</v>
      </c>
      <c r="F38" s="25">
        <v>25.2</v>
      </c>
      <c r="G38" s="25">
        <v>29.2</v>
      </c>
      <c r="H38" s="25">
        <v>27</v>
      </c>
      <c r="I38" s="25">
        <v>25.9</v>
      </c>
      <c r="J38" s="25">
        <v>30</v>
      </c>
      <c r="K38" s="25">
        <v>23</v>
      </c>
      <c r="L38" s="25">
        <v>31.1</v>
      </c>
      <c r="M38" s="25">
        <v>25.8</v>
      </c>
      <c r="N38" s="26">
        <v>26.9</v>
      </c>
      <c r="O38" s="24">
        <v>25.3</v>
      </c>
      <c r="P38" s="25">
        <v>24.3</v>
      </c>
      <c r="Q38" s="25">
        <v>25.2</v>
      </c>
      <c r="R38" s="25">
        <v>21.3</v>
      </c>
      <c r="S38" s="25">
        <v>25.2</v>
      </c>
      <c r="T38" s="25">
        <v>23.9</v>
      </c>
      <c r="U38" s="25">
        <v>27.6</v>
      </c>
      <c r="V38" s="25">
        <v>25.8</v>
      </c>
      <c r="W38" s="25">
        <v>18.899999999999999</v>
      </c>
      <c r="X38" s="25">
        <v>24</v>
      </c>
      <c r="Y38" s="25"/>
      <c r="Z38" s="25"/>
      <c r="AA38" s="25"/>
      <c r="AB38" s="33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</row>
    <row r="39" spans="1:42" ht="14.5" x14ac:dyDescent="0.35">
      <c r="A39">
        <v>31</v>
      </c>
      <c r="B39" s="11" t="s">
        <v>90</v>
      </c>
      <c r="C39" s="11" t="s">
        <v>91</v>
      </c>
      <c r="D39" s="11">
        <v>439153</v>
      </c>
      <c r="E39" s="24">
        <v>1.4</v>
      </c>
      <c r="F39" s="25">
        <v>1.5</v>
      </c>
      <c r="G39" s="25">
        <v>1.5</v>
      </c>
      <c r="H39" s="25">
        <v>1.6</v>
      </c>
      <c r="I39" s="25">
        <v>1.7</v>
      </c>
      <c r="J39" s="25">
        <v>1.4</v>
      </c>
      <c r="K39" s="25">
        <v>1.5</v>
      </c>
      <c r="L39" s="25">
        <v>1.7</v>
      </c>
      <c r="M39" s="25">
        <v>1.5</v>
      </c>
      <c r="N39" s="26">
        <v>1.5</v>
      </c>
      <c r="O39" s="24">
        <v>1.1000000000000001</v>
      </c>
      <c r="P39" s="25">
        <v>1.3</v>
      </c>
      <c r="Q39" s="25">
        <v>1.3</v>
      </c>
      <c r="R39" s="25">
        <v>0.8</v>
      </c>
      <c r="S39" s="25">
        <v>0.8</v>
      </c>
      <c r="T39" s="25">
        <v>1.8</v>
      </c>
      <c r="U39" s="25">
        <v>1.6</v>
      </c>
      <c r="V39" s="25">
        <v>1.1000000000000001</v>
      </c>
      <c r="W39" s="25">
        <v>0.5</v>
      </c>
      <c r="X39" s="25">
        <v>1</v>
      </c>
      <c r="Y39" s="25"/>
      <c r="Z39" s="25"/>
      <c r="AA39" s="25"/>
      <c r="AB39" s="33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</row>
    <row r="40" spans="1:42" ht="14.5" x14ac:dyDescent="0.35">
      <c r="A40">
        <v>32</v>
      </c>
      <c r="B40" s="11" t="s">
        <v>92</v>
      </c>
      <c r="C40" s="11" t="s">
        <v>93</v>
      </c>
      <c r="D40" s="11">
        <v>18230</v>
      </c>
      <c r="E40" s="24">
        <v>2.2000000000000002</v>
      </c>
      <c r="F40" s="25">
        <v>2</v>
      </c>
      <c r="G40" s="25">
        <v>1.8</v>
      </c>
      <c r="H40" s="25">
        <v>2.7</v>
      </c>
      <c r="I40" s="25">
        <v>2</v>
      </c>
      <c r="J40" s="25">
        <v>2.6</v>
      </c>
      <c r="K40" s="25">
        <v>2.2999999999999998</v>
      </c>
      <c r="L40" s="25">
        <v>2.5</v>
      </c>
      <c r="M40" s="25">
        <v>2.1</v>
      </c>
      <c r="N40" s="26">
        <v>2</v>
      </c>
      <c r="O40" s="24">
        <v>2.2000000000000002</v>
      </c>
      <c r="P40" s="25">
        <v>2.2999999999999998</v>
      </c>
      <c r="Q40" s="25">
        <v>2</v>
      </c>
      <c r="R40" s="25">
        <v>1.8</v>
      </c>
      <c r="S40" s="25">
        <v>2.5</v>
      </c>
      <c r="T40" s="25">
        <v>2.2999999999999998</v>
      </c>
      <c r="U40" s="25">
        <v>2.2000000000000002</v>
      </c>
      <c r="V40" s="25">
        <v>2.5</v>
      </c>
      <c r="W40" s="25">
        <v>1.4</v>
      </c>
      <c r="X40" s="25">
        <v>2.2000000000000002</v>
      </c>
      <c r="Y40" s="25"/>
      <c r="Z40" s="25"/>
      <c r="AA40" s="25"/>
      <c r="AB40" s="33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</row>
    <row r="41" spans="1:42" ht="14.5" x14ac:dyDescent="0.35">
      <c r="A41">
        <v>33</v>
      </c>
      <c r="B41" s="11" t="s">
        <v>94</v>
      </c>
      <c r="C41" s="11" t="s">
        <v>95</v>
      </c>
      <c r="D41" s="11">
        <v>187</v>
      </c>
      <c r="E41" s="24">
        <v>6.1</v>
      </c>
      <c r="F41" s="25">
        <v>5.9</v>
      </c>
      <c r="G41" s="25">
        <v>5.0999999999999996</v>
      </c>
      <c r="H41" s="25">
        <v>3.3</v>
      </c>
      <c r="I41" s="25">
        <v>6</v>
      </c>
      <c r="J41" s="25">
        <v>4.3</v>
      </c>
      <c r="K41" s="25">
        <v>3.6</v>
      </c>
      <c r="L41" s="25">
        <v>4.5999999999999996</v>
      </c>
      <c r="M41" s="25">
        <v>7.5</v>
      </c>
      <c r="N41" s="26">
        <v>4.4000000000000004</v>
      </c>
      <c r="O41" s="24">
        <v>3.1</v>
      </c>
      <c r="P41" s="25">
        <v>4.3</v>
      </c>
      <c r="Q41" s="25">
        <v>2.2999999999999998</v>
      </c>
      <c r="R41" s="25">
        <v>4.5999999999999996</v>
      </c>
      <c r="S41" s="25">
        <v>5.2</v>
      </c>
      <c r="T41" s="25">
        <v>3.7</v>
      </c>
      <c r="U41" s="25">
        <v>4.5999999999999996</v>
      </c>
      <c r="V41" s="25">
        <v>5.3</v>
      </c>
      <c r="W41" s="25">
        <v>3.8</v>
      </c>
      <c r="X41" s="25">
        <v>5.4</v>
      </c>
      <c r="Y41" s="25"/>
      <c r="Z41" s="25"/>
      <c r="AA41" s="25"/>
      <c r="AB41" s="33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</row>
    <row r="42" spans="1:42" ht="14.5" x14ac:dyDescent="0.35">
      <c r="A42">
        <v>34</v>
      </c>
      <c r="B42" s="11" t="s">
        <v>96</v>
      </c>
      <c r="C42" s="11" t="s">
        <v>97</v>
      </c>
      <c r="D42" s="11">
        <v>1014</v>
      </c>
      <c r="E42" s="24">
        <v>19.8</v>
      </c>
      <c r="F42" s="25">
        <v>17.7</v>
      </c>
      <c r="G42" s="25">
        <v>18.3</v>
      </c>
      <c r="H42" s="25">
        <v>21.6</v>
      </c>
      <c r="I42" s="25">
        <v>19</v>
      </c>
      <c r="J42" s="25">
        <v>20.399999999999999</v>
      </c>
      <c r="K42" s="25">
        <v>19.5</v>
      </c>
      <c r="L42" s="25">
        <v>18.899999999999999</v>
      </c>
      <c r="M42" s="25">
        <v>18.3</v>
      </c>
      <c r="N42" s="26">
        <v>17.7</v>
      </c>
      <c r="O42" s="24">
        <v>18.7</v>
      </c>
      <c r="P42" s="25">
        <v>19.100000000000001</v>
      </c>
      <c r="Q42" s="25">
        <v>18.3</v>
      </c>
      <c r="R42" s="25">
        <v>14.6</v>
      </c>
      <c r="S42" s="25">
        <v>17.7</v>
      </c>
      <c r="T42" s="25">
        <v>17.100000000000001</v>
      </c>
      <c r="U42" s="25">
        <v>20.399999999999999</v>
      </c>
      <c r="V42" s="25">
        <v>17.8</v>
      </c>
      <c r="W42" s="25">
        <v>13.8</v>
      </c>
      <c r="X42" s="25">
        <v>16.399999999999999</v>
      </c>
      <c r="Y42" s="25"/>
      <c r="Z42" s="25"/>
      <c r="AA42" s="25"/>
      <c r="AB42" s="33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</row>
    <row r="43" spans="1:42" ht="14.5" x14ac:dyDescent="0.35">
      <c r="A43">
        <v>35</v>
      </c>
      <c r="B43" s="11" t="s">
        <v>98</v>
      </c>
      <c r="C43" s="11" t="s">
        <v>99</v>
      </c>
      <c r="D43" s="11">
        <v>1015</v>
      </c>
      <c r="E43" s="24">
        <v>70.5</v>
      </c>
      <c r="F43" s="25">
        <v>75.400000000000006</v>
      </c>
      <c r="G43" s="25">
        <v>84.9</v>
      </c>
      <c r="H43" s="25">
        <v>77.7</v>
      </c>
      <c r="I43" s="25">
        <v>88.9</v>
      </c>
      <c r="J43" s="25">
        <v>92.2</v>
      </c>
      <c r="K43" s="25">
        <v>79</v>
      </c>
      <c r="L43" s="25">
        <v>95.3</v>
      </c>
      <c r="M43" s="25">
        <v>73.900000000000006</v>
      </c>
      <c r="N43" s="26">
        <v>84.3</v>
      </c>
      <c r="O43" s="24">
        <v>80.8</v>
      </c>
      <c r="P43" s="25">
        <v>74.900000000000006</v>
      </c>
      <c r="Q43" s="25">
        <v>85.4</v>
      </c>
      <c r="R43" s="25">
        <v>67.099999999999994</v>
      </c>
      <c r="S43" s="25">
        <v>83.5</v>
      </c>
      <c r="T43" s="25">
        <v>76.599999999999994</v>
      </c>
      <c r="U43" s="25">
        <v>92.4</v>
      </c>
      <c r="V43" s="25">
        <v>78.099999999999994</v>
      </c>
      <c r="W43" s="25">
        <v>63.1</v>
      </c>
      <c r="X43" s="25">
        <v>59</v>
      </c>
      <c r="Y43" s="25"/>
      <c r="Z43" s="25"/>
      <c r="AA43" s="25"/>
      <c r="AB43" s="33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</row>
    <row r="44" spans="1:42" ht="14.5" x14ac:dyDescent="0.35">
      <c r="A44">
        <v>36</v>
      </c>
      <c r="B44" s="11" t="s">
        <v>100</v>
      </c>
      <c r="C44" s="11" t="s">
        <v>101</v>
      </c>
      <c r="D44" s="11">
        <v>6140</v>
      </c>
      <c r="E44" s="24">
        <v>2.9</v>
      </c>
      <c r="F44" s="25">
        <v>2.1</v>
      </c>
      <c r="G44" s="25">
        <v>2.7</v>
      </c>
      <c r="H44" s="25">
        <v>3.4</v>
      </c>
      <c r="I44" s="25">
        <v>2.4</v>
      </c>
      <c r="J44" s="25">
        <v>3.1</v>
      </c>
      <c r="K44" s="25">
        <v>2.6</v>
      </c>
      <c r="L44" s="25">
        <v>3.1</v>
      </c>
      <c r="M44" s="25">
        <v>2.8</v>
      </c>
      <c r="N44" s="26">
        <v>2.2999999999999998</v>
      </c>
      <c r="O44" s="24">
        <v>2.5</v>
      </c>
      <c r="P44" s="25">
        <v>3.1</v>
      </c>
      <c r="Q44" s="25">
        <v>2.6</v>
      </c>
      <c r="R44" s="25">
        <v>2.5</v>
      </c>
      <c r="S44" s="25">
        <v>3.6</v>
      </c>
      <c r="T44" s="25">
        <v>2.8</v>
      </c>
      <c r="U44" s="25">
        <v>2.5</v>
      </c>
      <c r="V44" s="25">
        <v>3.1</v>
      </c>
      <c r="W44" s="25">
        <v>2</v>
      </c>
      <c r="X44" s="25">
        <v>2.6</v>
      </c>
      <c r="Y44" s="25"/>
      <c r="Z44" s="25"/>
      <c r="AA44" s="25"/>
      <c r="AB44" s="33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</row>
    <row r="45" spans="1:42" ht="14.5" x14ac:dyDescent="0.35">
      <c r="A45">
        <v>37</v>
      </c>
      <c r="B45" s="11" t="s">
        <v>102</v>
      </c>
      <c r="C45" s="11" t="s">
        <v>103</v>
      </c>
      <c r="D45" s="11">
        <v>1060</v>
      </c>
      <c r="E45" s="24">
        <v>7.6</v>
      </c>
      <c r="F45" s="25">
        <v>6.5</v>
      </c>
      <c r="G45" s="25">
        <v>4.9000000000000004</v>
      </c>
      <c r="H45" s="25">
        <v>8.4</v>
      </c>
      <c r="I45" s="25">
        <v>6.3</v>
      </c>
      <c r="J45" s="25">
        <v>5.0999999999999996</v>
      </c>
      <c r="K45" s="25">
        <v>6.1</v>
      </c>
      <c r="L45" s="25">
        <v>7.4</v>
      </c>
      <c r="M45" s="25">
        <v>5.3</v>
      </c>
      <c r="N45" s="26">
        <v>7.5</v>
      </c>
      <c r="O45" s="24">
        <v>5.7</v>
      </c>
      <c r="P45" s="25">
        <v>6.7</v>
      </c>
      <c r="Q45" s="25">
        <v>5.3</v>
      </c>
      <c r="R45" s="25">
        <v>5.3</v>
      </c>
      <c r="S45" s="25">
        <v>7.2</v>
      </c>
      <c r="T45" s="25">
        <v>7.3</v>
      </c>
      <c r="U45" s="25">
        <v>7.2</v>
      </c>
      <c r="V45" s="25">
        <v>7.9</v>
      </c>
      <c r="W45" s="25">
        <v>4</v>
      </c>
      <c r="X45" s="25">
        <v>6.9</v>
      </c>
      <c r="Y45" s="25"/>
      <c r="Z45" s="25"/>
      <c r="AA45" s="25"/>
      <c r="AB45" s="33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</row>
    <row r="46" spans="1:42" ht="14.5" x14ac:dyDescent="0.35">
      <c r="A46">
        <v>38</v>
      </c>
      <c r="B46" s="11" t="s">
        <v>104</v>
      </c>
      <c r="C46" s="11" t="s">
        <v>105</v>
      </c>
      <c r="D46" s="11">
        <v>5951</v>
      </c>
      <c r="E46" s="24">
        <v>32.5</v>
      </c>
      <c r="F46" s="25">
        <v>30.5</v>
      </c>
      <c r="G46" s="25">
        <v>37.6</v>
      </c>
      <c r="H46" s="25">
        <v>24.7</v>
      </c>
      <c r="I46" s="25">
        <v>35.9</v>
      </c>
      <c r="J46" s="25">
        <v>38</v>
      </c>
      <c r="K46" s="25">
        <v>24.3</v>
      </c>
      <c r="L46" s="25">
        <v>41.7</v>
      </c>
      <c r="M46" s="25">
        <v>30.3</v>
      </c>
      <c r="N46" s="26">
        <v>33</v>
      </c>
      <c r="O46" s="24">
        <v>26.6</v>
      </c>
      <c r="P46" s="25">
        <v>32.200000000000003</v>
      </c>
      <c r="Q46" s="25">
        <v>27.7</v>
      </c>
      <c r="R46" s="25">
        <v>25.4</v>
      </c>
      <c r="S46" s="25">
        <v>32.299999999999997</v>
      </c>
      <c r="T46" s="25">
        <v>22.6</v>
      </c>
      <c r="U46" s="25">
        <v>30.4</v>
      </c>
      <c r="V46" s="25">
        <v>27</v>
      </c>
      <c r="W46" s="25">
        <v>30.2</v>
      </c>
      <c r="X46" s="25">
        <v>31.6</v>
      </c>
      <c r="Y46" s="25"/>
      <c r="Z46" s="25"/>
      <c r="AA46" s="25"/>
      <c r="AB46" s="33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</row>
    <row r="47" spans="1:42" ht="14.5" x14ac:dyDescent="0.35">
      <c r="A47">
        <v>39</v>
      </c>
      <c r="B47" s="11" t="s">
        <v>106</v>
      </c>
      <c r="C47" s="11" t="s">
        <v>107</v>
      </c>
      <c r="D47" s="11">
        <v>1110</v>
      </c>
      <c r="E47" s="24">
        <v>13.3</v>
      </c>
      <c r="F47" s="25">
        <v>10.7</v>
      </c>
      <c r="G47" s="25">
        <v>10.9</v>
      </c>
      <c r="H47" s="25">
        <v>12.2</v>
      </c>
      <c r="I47" s="25">
        <v>12</v>
      </c>
      <c r="J47" s="25">
        <v>10.4</v>
      </c>
      <c r="K47" s="25">
        <v>10.1</v>
      </c>
      <c r="L47" s="25">
        <v>8.6999999999999993</v>
      </c>
      <c r="M47" s="25">
        <v>10</v>
      </c>
      <c r="N47" s="26">
        <v>12.6</v>
      </c>
      <c r="O47" s="24">
        <v>9.3000000000000007</v>
      </c>
      <c r="P47" s="25">
        <v>10.199999999999999</v>
      </c>
      <c r="Q47" s="25">
        <v>7.8</v>
      </c>
      <c r="R47" s="25">
        <v>8.6999999999999993</v>
      </c>
      <c r="S47" s="25">
        <v>10</v>
      </c>
      <c r="T47" s="25">
        <v>10.6</v>
      </c>
      <c r="U47" s="25">
        <v>11.7</v>
      </c>
      <c r="V47" s="25">
        <v>10.9</v>
      </c>
      <c r="W47" s="25">
        <v>5.8</v>
      </c>
      <c r="X47" s="25">
        <v>10.8</v>
      </c>
      <c r="Y47" s="25"/>
      <c r="Z47" s="25"/>
      <c r="AA47" s="25"/>
      <c r="AB47" s="33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</row>
    <row r="48" spans="1:42" ht="14.5" x14ac:dyDescent="0.35">
      <c r="A48">
        <v>40</v>
      </c>
      <c r="B48" s="11" t="s">
        <v>108</v>
      </c>
      <c r="C48" s="11" t="s">
        <v>109</v>
      </c>
      <c r="D48" s="11">
        <v>1123</v>
      </c>
      <c r="E48" s="24">
        <v>447.5</v>
      </c>
      <c r="F48" s="25">
        <v>403.4</v>
      </c>
      <c r="G48" s="25">
        <v>435.2</v>
      </c>
      <c r="H48" s="25">
        <v>420.1</v>
      </c>
      <c r="I48" s="25">
        <v>379.6</v>
      </c>
      <c r="J48" s="25">
        <v>485.4</v>
      </c>
      <c r="K48" s="25">
        <v>399.1</v>
      </c>
      <c r="L48" s="25">
        <v>503.6</v>
      </c>
      <c r="M48" s="25">
        <v>405.1</v>
      </c>
      <c r="N48" s="26">
        <v>399.3</v>
      </c>
      <c r="O48" s="24">
        <v>386.9</v>
      </c>
      <c r="P48" s="25">
        <v>429.6</v>
      </c>
      <c r="Q48" s="25">
        <v>424.5</v>
      </c>
      <c r="R48" s="25">
        <v>300.10000000000002</v>
      </c>
      <c r="S48" s="25">
        <v>483.9</v>
      </c>
      <c r="T48" s="25">
        <v>376.2</v>
      </c>
      <c r="U48" s="25">
        <v>468.2</v>
      </c>
      <c r="V48" s="25">
        <v>408.3</v>
      </c>
      <c r="W48" s="25">
        <v>353.5</v>
      </c>
      <c r="X48" s="25">
        <v>400.3</v>
      </c>
      <c r="Y48" s="25"/>
      <c r="Z48" s="25"/>
      <c r="AA48" s="25"/>
      <c r="AB48" s="33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</row>
    <row r="49" spans="1:42" ht="14.5" x14ac:dyDescent="0.35">
      <c r="A49">
        <v>41</v>
      </c>
      <c r="B49" s="11" t="s">
        <v>110</v>
      </c>
      <c r="C49" s="11" t="s">
        <v>111</v>
      </c>
      <c r="D49" s="11">
        <v>6288</v>
      </c>
      <c r="E49" s="24">
        <v>13.1</v>
      </c>
      <c r="F49" s="25">
        <v>12.8</v>
      </c>
      <c r="G49" s="25">
        <v>10.5</v>
      </c>
      <c r="H49" s="25">
        <v>15.3</v>
      </c>
      <c r="I49" s="25">
        <v>16.899999999999999</v>
      </c>
      <c r="J49" s="25">
        <v>11.2</v>
      </c>
      <c r="K49" s="25">
        <v>9.9</v>
      </c>
      <c r="L49" s="25">
        <v>12.1</v>
      </c>
      <c r="M49" s="25">
        <v>14.1</v>
      </c>
      <c r="N49" s="26">
        <v>9.6</v>
      </c>
      <c r="O49" s="24">
        <v>12.6</v>
      </c>
      <c r="P49" s="25">
        <v>16.3</v>
      </c>
      <c r="Q49" s="25">
        <v>11.9</v>
      </c>
      <c r="R49" s="25">
        <v>9.8000000000000007</v>
      </c>
      <c r="S49" s="25">
        <v>15.4</v>
      </c>
      <c r="T49" s="25">
        <v>12.5</v>
      </c>
      <c r="U49" s="25">
        <v>11.1</v>
      </c>
      <c r="V49" s="25">
        <v>9.9</v>
      </c>
      <c r="W49" s="25">
        <v>8</v>
      </c>
      <c r="X49" s="25">
        <v>9.9</v>
      </c>
      <c r="Y49" s="25"/>
      <c r="Z49" s="25"/>
      <c r="AA49" s="25"/>
      <c r="AB49" s="33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</row>
    <row r="50" spans="1:42" ht="14.5" x14ac:dyDescent="0.35">
      <c r="A50">
        <v>42</v>
      </c>
      <c r="B50" s="11" t="s">
        <v>112</v>
      </c>
      <c r="C50" s="11" t="s">
        <v>113</v>
      </c>
      <c r="D50" s="11">
        <v>1146</v>
      </c>
      <c r="E50" s="24">
        <v>0.3</v>
      </c>
      <c r="F50" s="25">
        <v>0.2</v>
      </c>
      <c r="G50" s="25">
        <v>0.5</v>
      </c>
      <c r="H50" s="25">
        <v>0.2</v>
      </c>
      <c r="I50" s="25">
        <v>0.4</v>
      </c>
      <c r="J50" s="25">
        <v>0.3</v>
      </c>
      <c r="K50" s="25">
        <v>2.2000000000000002</v>
      </c>
      <c r="L50" s="25">
        <v>0.5</v>
      </c>
      <c r="M50" s="25">
        <v>0.3</v>
      </c>
      <c r="N50" s="26">
        <v>0.3</v>
      </c>
      <c r="O50" s="24">
        <v>0.7</v>
      </c>
      <c r="P50" s="25">
        <v>0.5</v>
      </c>
      <c r="Q50" s="25">
        <v>0.3</v>
      </c>
      <c r="R50" s="25">
        <v>0.2</v>
      </c>
      <c r="S50" s="25">
        <v>0.3</v>
      </c>
      <c r="T50" s="25">
        <v>0.3</v>
      </c>
      <c r="U50" s="25">
        <v>0.2</v>
      </c>
      <c r="V50" s="25">
        <v>0.3</v>
      </c>
      <c r="W50" s="25">
        <v>0.2</v>
      </c>
      <c r="X50" s="25">
        <v>0.3</v>
      </c>
      <c r="Y50" s="25"/>
      <c r="Z50" s="25"/>
      <c r="AA50" s="25"/>
      <c r="AB50" s="33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</row>
    <row r="51" spans="1:42" ht="14.5" x14ac:dyDescent="0.35">
      <c r="A51">
        <v>43</v>
      </c>
      <c r="B51" s="11" t="s">
        <v>114</v>
      </c>
      <c r="C51" s="11" t="s">
        <v>115</v>
      </c>
      <c r="D51" s="11">
        <v>6057</v>
      </c>
      <c r="E51" s="24">
        <v>3.3</v>
      </c>
      <c r="F51" s="25">
        <v>4.0999999999999996</v>
      </c>
      <c r="G51" s="25">
        <v>4</v>
      </c>
      <c r="H51" s="25">
        <v>5.4</v>
      </c>
      <c r="I51" s="25">
        <v>3.8</v>
      </c>
      <c r="J51" s="25">
        <v>4.4000000000000004</v>
      </c>
      <c r="K51" s="25">
        <v>3.3</v>
      </c>
      <c r="L51" s="25">
        <v>4.3</v>
      </c>
      <c r="M51" s="25">
        <v>3.4</v>
      </c>
      <c r="N51" s="26">
        <v>3.1</v>
      </c>
      <c r="O51" s="24">
        <v>3.4</v>
      </c>
      <c r="P51" s="25">
        <v>4.2</v>
      </c>
      <c r="Q51" s="25">
        <v>4.5</v>
      </c>
      <c r="R51" s="25">
        <v>3.8</v>
      </c>
      <c r="S51" s="25">
        <v>5</v>
      </c>
      <c r="T51" s="25">
        <v>3.3</v>
      </c>
      <c r="U51" s="25">
        <v>4.8</v>
      </c>
      <c r="V51" s="25">
        <v>5</v>
      </c>
      <c r="W51" s="25">
        <v>2.9</v>
      </c>
      <c r="X51" s="25">
        <v>4.3</v>
      </c>
      <c r="Y51" s="25"/>
      <c r="Z51" s="25"/>
      <c r="AA51" s="25"/>
      <c r="AB51" s="33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</row>
    <row r="52" spans="1:42" ht="14.5" x14ac:dyDescent="0.35">
      <c r="A52">
        <v>44</v>
      </c>
      <c r="B52" s="11" t="s">
        <v>116</v>
      </c>
      <c r="C52" s="11" t="s">
        <v>117</v>
      </c>
      <c r="D52" s="11">
        <v>445675</v>
      </c>
      <c r="E52" s="24">
        <v>4.7</v>
      </c>
      <c r="F52" s="25">
        <v>5</v>
      </c>
      <c r="G52" s="25">
        <v>5.2</v>
      </c>
      <c r="H52" s="25">
        <v>5.9</v>
      </c>
      <c r="I52" s="25">
        <v>1.9</v>
      </c>
      <c r="J52" s="25">
        <v>5.4</v>
      </c>
      <c r="K52" s="25">
        <v>5.3</v>
      </c>
      <c r="L52" s="25">
        <v>6.3</v>
      </c>
      <c r="M52" s="25">
        <v>5.0999999999999996</v>
      </c>
      <c r="N52" s="26">
        <v>5.8</v>
      </c>
      <c r="O52" s="24">
        <v>4.2</v>
      </c>
      <c r="P52" s="25">
        <v>5.2</v>
      </c>
      <c r="Q52" s="25">
        <v>4.5</v>
      </c>
      <c r="R52" s="25">
        <v>3.5</v>
      </c>
      <c r="S52" s="25">
        <v>5.8</v>
      </c>
      <c r="T52" s="25">
        <v>4.7</v>
      </c>
      <c r="U52" s="25">
        <v>5.2</v>
      </c>
      <c r="V52" s="25">
        <v>5.9</v>
      </c>
      <c r="W52" s="25">
        <v>4.4000000000000004</v>
      </c>
      <c r="X52" s="25">
        <v>5.2</v>
      </c>
      <c r="Y52" s="25"/>
      <c r="Z52" s="25"/>
      <c r="AA52" s="25"/>
      <c r="AB52" s="33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</row>
    <row r="53" spans="1:42" ht="14.5" x14ac:dyDescent="0.35">
      <c r="A53">
        <v>45</v>
      </c>
      <c r="B53" s="11" t="s">
        <v>118</v>
      </c>
      <c r="C53" s="11" t="s">
        <v>119</v>
      </c>
      <c r="D53" s="11">
        <v>8629</v>
      </c>
      <c r="E53" s="24">
        <v>7.8</v>
      </c>
      <c r="F53" s="25">
        <v>6.7</v>
      </c>
      <c r="G53" s="25">
        <v>6.7</v>
      </c>
      <c r="H53" s="25">
        <v>7.7</v>
      </c>
      <c r="I53" s="25">
        <v>5.7</v>
      </c>
      <c r="J53" s="25">
        <v>7.2</v>
      </c>
      <c r="K53" s="25">
        <v>5.7</v>
      </c>
      <c r="L53" s="25">
        <v>7.8</v>
      </c>
      <c r="M53" s="25">
        <v>6.9</v>
      </c>
      <c r="N53" s="26">
        <v>6.1</v>
      </c>
      <c r="O53" s="24">
        <v>6.4</v>
      </c>
      <c r="P53" s="25">
        <v>8.5</v>
      </c>
      <c r="Q53" s="25">
        <v>8.6</v>
      </c>
      <c r="R53" s="25">
        <v>6</v>
      </c>
      <c r="S53" s="25">
        <v>8.1999999999999993</v>
      </c>
      <c r="T53" s="25">
        <v>5.8</v>
      </c>
      <c r="U53" s="25">
        <v>8.1</v>
      </c>
      <c r="V53" s="25">
        <v>8.1999999999999993</v>
      </c>
      <c r="W53" s="25">
        <v>5</v>
      </c>
      <c r="X53" s="25">
        <v>5.6</v>
      </c>
      <c r="Y53" s="25"/>
      <c r="Z53" s="25"/>
      <c r="AA53" s="25"/>
      <c r="AB53" s="33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</row>
    <row r="54" spans="1:42" ht="14.5" x14ac:dyDescent="0.35">
      <c r="A54">
        <v>46</v>
      </c>
      <c r="B54" s="11" t="s">
        <v>120</v>
      </c>
      <c r="C54" s="11" t="s">
        <v>121</v>
      </c>
      <c r="D54" s="11">
        <v>1176</v>
      </c>
      <c r="E54" s="24">
        <v>83.8</v>
      </c>
      <c r="F54" s="25">
        <v>71.3</v>
      </c>
      <c r="G54" s="25">
        <v>77</v>
      </c>
      <c r="H54" s="25">
        <v>112.3</v>
      </c>
      <c r="I54" s="25">
        <v>65.599999999999994</v>
      </c>
      <c r="J54" s="25">
        <v>128.30000000000001</v>
      </c>
      <c r="K54" s="25">
        <v>98.9</v>
      </c>
      <c r="L54" s="25">
        <v>133.80000000000001</v>
      </c>
      <c r="M54" s="25">
        <v>131.69999999999999</v>
      </c>
      <c r="N54" s="26">
        <v>118.2</v>
      </c>
      <c r="O54" s="24">
        <v>89.1</v>
      </c>
      <c r="P54" s="25">
        <v>98.3</v>
      </c>
      <c r="Q54" s="25">
        <v>105.9</v>
      </c>
      <c r="R54" s="25">
        <v>63.9</v>
      </c>
      <c r="S54" s="25">
        <v>109.8</v>
      </c>
      <c r="T54" s="25">
        <v>93.4</v>
      </c>
      <c r="U54" s="25">
        <v>113.6</v>
      </c>
      <c r="V54" s="25">
        <v>93.6</v>
      </c>
      <c r="W54" s="25">
        <v>82.5</v>
      </c>
      <c r="X54" s="25">
        <v>84.8</v>
      </c>
      <c r="Y54" s="25"/>
      <c r="Z54" s="25"/>
      <c r="AA54" s="25"/>
      <c r="AB54" s="33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</row>
    <row r="55" spans="1:42" ht="14.5" x14ac:dyDescent="0.35">
      <c r="A55">
        <v>47</v>
      </c>
      <c r="B55" s="11" t="s">
        <v>122</v>
      </c>
      <c r="C55" s="11" t="s">
        <v>123</v>
      </c>
      <c r="D55" s="11">
        <v>6287</v>
      </c>
      <c r="E55" s="24">
        <v>5.0999999999999996</v>
      </c>
      <c r="F55" s="25">
        <v>4.5</v>
      </c>
      <c r="G55" s="25">
        <v>4.7</v>
      </c>
      <c r="H55" s="25">
        <v>5.0999999999999996</v>
      </c>
      <c r="I55" s="25">
        <v>4.5</v>
      </c>
      <c r="J55" s="25">
        <v>5.2</v>
      </c>
      <c r="K55" s="25">
        <v>5.4</v>
      </c>
      <c r="L55" s="25">
        <v>5.0999999999999996</v>
      </c>
      <c r="M55" s="25">
        <v>5.8</v>
      </c>
      <c r="N55" s="26">
        <v>4.5999999999999996</v>
      </c>
      <c r="O55" s="24">
        <v>4.0999999999999996</v>
      </c>
      <c r="P55" s="25">
        <v>4.8</v>
      </c>
      <c r="Q55" s="25">
        <v>4.4000000000000004</v>
      </c>
      <c r="R55" s="25">
        <v>3.5</v>
      </c>
      <c r="S55" s="25">
        <v>4.9000000000000004</v>
      </c>
      <c r="T55" s="25">
        <v>4.2</v>
      </c>
      <c r="U55" s="25">
        <v>4.5999999999999996</v>
      </c>
      <c r="V55" s="25">
        <v>4.5999999999999996</v>
      </c>
      <c r="W55" s="25">
        <v>3.5</v>
      </c>
      <c r="X55" s="25">
        <v>4.4000000000000004</v>
      </c>
      <c r="Y55" s="25"/>
      <c r="Z55" s="25"/>
      <c r="AA55" s="25"/>
      <c r="AB55" s="33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</row>
    <row r="56" spans="1:42" ht="14.5" x14ac:dyDescent="0.35">
      <c r="A56">
        <v>48</v>
      </c>
      <c r="B56" s="11" t="s">
        <v>124</v>
      </c>
      <c r="C56" s="11" t="s">
        <v>125</v>
      </c>
      <c r="D56" s="11">
        <v>892</v>
      </c>
      <c r="E56" s="24">
        <v>333.5</v>
      </c>
      <c r="F56" s="25">
        <v>295.5</v>
      </c>
      <c r="G56" s="25">
        <v>328.2</v>
      </c>
      <c r="H56" s="25">
        <v>368.8</v>
      </c>
      <c r="I56" s="25">
        <v>285.3</v>
      </c>
      <c r="J56" s="25">
        <v>352.8</v>
      </c>
      <c r="K56" s="25">
        <v>293.39999999999998</v>
      </c>
      <c r="L56" s="25">
        <v>346.2</v>
      </c>
      <c r="M56" s="25">
        <v>315.2</v>
      </c>
      <c r="N56" s="26">
        <v>306.7</v>
      </c>
      <c r="O56" s="24">
        <v>280</v>
      </c>
      <c r="P56" s="25">
        <v>308.7</v>
      </c>
      <c r="Q56" s="25">
        <v>268.10000000000002</v>
      </c>
      <c r="R56" s="25">
        <v>262.10000000000002</v>
      </c>
      <c r="S56" s="25">
        <v>330.2</v>
      </c>
      <c r="T56" s="25">
        <v>278.60000000000002</v>
      </c>
      <c r="U56" s="25">
        <v>306.8</v>
      </c>
      <c r="V56" s="25">
        <v>300.7</v>
      </c>
      <c r="W56" s="25">
        <v>229.1</v>
      </c>
      <c r="X56" s="25">
        <v>287</v>
      </c>
      <c r="Y56" s="25"/>
      <c r="Z56" s="25"/>
      <c r="AA56" s="25"/>
      <c r="AB56" s="33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</row>
    <row r="57" spans="1:42" ht="14.5" x14ac:dyDescent="0.35">
      <c r="A57">
        <v>49</v>
      </c>
      <c r="B57" s="11" t="s">
        <v>126</v>
      </c>
      <c r="C57" s="11" t="s">
        <v>127</v>
      </c>
      <c r="D57" s="11">
        <v>439285</v>
      </c>
      <c r="E57" s="24">
        <v>61.3</v>
      </c>
      <c r="F57" s="25">
        <v>61.1</v>
      </c>
      <c r="G57" s="25">
        <v>61.8</v>
      </c>
      <c r="H57" s="25">
        <v>69.7</v>
      </c>
      <c r="I57" s="25">
        <v>65.5</v>
      </c>
      <c r="J57" s="25">
        <v>63.5</v>
      </c>
      <c r="K57" s="25">
        <v>58.4</v>
      </c>
      <c r="L57" s="25">
        <v>57.6</v>
      </c>
      <c r="M57" s="25">
        <v>57.9</v>
      </c>
      <c r="N57" s="26">
        <v>66</v>
      </c>
      <c r="O57" s="24">
        <v>53.9</v>
      </c>
      <c r="P57" s="25">
        <v>60.6</v>
      </c>
      <c r="Q57" s="25">
        <v>54.3</v>
      </c>
      <c r="R57" s="25">
        <v>48.4</v>
      </c>
      <c r="S57" s="25">
        <v>54.3</v>
      </c>
      <c r="T57" s="25">
        <v>59.7</v>
      </c>
      <c r="U57" s="25">
        <v>70.099999999999994</v>
      </c>
      <c r="V57" s="25">
        <v>62.7</v>
      </c>
      <c r="W57" s="25">
        <v>38.200000000000003</v>
      </c>
      <c r="X57" s="25">
        <v>54</v>
      </c>
      <c r="Y57" s="25"/>
      <c r="Z57" s="25"/>
      <c r="AA57" s="25"/>
      <c r="AB57" s="33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</row>
    <row r="59" spans="1:42" ht="14.5" x14ac:dyDescent="0.35">
      <c r="B59" s="29" t="s">
        <v>132</v>
      </c>
    </row>
    <row r="60" spans="1:42" ht="14.5" x14ac:dyDescent="0.35">
      <c r="B60" s="30" t="s">
        <v>133</v>
      </c>
    </row>
  </sheetData>
  <mergeCells count="4">
    <mergeCell ref="E7:N7"/>
    <mergeCell ref="O7:X7"/>
    <mergeCell ref="Y7:AG7"/>
    <mergeCell ref="AH7:AP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58"/>
  <sheetViews>
    <sheetView workbookViewId="0">
      <selection activeCell="H54" sqref="H54"/>
    </sheetView>
  </sheetViews>
  <sheetFormatPr defaultColWidth="9.08984375" defaultRowHeight="12.5" x14ac:dyDescent="0.25"/>
  <cols>
    <col min="1" max="1" width="8.81640625" customWidth="1"/>
    <col min="2" max="2" width="24.36328125" customWidth="1"/>
    <col min="16" max="16" width="11.6328125" bestFit="1" customWidth="1"/>
  </cols>
  <sheetData>
    <row r="1" spans="1:74" s="66" customFormat="1" ht="13" x14ac:dyDescent="0.3">
      <c r="B1" s="84" t="s">
        <v>195</v>
      </c>
      <c r="E1" s="84" t="s">
        <v>148</v>
      </c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</row>
    <row r="2" spans="1:74" s="66" customFormat="1" x14ac:dyDescent="0.25">
      <c r="B2" s="66" t="s">
        <v>196</v>
      </c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</row>
    <row r="3" spans="1:74" s="66" customFormat="1" x14ac:dyDescent="0.25"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</row>
    <row r="4" spans="1:74" s="173" customFormat="1" ht="15.5" x14ac:dyDescent="0.35">
      <c r="A4" s="177" t="s">
        <v>205</v>
      </c>
      <c r="C4" s="177" t="s">
        <v>206</v>
      </c>
      <c r="D4" s="178"/>
      <c r="F4" s="177" t="s">
        <v>207</v>
      </c>
      <c r="H4" s="177" t="s">
        <v>228</v>
      </c>
      <c r="J4" s="178" t="s">
        <v>229</v>
      </c>
      <c r="BU4" s="153"/>
    </row>
    <row r="6" spans="1:74" x14ac:dyDescent="0.25">
      <c r="C6" t="s">
        <v>0</v>
      </c>
      <c r="F6" t="s">
        <v>202</v>
      </c>
    </row>
    <row r="7" spans="1:74" ht="14.5" x14ac:dyDescent="0.35">
      <c r="B7" s="86" t="s">
        <v>204</v>
      </c>
      <c r="C7" s="86"/>
      <c r="D7" s="86"/>
      <c r="E7" s="86" t="s">
        <v>202</v>
      </c>
    </row>
    <row r="8" spans="1:74" ht="14.5" x14ac:dyDescent="0.35">
      <c r="B8" s="86"/>
      <c r="C8" s="86"/>
      <c r="D8" s="86"/>
      <c r="E8" s="86"/>
    </row>
    <row r="9" spans="1:74" ht="14.5" x14ac:dyDescent="0.35">
      <c r="A9" s="87" t="s">
        <v>205</v>
      </c>
      <c r="B9" s="87" t="s">
        <v>206</v>
      </c>
      <c r="C9" s="87" t="s">
        <v>207</v>
      </c>
      <c r="D9" s="87" t="s">
        <v>208</v>
      </c>
      <c r="E9" s="87" t="s">
        <v>209</v>
      </c>
    </row>
    <row r="10" spans="1:74" x14ac:dyDescent="0.25">
      <c r="B10" t="s">
        <v>6</v>
      </c>
      <c r="C10">
        <v>1</v>
      </c>
      <c r="D10">
        <v>2</v>
      </c>
      <c r="E10">
        <v>3</v>
      </c>
      <c r="F10">
        <v>4</v>
      </c>
      <c r="G10">
        <v>5</v>
      </c>
      <c r="H10">
        <v>6</v>
      </c>
      <c r="I10">
        <v>7</v>
      </c>
      <c r="J10">
        <v>8</v>
      </c>
      <c r="K10">
        <v>9</v>
      </c>
      <c r="L10">
        <v>10</v>
      </c>
      <c r="M10">
        <v>11</v>
      </c>
      <c r="N10">
        <v>12</v>
      </c>
      <c r="O10">
        <v>13</v>
      </c>
      <c r="P10">
        <v>14</v>
      </c>
      <c r="Q10">
        <v>15</v>
      </c>
      <c r="R10">
        <v>16</v>
      </c>
      <c r="S10">
        <v>17</v>
      </c>
      <c r="T10">
        <v>18</v>
      </c>
      <c r="U10">
        <v>19</v>
      </c>
      <c r="V10">
        <v>20</v>
      </c>
      <c r="W10">
        <v>21</v>
      </c>
      <c r="X10">
        <v>22</v>
      </c>
      <c r="Y10">
        <v>23</v>
      </c>
      <c r="Z10">
        <v>24</v>
      </c>
      <c r="AA10">
        <v>25</v>
      </c>
      <c r="AB10">
        <v>26</v>
      </c>
      <c r="AC10">
        <v>27</v>
      </c>
      <c r="AD10">
        <v>28</v>
      </c>
      <c r="AE10">
        <v>29</v>
      </c>
      <c r="AF10">
        <v>30</v>
      </c>
      <c r="AG10">
        <v>31</v>
      </c>
      <c r="AH10">
        <v>32</v>
      </c>
      <c r="AI10">
        <v>33</v>
      </c>
      <c r="AJ10">
        <v>34</v>
      </c>
      <c r="AK10">
        <v>35</v>
      </c>
      <c r="AL10">
        <v>36</v>
      </c>
      <c r="AM10">
        <v>37</v>
      </c>
      <c r="AN10">
        <v>38</v>
      </c>
      <c r="AO10">
        <v>39</v>
      </c>
      <c r="AP10">
        <v>40</v>
      </c>
      <c r="AQ10">
        <v>41</v>
      </c>
      <c r="AR10">
        <v>42</v>
      </c>
      <c r="AS10">
        <v>43</v>
      </c>
      <c r="AT10">
        <v>44</v>
      </c>
      <c r="AU10">
        <v>45</v>
      </c>
      <c r="AV10">
        <v>46</v>
      </c>
      <c r="AW10">
        <v>47</v>
      </c>
      <c r="BG10">
        <v>2</v>
      </c>
      <c r="BH10">
        <v>3</v>
      </c>
      <c r="BI10">
        <v>4</v>
      </c>
      <c r="BP10">
        <v>11</v>
      </c>
      <c r="BQ10">
        <v>12</v>
      </c>
      <c r="BT10">
        <v>15</v>
      </c>
    </row>
    <row r="11" spans="1:74" ht="14.5" x14ac:dyDescent="0.35">
      <c r="B11" t="s">
        <v>7</v>
      </c>
      <c r="C11" t="s">
        <v>30</v>
      </c>
      <c r="D11" t="s">
        <v>32</v>
      </c>
      <c r="E11" t="s">
        <v>34</v>
      </c>
      <c r="F11" t="s">
        <v>36</v>
      </c>
      <c r="G11" s="88" t="s">
        <v>38</v>
      </c>
      <c r="H11" t="s">
        <v>40</v>
      </c>
      <c r="I11" t="s">
        <v>42</v>
      </c>
      <c r="J11" s="89" t="s">
        <v>44</v>
      </c>
      <c r="K11" t="s">
        <v>46</v>
      </c>
      <c r="L11" t="s">
        <v>48</v>
      </c>
      <c r="M11" t="s">
        <v>50</v>
      </c>
      <c r="N11" t="s">
        <v>52</v>
      </c>
      <c r="O11" t="s">
        <v>54</v>
      </c>
      <c r="P11" s="89" t="s">
        <v>56</v>
      </c>
      <c r="Q11" s="90" t="s">
        <v>58</v>
      </c>
      <c r="R11" t="s">
        <v>60</v>
      </c>
      <c r="S11" s="89" t="s">
        <v>62</v>
      </c>
      <c r="T11" t="s">
        <v>64</v>
      </c>
      <c r="U11" s="90" t="s">
        <v>66</v>
      </c>
      <c r="V11" t="s">
        <v>68</v>
      </c>
      <c r="W11" t="s">
        <v>74</v>
      </c>
      <c r="X11" t="s">
        <v>188</v>
      </c>
      <c r="Y11" t="s">
        <v>76</v>
      </c>
      <c r="Z11" s="88" t="s">
        <v>78</v>
      </c>
      <c r="AA11" t="s">
        <v>80</v>
      </c>
      <c r="AB11" s="88" t="s">
        <v>82</v>
      </c>
      <c r="AC11" t="s">
        <v>191</v>
      </c>
      <c r="AD11" t="s">
        <v>86</v>
      </c>
      <c r="AE11" t="s">
        <v>88</v>
      </c>
      <c r="AF11" t="s">
        <v>90</v>
      </c>
      <c r="AG11" t="s">
        <v>92</v>
      </c>
      <c r="AH11" t="s">
        <v>94</v>
      </c>
      <c r="AI11" t="s">
        <v>96</v>
      </c>
      <c r="AJ11" t="s">
        <v>98</v>
      </c>
      <c r="AK11" t="s">
        <v>100</v>
      </c>
      <c r="AL11" s="90" t="s">
        <v>102</v>
      </c>
      <c r="AM11" t="s">
        <v>104</v>
      </c>
      <c r="AN11" s="88" t="s">
        <v>106</v>
      </c>
      <c r="AO11" t="s">
        <v>108</v>
      </c>
      <c r="AP11" t="s">
        <v>112</v>
      </c>
      <c r="AQ11" t="s">
        <v>114</v>
      </c>
      <c r="AR11" t="s">
        <v>116</v>
      </c>
      <c r="AS11" t="s">
        <v>118</v>
      </c>
      <c r="AT11" t="s">
        <v>120</v>
      </c>
      <c r="AU11" t="s">
        <v>122</v>
      </c>
      <c r="AV11" t="s">
        <v>124</v>
      </c>
      <c r="AW11" t="s">
        <v>126</v>
      </c>
      <c r="AY11" s="91" t="s">
        <v>210</v>
      </c>
      <c r="AZ11" s="91"/>
      <c r="BA11" s="92" t="s">
        <v>211</v>
      </c>
      <c r="BB11" s="93" t="s">
        <v>138</v>
      </c>
      <c r="BC11" s="91" t="s">
        <v>143</v>
      </c>
      <c r="BD11" s="94"/>
      <c r="BE11" s="92" t="s">
        <v>211</v>
      </c>
      <c r="BF11" s="93" t="s">
        <v>138</v>
      </c>
      <c r="BG11" s="93" t="s">
        <v>32</v>
      </c>
      <c r="BH11" s="93" t="s">
        <v>34</v>
      </c>
      <c r="BI11" s="93" t="s">
        <v>36</v>
      </c>
      <c r="BJ11" s="93" t="s">
        <v>212</v>
      </c>
      <c r="BK11" s="93" t="s">
        <v>213</v>
      </c>
      <c r="BL11" s="93" t="s">
        <v>214</v>
      </c>
      <c r="BM11" s="93"/>
      <c r="BN11" s="92" t="s">
        <v>211</v>
      </c>
      <c r="BO11" s="93" t="s">
        <v>138</v>
      </c>
      <c r="BP11" s="93" t="s">
        <v>50</v>
      </c>
      <c r="BQ11" s="93" t="s">
        <v>52</v>
      </c>
      <c r="BR11" s="92" t="s">
        <v>215</v>
      </c>
      <c r="BS11" s="93"/>
      <c r="BT11" s="93" t="s">
        <v>58</v>
      </c>
      <c r="BU11" s="92" t="s">
        <v>216</v>
      </c>
      <c r="BV11" s="92" t="s">
        <v>211</v>
      </c>
    </row>
    <row r="12" spans="1:74" x14ac:dyDescent="0.25">
      <c r="B12" t="s">
        <v>8</v>
      </c>
      <c r="C12" t="s">
        <v>31</v>
      </c>
      <c r="D12" t="s">
        <v>33</v>
      </c>
      <c r="E12" t="s">
        <v>35</v>
      </c>
      <c r="F12" t="s">
        <v>37</v>
      </c>
      <c r="G12" t="s">
        <v>39</v>
      </c>
      <c r="H12" t="s">
        <v>41</v>
      </c>
      <c r="I12" t="s">
        <v>43</v>
      </c>
      <c r="J12" t="s">
        <v>45</v>
      </c>
      <c r="K12" t="s">
        <v>47</v>
      </c>
      <c r="L12" t="s">
        <v>49</v>
      </c>
      <c r="M12" t="s">
        <v>51</v>
      </c>
      <c r="N12" t="s">
        <v>53</v>
      </c>
      <c r="O12" t="s">
        <v>55</v>
      </c>
      <c r="P12" t="s">
        <v>57</v>
      </c>
      <c r="Q12" t="s">
        <v>59</v>
      </c>
      <c r="R12" t="s">
        <v>61</v>
      </c>
      <c r="S12" t="s">
        <v>63</v>
      </c>
      <c r="T12" t="s">
        <v>65</v>
      </c>
      <c r="U12" t="s">
        <v>67</v>
      </c>
      <c r="V12" t="s">
        <v>69</v>
      </c>
      <c r="W12" t="s">
        <v>75</v>
      </c>
      <c r="Y12" t="s">
        <v>77</v>
      </c>
      <c r="Z12" t="s">
        <v>79</v>
      </c>
      <c r="AA12" t="s">
        <v>81</v>
      </c>
      <c r="AB12" t="s">
        <v>83</v>
      </c>
      <c r="AD12" t="s">
        <v>87</v>
      </c>
      <c r="AE12" t="s">
        <v>89</v>
      </c>
      <c r="AF12" t="s">
        <v>91</v>
      </c>
      <c r="AG12" t="s">
        <v>93</v>
      </c>
      <c r="AH12" t="s">
        <v>95</v>
      </c>
      <c r="AI12" t="s">
        <v>97</v>
      </c>
      <c r="AJ12" t="s">
        <v>99</v>
      </c>
      <c r="AK12" t="s">
        <v>101</v>
      </c>
      <c r="AL12" t="s">
        <v>103</v>
      </c>
      <c r="AM12" t="s">
        <v>105</v>
      </c>
      <c r="AN12" t="s">
        <v>107</v>
      </c>
      <c r="AO12" t="s">
        <v>109</v>
      </c>
      <c r="AP12" t="s">
        <v>113</v>
      </c>
      <c r="AQ12" t="s">
        <v>115</v>
      </c>
      <c r="AR12" t="s">
        <v>117</v>
      </c>
      <c r="AS12" t="s">
        <v>119</v>
      </c>
      <c r="AT12" t="s">
        <v>121</v>
      </c>
      <c r="AU12" t="s">
        <v>123</v>
      </c>
      <c r="AV12" t="s">
        <v>125</v>
      </c>
      <c r="AW12" t="s">
        <v>127</v>
      </c>
      <c r="AY12" s="94"/>
      <c r="AZ12" s="94"/>
      <c r="BA12" s="94"/>
      <c r="BB12" s="94"/>
      <c r="BC12" s="94"/>
      <c r="BD12" s="94"/>
      <c r="BE12" s="94"/>
      <c r="BF12" s="94"/>
      <c r="BG12" s="94" t="s">
        <v>33</v>
      </c>
      <c r="BH12" s="94" t="s">
        <v>35</v>
      </c>
      <c r="BI12" s="94" t="s">
        <v>37</v>
      </c>
      <c r="BJ12" s="94"/>
      <c r="BK12" s="94"/>
      <c r="BL12" s="94"/>
      <c r="BM12" s="94"/>
      <c r="BN12" s="94"/>
      <c r="BO12" s="94"/>
      <c r="BP12" s="94" t="s">
        <v>51</v>
      </c>
      <c r="BQ12" s="94" t="s">
        <v>53</v>
      </c>
      <c r="BR12" s="94"/>
      <c r="BS12" s="94"/>
      <c r="BT12" s="94" t="s">
        <v>59</v>
      </c>
      <c r="BU12" s="94"/>
      <c r="BV12" s="94"/>
    </row>
    <row r="13" spans="1:74" x14ac:dyDescent="0.25">
      <c r="A13" t="s">
        <v>3</v>
      </c>
      <c r="B13" t="s">
        <v>9</v>
      </c>
      <c r="C13">
        <v>119</v>
      </c>
      <c r="D13">
        <v>6022</v>
      </c>
      <c r="E13">
        <v>6083</v>
      </c>
      <c r="F13">
        <v>5957</v>
      </c>
      <c r="G13">
        <v>176</v>
      </c>
      <c r="H13">
        <v>5950</v>
      </c>
      <c r="I13">
        <v>5785</v>
      </c>
      <c r="J13">
        <v>5960</v>
      </c>
      <c r="K13">
        <v>305</v>
      </c>
      <c r="L13">
        <v>311</v>
      </c>
      <c r="M13">
        <v>586</v>
      </c>
      <c r="N13">
        <v>9548602</v>
      </c>
      <c r="O13">
        <v>284</v>
      </c>
      <c r="P13">
        <v>723</v>
      </c>
      <c r="Q13">
        <v>6830</v>
      </c>
      <c r="R13">
        <v>5793</v>
      </c>
      <c r="S13">
        <v>33032</v>
      </c>
      <c r="T13">
        <v>5961</v>
      </c>
      <c r="U13">
        <v>124886</v>
      </c>
      <c r="V13">
        <v>750</v>
      </c>
      <c r="W13">
        <v>6274</v>
      </c>
      <c r="Y13">
        <v>6306</v>
      </c>
      <c r="Z13">
        <v>107689</v>
      </c>
      <c r="AA13">
        <v>6106</v>
      </c>
      <c r="AB13">
        <v>525</v>
      </c>
      <c r="AD13">
        <v>65065</v>
      </c>
      <c r="AE13">
        <v>5893</v>
      </c>
      <c r="AF13">
        <v>439153</v>
      </c>
      <c r="AG13">
        <v>18230</v>
      </c>
      <c r="AH13">
        <v>187</v>
      </c>
      <c r="AI13">
        <v>1014</v>
      </c>
      <c r="AJ13">
        <v>1015</v>
      </c>
      <c r="AK13">
        <v>6140</v>
      </c>
      <c r="AL13">
        <v>1060</v>
      </c>
      <c r="AM13">
        <v>5951</v>
      </c>
      <c r="AN13">
        <v>1110</v>
      </c>
      <c r="AO13">
        <v>1123</v>
      </c>
      <c r="AP13">
        <v>1146</v>
      </c>
      <c r="AQ13">
        <v>6057</v>
      </c>
      <c r="AR13">
        <v>445675</v>
      </c>
      <c r="AS13">
        <v>8629</v>
      </c>
      <c r="AT13">
        <v>1176</v>
      </c>
      <c r="AU13">
        <v>6287</v>
      </c>
      <c r="AV13">
        <v>892</v>
      </c>
      <c r="AW13">
        <v>439285</v>
      </c>
      <c r="AY13" s="94"/>
      <c r="AZ13" s="94"/>
      <c r="BA13" s="94"/>
      <c r="BB13" s="94"/>
      <c r="BC13" s="94"/>
      <c r="BD13" s="94"/>
      <c r="BE13" s="94"/>
      <c r="BF13" s="94"/>
      <c r="BG13" s="94">
        <v>6022</v>
      </c>
      <c r="BH13" s="94">
        <v>6083</v>
      </c>
      <c r="BI13" s="94">
        <v>5957</v>
      </c>
      <c r="BJ13" s="94"/>
      <c r="BK13" s="94"/>
      <c r="BL13" s="94"/>
      <c r="BM13" s="94"/>
      <c r="BN13" s="94"/>
      <c r="BO13" s="94"/>
      <c r="BP13" s="94">
        <v>586</v>
      </c>
      <c r="BQ13" s="94">
        <v>9548602</v>
      </c>
      <c r="BR13" s="94"/>
      <c r="BS13" s="94"/>
      <c r="BT13" s="94">
        <v>6830</v>
      </c>
      <c r="BU13" s="94"/>
      <c r="BV13" s="94"/>
    </row>
    <row r="14" spans="1:74" x14ac:dyDescent="0.25"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</row>
    <row r="15" spans="1:74" s="95" customFormat="1" x14ac:dyDescent="0.25">
      <c r="A15" s="95" t="s">
        <v>4</v>
      </c>
      <c r="B15" s="95" t="s">
        <v>155</v>
      </c>
      <c r="C15" s="96">
        <v>1.4418360000000001</v>
      </c>
      <c r="D15" s="96">
        <v>0.25555200000000006</v>
      </c>
      <c r="E15" s="96">
        <v>0.155364</v>
      </c>
      <c r="F15" s="96">
        <v>0.4268880000000001</v>
      </c>
      <c r="G15" s="96">
        <v>0.19456800000000005</v>
      </c>
      <c r="H15" s="96">
        <v>0.20618400000000001</v>
      </c>
      <c r="I15" s="96">
        <v>1.7656320000000001</v>
      </c>
      <c r="J15" s="96">
        <v>1.7757959999999999</v>
      </c>
      <c r="K15" s="96">
        <v>3.920400000000001E-2</v>
      </c>
      <c r="L15" s="96">
        <v>3.1639080000000002</v>
      </c>
      <c r="M15" s="96">
        <v>10.678008000000002</v>
      </c>
      <c r="N15" s="96">
        <v>2.8226880000000008</v>
      </c>
      <c r="O15" s="96">
        <v>0.227964</v>
      </c>
      <c r="P15" s="96">
        <v>7.5504000000000016E-2</v>
      </c>
      <c r="Q15" s="96">
        <v>5.8080000000000014E-2</v>
      </c>
      <c r="R15" s="96">
        <v>1.2182280000000003</v>
      </c>
      <c r="S15" s="96">
        <v>6.2799000000000005</v>
      </c>
      <c r="T15" s="96">
        <v>3.7447080000000001</v>
      </c>
      <c r="U15" s="96">
        <v>0.60403200000000012</v>
      </c>
      <c r="V15" s="96">
        <v>1.2008040000000002</v>
      </c>
      <c r="W15" s="96">
        <v>7.2600000000000012E-2</v>
      </c>
      <c r="X15" s="96">
        <v>1.6654440000000001</v>
      </c>
      <c r="Y15" s="96">
        <v>2.9040000000000007E-2</v>
      </c>
      <c r="Z15" s="96">
        <v>2.0240880000000003</v>
      </c>
      <c r="AA15" s="96">
        <v>3.3396000000000002E-2</v>
      </c>
      <c r="AB15" s="96">
        <v>0.55030800000000013</v>
      </c>
      <c r="AC15" s="96">
        <v>8.8572000000000012E-2</v>
      </c>
      <c r="AD15" s="96">
        <v>4.032204000000001</v>
      </c>
      <c r="AE15" s="96">
        <v>0.37026000000000003</v>
      </c>
      <c r="AF15" s="96">
        <v>2.6136000000000003E-2</v>
      </c>
      <c r="AG15" s="96">
        <v>7.8408000000000019E-2</v>
      </c>
      <c r="AH15" s="96">
        <v>0.15100800000000003</v>
      </c>
      <c r="AI15" s="96">
        <v>0.37897200000000009</v>
      </c>
      <c r="AJ15" s="96">
        <v>0.99316800000000016</v>
      </c>
      <c r="AK15" s="96">
        <v>4.3560000000000001E-2</v>
      </c>
      <c r="AL15" s="96">
        <v>6.3888000000000014E-2</v>
      </c>
      <c r="AM15" s="96">
        <v>0.43705200000000011</v>
      </c>
      <c r="AN15" s="96">
        <v>0.14665200000000003</v>
      </c>
      <c r="AO15" s="96">
        <v>11.380776000000001</v>
      </c>
      <c r="AP15" s="96">
        <v>1.3068000000000001E-2</v>
      </c>
      <c r="AQ15" s="96">
        <v>5.6628000000000005E-2</v>
      </c>
      <c r="AR15" s="96">
        <v>7.2600000000000012E-2</v>
      </c>
      <c r="AS15" s="96">
        <v>0.10599600000000002</v>
      </c>
      <c r="AT15" s="96">
        <v>1.4461919999999999</v>
      </c>
      <c r="AU15" s="96">
        <v>5.5176000000000003E-2</v>
      </c>
      <c r="AV15" s="96">
        <v>4.4373120000000004</v>
      </c>
      <c r="AW15" s="96">
        <v>1.0004280000000001</v>
      </c>
      <c r="AY15" s="97">
        <f>AL15/Z15</f>
        <v>3.1563845050215207E-2</v>
      </c>
      <c r="AZ15" s="97">
        <f>AVERAGE(AY15:AY19)</f>
        <v>4.5984089011552522E-2</v>
      </c>
      <c r="BA15" s="97"/>
      <c r="BB15" s="97"/>
      <c r="BC15" s="97">
        <f t="shared" ref="BC15:BC38" si="0">AE15/AF15</f>
        <v>14.166666666666666</v>
      </c>
      <c r="BD15" s="97">
        <f>AVERAGE(BC15:BC19)</f>
        <v>24.800980392156863</v>
      </c>
      <c r="BE15" s="97"/>
      <c r="BF15" s="97"/>
      <c r="BG15" s="98">
        <v>0.25555200000000006</v>
      </c>
      <c r="BH15" s="98">
        <v>0.155364</v>
      </c>
      <c r="BI15" s="98">
        <v>0.4268880000000001</v>
      </c>
      <c r="BJ15" s="97">
        <f>BI15+(1/2*BG15)</f>
        <v>0.55466400000000016</v>
      </c>
      <c r="BK15" s="98">
        <f>BI15+BG15+BH15</f>
        <v>0.83780400000000022</v>
      </c>
      <c r="BL15" s="97">
        <f>BJ15/BK15</f>
        <v>0.66204506065857882</v>
      </c>
      <c r="BM15" s="97">
        <f>AVERAGE(BL15:BL19)</f>
        <v>0.76581914833781184</v>
      </c>
      <c r="BN15" s="97"/>
      <c r="BO15" s="97"/>
      <c r="BP15" s="98">
        <v>10.678008000000002</v>
      </c>
      <c r="BQ15" s="98">
        <v>2.8226880000000008</v>
      </c>
      <c r="BR15" s="97">
        <f>BP15/BQ15</f>
        <v>3.7829218106995883</v>
      </c>
      <c r="BS15" s="97">
        <f>AVERAGE(BR15:BR19)</f>
        <v>3.2163985069562067</v>
      </c>
      <c r="BT15" s="98">
        <v>5.8080000000000014E-2</v>
      </c>
      <c r="BU15" s="98">
        <f>AVERAGE(BT15:BT19)</f>
        <v>0.12080640000000002</v>
      </c>
      <c r="BV15" s="97">
        <f>BU15/BU25</f>
        <v>0.70868824531516184</v>
      </c>
    </row>
    <row r="16" spans="1:74" s="95" customFormat="1" x14ac:dyDescent="0.25">
      <c r="A16" s="95" t="s">
        <v>4</v>
      </c>
      <c r="B16" s="95" t="s">
        <v>156</v>
      </c>
      <c r="C16" s="96">
        <v>1.6131720000000001</v>
      </c>
      <c r="D16" s="96">
        <v>0.60984000000000005</v>
      </c>
      <c r="E16" s="96">
        <v>0.17133600000000004</v>
      </c>
      <c r="F16" s="96">
        <v>1.8338760000000003</v>
      </c>
      <c r="G16" s="96">
        <v>0.16698000000000002</v>
      </c>
      <c r="H16" s="96">
        <v>0.18440400000000001</v>
      </c>
      <c r="I16" s="96">
        <v>1.3227720000000001</v>
      </c>
      <c r="J16" s="96">
        <v>2.0966880000000008</v>
      </c>
      <c r="K16" s="96">
        <v>3.920400000000001E-2</v>
      </c>
      <c r="L16" s="96">
        <v>0.191664</v>
      </c>
      <c r="M16" s="96">
        <v>7.6607520000000022</v>
      </c>
      <c r="N16" s="96">
        <v>2.2157520000000002</v>
      </c>
      <c r="O16" s="96">
        <v>0.24538800000000002</v>
      </c>
      <c r="P16" s="96">
        <v>6.5340000000000009E-2</v>
      </c>
      <c r="Q16" s="96">
        <v>0.17714400000000002</v>
      </c>
      <c r="R16" s="96">
        <v>0.83344800000000008</v>
      </c>
      <c r="S16" s="96">
        <v>7.5126480000000004</v>
      </c>
      <c r="T16" s="96">
        <v>4.7030280000000007</v>
      </c>
      <c r="U16" s="96">
        <v>0.47770800000000013</v>
      </c>
      <c r="V16" s="96">
        <v>1.061412</v>
      </c>
      <c r="W16" s="96">
        <v>4.0656000000000005E-2</v>
      </c>
      <c r="X16" s="96">
        <v>9.5832000000000001E-2</v>
      </c>
      <c r="Y16" s="96">
        <v>2.0328000000000002E-2</v>
      </c>
      <c r="Z16" s="96">
        <v>2.3057760000000007</v>
      </c>
      <c r="AA16" s="96">
        <v>2.9040000000000007E-2</v>
      </c>
      <c r="AB16" s="96">
        <v>0.37752000000000008</v>
      </c>
      <c r="AC16" s="96">
        <v>0.11906399999999999</v>
      </c>
      <c r="AD16" s="96">
        <v>4.7770800000000007</v>
      </c>
      <c r="AE16" s="96">
        <v>0.39204000000000006</v>
      </c>
      <c r="AF16" s="96">
        <v>2.9040000000000007E-2</v>
      </c>
      <c r="AG16" s="96">
        <v>4.7916E-2</v>
      </c>
      <c r="AH16" s="96">
        <v>0.11616000000000003</v>
      </c>
      <c r="AI16" s="96">
        <v>0.3165360000000001</v>
      </c>
      <c r="AJ16" s="96">
        <v>0.97719600000000006</v>
      </c>
      <c r="AK16" s="96">
        <v>5.0820000000000011E-2</v>
      </c>
      <c r="AL16" s="96">
        <v>0.11035200000000001</v>
      </c>
      <c r="AM16" s="96">
        <v>0.14229600000000001</v>
      </c>
      <c r="AN16" s="96">
        <v>0.15681600000000004</v>
      </c>
      <c r="AO16" s="96">
        <v>5.6308560000000005</v>
      </c>
      <c r="AP16" s="96">
        <v>1.4520000000000003E-2</v>
      </c>
      <c r="AQ16" s="96">
        <v>6.3888000000000014E-2</v>
      </c>
      <c r="AR16" s="96">
        <v>6.3888000000000014E-2</v>
      </c>
      <c r="AS16" s="96">
        <v>0.13358400000000001</v>
      </c>
      <c r="AT16" s="96">
        <v>0.95686800000000016</v>
      </c>
      <c r="AU16" s="96">
        <v>4.6464000000000005E-2</v>
      </c>
      <c r="AV16" s="96">
        <v>5.5350240000000008</v>
      </c>
      <c r="AW16" s="96">
        <v>1.0076880000000004</v>
      </c>
      <c r="AY16" s="97">
        <f t="shared" ref="AY16:AY38" si="1">AL16/Z16</f>
        <v>4.785894206549117E-2</v>
      </c>
      <c r="AZ16" s="97"/>
      <c r="BA16" s="97"/>
      <c r="BB16" s="97"/>
      <c r="BC16" s="97">
        <f t="shared" si="0"/>
        <v>13.499999999999998</v>
      </c>
      <c r="BD16" s="97"/>
      <c r="BE16" s="97"/>
      <c r="BF16" s="97"/>
      <c r="BG16" s="98">
        <v>0.60984000000000005</v>
      </c>
      <c r="BH16" s="98">
        <v>0.17133600000000004</v>
      </c>
      <c r="BI16" s="98">
        <v>1.8338760000000003</v>
      </c>
      <c r="BJ16" s="97">
        <f t="shared" ref="BJ16:BJ38" si="2">BI16+(1/2*BG16)</f>
        <v>2.1387960000000001</v>
      </c>
      <c r="BK16" s="98">
        <f t="shared" ref="BK16:BK38" si="3">BI16+BG16+BH16</f>
        <v>2.6150520000000004</v>
      </c>
      <c r="BL16" s="97">
        <f t="shared" ref="BL16:BL38" si="4">BJ16/BK16</f>
        <v>0.81787895613548023</v>
      </c>
      <c r="BM16" s="97"/>
      <c r="BN16" s="97"/>
      <c r="BO16" s="97"/>
      <c r="BP16" s="98">
        <v>7.6607520000000022</v>
      </c>
      <c r="BQ16" s="98">
        <v>2.2157520000000002</v>
      </c>
      <c r="BR16" s="97">
        <f t="shared" ref="BR16:BR38" si="5">BP16/BQ16</f>
        <v>3.4574049803407609</v>
      </c>
      <c r="BS16" s="97"/>
      <c r="BT16" s="98">
        <v>0.17714400000000002</v>
      </c>
      <c r="BU16" s="97"/>
      <c r="BV16" s="97"/>
    </row>
    <row r="17" spans="1:74" s="95" customFormat="1" x14ac:dyDescent="0.25">
      <c r="A17" s="95" t="s">
        <v>4</v>
      </c>
      <c r="B17" s="95" t="s">
        <v>158</v>
      </c>
      <c r="C17" s="96">
        <v>1.7482080000000004</v>
      </c>
      <c r="D17" s="96">
        <v>0.63307200000000019</v>
      </c>
      <c r="E17" s="96">
        <v>0.12922800000000001</v>
      </c>
      <c r="F17" s="96">
        <v>1.9209960000000004</v>
      </c>
      <c r="G17" s="96">
        <v>0.18295200000000003</v>
      </c>
      <c r="H17" s="96">
        <v>0.20763600000000004</v>
      </c>
      <c r="I17" s="96">
        <v>1.0991640000000003</v>
      </c>
      <c r="J17" s="96">
        <v>2.1460560000000006</v>
      </c>
      <c r="K17" s="96">
        <v>4.3560000000000001E-2</v>
      </c>
      <c r="L17" s="96">
        <v>0.21779999999999999</v>
      </c>
      <c r="M17" s="96">
        <v>7.1685240000000006</v>
      </c>
      <c r="N17" s="96">
        <v>2.5787520000000002</v>
      </c>
      <c r="O17" s="96">
        <v>0.28459200000000001</v>
      </c>
      <c r="P17" s="96">
        <v>6.8244000000000013E-2</v>
      </c>
      <c r="Q17" s="96">
        <v>0.13794000000000003</v>
      </c>
      <c r="R17" s="96">
        <v>1.013496</v>
      </c>
      <c r="S17" s="96">
        <v>7.7289960000000004</v>
      </c>
      <c r="T17" s="96">
        <v>4.5912239999999995</v>
      </c>
      <c r="U17" s="96">
        <v>0.53578800000000004</v>
      </c>
      <c r="V17" s="96">
        <v>1.1557920000000002</v>
      </c>
      <c r="W17" s="96">
        <v>5.3724000000000008E-2</v>
      </c>
      <c r="X17" s="96">
        <v>9.8736000000000004E-2</v>
      </c>
      <c r="Y17" s="96">
        <v>2.4684000000000001E-2</v>
      </c>
      <c r="Z17" s="96">
        <v>2.0284439999999999</v>
      </c>
      <c r="AA17" s="96">
        <v>3.7752000000000008E-2</v>
      </c>
      <c r="AB17" s="96">
        <v>0.45302400000000004</v>
      </c>
      <c r="AC17" s="96">
        <v>9.2928000000000011E-2</v>
      </c>
      <c r="AD17" s="96">
        <v>4.9469640000000004</v>
      </c>
      <c r="AE17" s="96">
        <v>0.39784800000000003</v>
      </c>
      <c r="AF17" s="96">
        <v>5.8080000000000007E-3</v>
      </c>
      <c r="AG17" s="96">
        <v>3.6300000000000006E-2</v>
      </c>
      <c r="AH17" s="96">
        <v>9.4380000000000019E-2</v>
      </c>
      <c r="AI17" s="96">
        <v>0.31798799999999999</v>
      </c>
      <c r="AJ17" s="96">
        <v>1.1499840000000001</v>
      </c>
      <c r="AK17" s="96">
        <v>5.2272000000000006E-2</v>
      </c>
      <c r="AL17" s="96">
        <v>9.4380000000000019E-2</v>
      </c>
      <c r="AM17" s="96">
        <v>0.46609200000000006</v>
      </c>
      <c r="AN17" s="96">
        <v>0.14665200000000003</v>
      </c>
      <c r="AO17" s="96">
        <v>8.2938240000000008</v>
      </c>
      <c r="AP17" s="96">
        <v>5.8080000000000007E-3</v>
      </c>
      <c r="AQ17" s="96">
        <v>5.6628000000000005E-2</v>
      </c>
      <c r="AR17" s="96">
        <v>6.6792000000000004E-2</v>
      </c>
      <c r="AS17" s="96">
        <v>0.12051600000000001</v>
      </c>
      <c r="AT17" s="96">
        <v>2.0603880000000006</v>
      </c>
      <c r="AU17" s="96">
        <v>5.3724000000000008E-2</v>
      </c>
      <c r="AV17" s="96">
        <v>5.0645760000000015</v>
      </c>
      <c r="AW17" s="96">
        <v>1.0512480000000002</v>
      </c>
      <c r="AY17" s="97">
        <f t="shared" si="1"/>
        <v>4.652827487473158E-2</v>
      </c>
      <c r="AZ17" s="97"/>
      <c r="BA17" s="97"/>
      <c r="BB17" s="97"/>
      <c r="BC17" s="97">
        <f t="shared" si="0"/>
        <v>68.5</v>
      </c>
      <c r="BD17" s="97"/>
      <c r="BE17" s="97"/>
      <c r="BF17" s="97"/>
      <c r="BG17" s="98">
        <v>0.63307200000000019</v>
      </c>
      <c r="BH17" s="98">
        <v>0.12922800000000001</v>
      </c>
      <c r="BI17" s="98">
        <v>1.9209960000000004</v>
      </c>
      <c r="BJ17" s="97">
        <f t="shared" si="2"/>
        <v>2.2375320000000003</v>
      </c>
      <c r="BK17" s="98">
        <f t="shared" si="3"/>
        <v>2.6832960000000003</v>
      </c>
      <c r="BL17" s="97">
        <f t="shared" si="4"/>
        <v>0.83387445887445888</v>
      </c>
      <c r="BM17" s="97"/>
      <c r="BN17" s="97"/>
      <c r="BO17" s="97"/>
      <c r="BP17" s="98">
        <v>7.1685240000000006</v>
      </c>
      <c r="BQ17" s="98">
        <v>2.5787520000000002</v>
      </c>
      <c r="BR17" s="97">
        <f t="shared" si="5"/>
        <v>2.7798423423423424</v>
      </c>
      <c r="BS17" s="97"/>
      <c r="BT17" s="98">
        <v>0.13794000000000003</v>
      </c>
      <c r="BU17" s="97"/>
      <c r="BV17" s="97"/>
    </row>
    <row r="18" spans="1:74" s="95" customFormat="1" x14ac:dyDescent="0.25">
      <c r="A18" s="95" t="s">
        <v>4</v>
      </c>
      <c r="B18" s="95" t="s">
        <v>159</v>
      </c>
      <c r="C18" s="96">
        <v>1.5115320000000001</v>
      </c>
      <c r="D18" s="96">
        <v>0.62726400000000015</v>
      </c>
      <c r="E18" s="96">
        <v>0.14810400000000001</v>
      </c>
      <c r="F18" s="96">
        <v>1.8150000000000002</v>
      </c>
      <c r="G18" s="96">
        <v>0.18150000000000005</v>
      </c>
      <c r="H18" s="96">
        <v>0.21489600000000003</v>
      </c>
      <c r="I18" s="96">
        <v>0.89733600000000002</v>
      </c>
      <c r="J18" s="96">
        <v>2.1504120000000002</v>
      </c>
      <c r="K18" s="96">
        <v>4.0656000000000005E-2</v>
      </c>
      <c r="L18" s="96">
        <v>0.19311600000000004</v>
      </c>
      <c r="M18" s="96">
        <v>8.2749480000000002</v>
      </c>
      <c r="N18" s="96">
        <v>2.2723800000000001</v>
      </c>
      <c r="O18" s="96">
        <v>0.25990800000000003</v>
      </c>
      <c r="P18" s="96">
        <v>7.1148000000000003E-2</v>
      </c>
      <c r="Q18" s="96">
        <v>0.16698000000000002</v>
      </c>
      <c r="R18" s="96">
        <v>1.0919040000000002</v>
      </c>
      <c r="S18" s="96">
        <v>7.8945240000000005</v>
      </c>
      <c r="T18" s="96">
        <v>4.8772679999999999</v>
      </c>
      <c r="U18" s="96">
        <v>0.62581200000000015</v>
      </c>
      <c r="V18" s="96">
        <v>1.1949960000000002</v>
      </c>
      <c r="W18" s="96">
        <v>5.0820000000000011E-2</v>
      </c>
      <c r="X18" s="96">
        <v>0.15681600000000004</v>
      </c>
      <c r="Y18" s="96">
        <v>2.6136000000000003E-2</v>
      </c>
      <c r="Z18" s="96">
        <v>2.3609520000000006</v>
      </c>
      <c r="AA18" s="96">
        <v>3.920400000000001E-2</v>
      </c>
      <c r="AB18" s="96">
        <v>0.40801200000000004</v>
      </c>
      <c r="AC18" s="96">
        <v>0.10744800000000002</v>
      </c>
      <c r="AD18" s="96">
        <v>5.1516960000000012</v>
      </c>
      <c r="AE18" s="96">
        <v>0.38478000000000001</v>
      </c>
      <c r="AF18" s="96">
        <v>2.9040000000000007E-2</v>
      </c>
      <c r="AG18" s="96">
        <v>4.9368000000000002E-2</v>
      </c>
      <c r="AH18" s="96">
        <v>0.11035200000000001</v>
      </c>
      <c r="AI18" s="96">
        <v>0.31218000000000007</v>
      </c>
      <c r="AJ18" s="96">
        <v>0.87700800000000001</v>
      </c>
      <c r="AK18" s="96">
        <v>4.0656000000000005E-2</v>
      </c>
      <c r="AL18" s="96">
        <v>0.11035200000000001</v>
      </c>
      <c r="AM18" s="96">
        <v>0.42253200000000007</v>
      </c>
      <c r="AN18" s="96">
        <v>0.15826800000000005</v>
      </c>
      <c r="AO18" s="96">
        <v>7.8887160000000005</v>
      </c>
      <c r="AP18" s="96">
        <v>1.4520000000000003E-2</v>
      </c>
      <c r="AQ18" s="96">
        <v>6.2436000000000005E-2</v>
      </c>
      <c r="AR18" s="96">
        <v>4.0656000000000005E-2</v>
      </c>
      <c r="AS18" s="96">
        <v>0.11616000000000003</v>
      </c>
      <c r="AT18" s="96">
        <v>1.2298440000000004</v>
      </c>
      <c r="AU18" s="96">
        <v>5.6628000000000005E-2</v>
      </c>
      <c r="AV18" s="96">
        <v>5.3172239999999995</v>
      </c>
      <c r="AW18" s="96">
        <v>0.96848400000000012</v>
      </c>
      <c r="AY18" s="97">
        <f t="shared" si="1"/>
        <v>4.6740467404674038E-2</v>
      </c>
      <c r="AZ18" s="97"/>
      <c r="BA18" s="97"/>
      <c r="BB18" s="97"/>
      <c r="BC18" s="97">
        <f t="shared" si="0"/>
        <v>13.249999999999996</v>
      </c>
      <c r="BD18" s="97"/>
      <c r="BE18" s="97"/>
      <c r="BF18" s="97"/>
      <c r="BG18" s="98">
        <v>0.62726400000000015</v>
      </c>
      <c r="BH18" s="98">
        <v>0.14810400000000001</v>
      </c>
      <c r="BI18" s="98">
        <v>1.8150000000000002</v>
      </c>
      <c r="BJ18" s="97">
        <f t="shared" si="2"/>
        <v>2.1286320000000001</v>
      </c>
      <c r="BK18" s="98">
        <f t="shared" si="3"/>
        <v>2.5903680000000002</v>
      </c>
      <c r="BL18" s="97">
        <f t="shared" si="4"/>
        <v>0.8217488789237668</v>
      </c>
      <c r="BM18" s="97"/>
      <c r="BN18" s="97"/>
      <c r="BO18" s="97"/>
      <c r="BP18" s="98">
        <v>8.2749480000000002</v>
      </c>
      <c r="BQ18" s="98">
        <v>2.2723800000000001</v>
      </c>
      <c r="BR18" s="97">
        <f t="shared" si="5"/>
        <v>3.6415335463258787</v>
      </c>
      <c r="BS18" s="97"/>
      <c r="BT18" s="98">
        <v>0.16698000000000002</v>
      </c>
      <c r="BU18" s="97"/>
      <c r="BV18" s="97"/>
    </row>
    <row r="19" spans="1:74" s="95" customFormat="1" x14ac:dyDescent="0.25">
      <c r="A19" s="95" t="s">
        <v>4</v>
      </c>
      <c r="B19" s="95" t="s">
        <v>162</v>
      </c>
      <c r="C19" s="96">
        <v>1.238556</v>
      </c>
      <c r="D19" s="96">
        <v>0.45738000000000012</v>
      </c>
      <c r="E19" s="96">
        <v>0.17133600000000004</v>
      </c>
      <c r="F19" s="96">
        <v>0.67663200000000012</v>
      </c>
      <c r="G19" s="96">
        <v>0.21489600000000003</v>
      </c>
      <c r="H19" s="96">
        <v>0.46899600000000002</v>
      </c>
      <c r="I19" s="96">
        <v>1.1253000000000002</v>
      </c>
      <c r="J19" s="96">
        <v>1.4316720000000001</v>
      </c>
      <c r="K19" s="96">
        <v>6.6792000000000004E-2</v>
      </c>
      <c r="L19" s="96">
        <v>0.2991120000000001</v>
      </c>
      <c r="M19" s="96">
        <v>6.3045840000000002</v>
      </c>
      <c r="N19" s="96">
        <v>2.6048880000000003</v>
      </c>
      <c r="O19" s="96">
        <v>0.31363200000000008</v>
      </c>
      <c r="P19" s="96">
        <v>7.2600000000000012E-2</v>
      </c>
      <c r="Q19" s="96">
        <v>6.3888000000000014E-2</v>
      </c>
      <c r="R19" s="96">
        <v>1.4461919999999999</v>
      </c>
      <c r="S19" s="96">
        <v>5.4377400000000016</v>
      </c>
      <c r="T19" s="96">
        <v>3.7011480000000008</v>
      </c>
      <c r="U19" s="96">
        <v>0.58951200000000004</v>
      </c>
      <c r="V19" s="96">
        <v>0.97719600000000006</v>
      </c>
      <c r="W19" s="96">
        <v>5.0820000000000011E-2</v>
      </c>
      <c r="X19" s="96">
        <v>0.73906800000000006</v>
      </c>
      <c r="Y19" s="96">
        <v>5.5176000000000003E-2</v>
      </c>
      <c r="Z19" s="96">
        <v>2.8923839999999998</v>
      </c>
      <c r="AA19" s="96">
        <v>6.5340000000000009E-2</v>
      </c>
      <c r="AB19" s="96">
        <v>0.50674799999999998</v>
      </c>
      <c r="AC19" s="96">
        <v>7.9860000000000014E-2</v>
      </c>
      <c r="AD19" s="96">
        <v>3.3279840000000003</v>
      </c>
      <c r="AE19" s="96">
        <v>0.36009600000000008</v>
      </c>
      <c r="AF19" s="96">
        <v>2.4684000000000001E-2</v>
      </c>
      <c r="AG19" s="96">
        <v>7.5504000000000016E-2</v>
      </c>
      <c r="AH19" s="96">
        <v>0.13068000000000002</v>
      </c>
      <c r="AI19" s="96">
        <v>0.27152399999999999</v>
      </c>
      <c r="AJ19" s="96">
        <v>0.76084800000000008</v>
      </c>
      <c r="AK19" s="96">
        <v>5.3724000000000008E-2</v>
      </c>
      <c r="AL19" s="96">
        <v>0.16552800000000001</v>
      </c>
      <c r="AM19" s="96">
        <v>0.34267200000000009</v>
      </c>
      <c r="AN19" s="96">
        <v>0.14810400000000001</v>
      </c>
      <c r="AO19" s="96">
        <v>10.355664000000003</v>
      </c>
      <c r="AP19" s="96">
        <v>8.712000000000001E-3</v>
      </c>
      <c r="AQ19" s="96">
        <v>6.3888000000000014E-2</v>
      </c>
      <c r="AR19" s="96">
        <v>9.7284000000000023E-2</v>
      </c>
      <c r="AS19" s="96">
        <v>7.9860000000000014E-2</v>
      </c>
      <c r="AT19" s="96">
        <v>3.5327160000000011</v>
      </c>
      <c r="AU19" s="96">
        <v>0.103092</v>
      </c>
      <c r="AV19" s="96">
        <v>3.2902320000000005</v>
      </c>
      <c r="AW19" s="96">
        <v>0.9278280000000001</v>
      </c>
      <c r="AY19" s="97">
        <f t="shared" si="1"/>
        <v>5.7228915662650606E-2</v>
      </c>
      <c r="AZ19" s="97"/>
      <c r="BA19" s="97"/>
      <c r="BB19" s="97"/>
      <c r="BC19" s="97">
        <f t="shared" si="0"/>
        <v>14.58823529411765</v>
      </c>
      <c r="BD19" s="97"/>
      <c r="BE19" s="97"/>
      <c r="BF19" s="97"/>
      <c r="BG19" s="98">
        <v>0.45738000000000012</v>
      </c>
      <c r="BH19" s="98">
        <v>0.17133600000000004</v>
      </c>
      <c r="BI19" s="98">
        <v>0.67663200000000012</v>
      </c>
      <c r="BJ19" s="97">
        <f t="shared" si="2"/>
        <v>0.90532200000000018</v>
      </c>
      <c r="BK19" s="98">
        <f t="shared" si="3"/>
        <v>1.3053480000000004</v>
      </c>
      <c r="BL19" s="97">
        <f t="shared" si="4"/>
        <v>0.69354838709677413</v>
      </c>
      <c r="BM19" s="97"/>
      <c r="BN19" s="97"/>
      <c r="BO19" s="97"/>
      <c r="BP19" s="98">
        <v>6.3045840000000002</v>
      </c>
      <c r="BQ19" s="98">
        <v>2.6048880000000003</v>
      </c>
      <c r="BR19" s="97">
        <f t="shared" si="5"/>
        <v>2.4202898550724634</v>
      </c>
      <c r="BS19" s="97"/>
      <c r="BT19" s="98">
        <v>6.3888000000000014E-2</v>
      </c>
      <c r="BU19" s="97"/>
      <c r="BV19" s="97"/>
    </row>
    <row r="20" spans="1:74" s="99" customFormat="1" x14ac:dyDescent="0.25">
      <c r="A20" s="99" t="s">
        <v>5</v>
      </c>
      <c r="B20" s="99" t="s">
        <v>157</v>
      </c>
      <c r="C20" s="100">
        <v>1.6262400000000004</v>
      </c>
      <c r="D20" s="100">
        <v>0.36009600000000008</v>
      </c>
      <c r="E20" s="100">
        <v>0.15391199999999999</v>
      </c>
      <c r="F20" s="100">
        <v>0.85232400000000019</v>
      </c>
      <c r="G20" s="100">
        <v>0.18440400000000001</v>
      </c>
      <c r="H20" s="100">
        <v>0.27007200000000003</v>
      </c>
      <c r="I20" s="100">
        <v>1.9834320000000003</v>
      </c>
      <c r="J20" s="100">
        <v>2.5206720000000002</v>
      </c>
      <c r="K20" s="100">
        <v>4.2108E-2</v>
      </c>
      <c r="L20" s="100">
        <v>1.2167760000000001</v>
      </c>
      <c r="M20" s="100">
        <v>7.1278680000000003</v>
      </c>
      <c r="N20" s="100">
        <v>2.3595000000000006</v>
      </c>
      <c r="O20" s="100">
        <v>0.19456800000000005</v>
      </c>
      <c r="P20" s="100">
        <v>8.4215999999999999E-2</v>
      </c>
      <c r="Q20" s="100">
        <v>0.10164000000000002</v>
      </c>
      <c r="R20" s="100">
        <v>1.424412</v>
      </c>
      <c r="S20" s="100">
        <v>8.266236000000001</v>
      </c>
      <c r="T20" s="100">
        <v>4.7102880000000011</v>
      </c>
      <c r="U20" s="100">
        <v>0.86829600000000007</v>
      </c>
      <c r="V20" s="100">
        <v>1.2022560000000002</v>
      </c>
      <c r="W20" s="100">
        <v>7.5504000000000016E-2</v>
      </c>
      <c r="X20" s="100">
        <v>6.5340000000000009E-2</v>
      </c>
      <c r="Y20" s="100">
        <v>2.4684000000000001E-2</v>
      </c>
      <c r="Z20" s="100">
        <v>2.2041360000000001</v>
      </c>
      <c r="AA20" s="100">
        <v>3.7752000000000008E-2</v>
      </c>
      <c r="AB20" s="100">
        <v>0.54159599999999997</v>
      </c>
      <c r="AC20" s="100">
        <v>4.0656000000000005E-2</v>
      </c>
      <c r="AD20" s="100">
        <v>4.9164720000000006</v>
      </c>
      <c r="AE20" s="100">
        <v>0.44721600000000006</v>
      </c>
      <c r="AF20" s="100">
        <v>2.7588000000000001E-2</v>
      </c>
      <c r="AG20" s="100">
        <v>3.4848000000000004E-2</v>
      </c>
      <c r="AH20" s="100">
        <v>9.4380000000000019E-2</v>
      </c>
      <c r="AI20" s="100">
        <v>0.35138400000000003</v>
      </c>
      <c r="AJ20" s="100">
        <v>0.84651599999999994</v>
      </c>
      <c r="AK20" s="100">
        <v>4.0656000000000005E-2</v>
      </c>
      <c r="AL20" s="100">
        <v>0.10744800000000002</v>
      </c>
      <c r="AM20" s="100">
        <v>0.58951200000000004</v>
      </c>
      <c r="AN20" s="100">
        <v>0.168432</v>
      </c>
      <c r="AO20" s="100">
        <v>8.6030999999999995</v>
      </c>
      <c r="AP20" s="100">
        <v>1.0164000000000001E-2</v>
      </c>
      <c r="AQ20" s="100">
        <v>5.6628000000000005E-2</v>
      </c>
      <c r="AR20" s="100">
        <v>5.2272000000000006E-2</v>
      </c>
      <c r="AS20" s="100">
        <v>8.1312000000000009E-2</v>
      </c>
      <c r="AT20" s="100">
        <v>1.4186040000000002</v>
      </c>
      <c r="AU20" s="100">
        <v>7.4052000000000007E-2</v>
      </c>
      <c r="AV20" s="100">
        <v>5.2388160000000008</v>
      </c>
      <c r="AW20" s="100">
        <v>1.1223960000000002</v>
      </c>
      <c r="AY20" s="101">
        <f t="shared" si="1"/>
        <v>4.8748353096179191E-2</v>
      </c>
      <c r="AZ20" s="97">
        <f>AVERAGE(AY20:AY24)</f>
        <v>4.7880842847270351E-2</v>
      </c>
      <c r="BA20" s="97"/>
      <c r="BB20" s="97"/>
      <c r="BC20" s="101">
        <f t="shared" si="0"/>
        <v>16.210526315789476</v>
      </c>
      <c r="BD20" s="101">
        <f>AVERAGE(BC20:BC24)</f>
        <v>16.10930584035847</v>
      </c>
      <c r="BE20" s="101"/>
      <c r="BF20" s="101"/>
      <c r="BG20" s="102">
        <v>0.36009600000000008</v>
      </c>
      <c r="BH20" s="102">
        <v>0.15391199999999999</v>
      </c>
      <c r="BI20" s="102">
        <v>0.85232400000000019</v>
      </c>
      <c r="BJ20" s="101">
        <f t="shared" si="2"/>
        <v>1.0323720000000003</v>
      </c>
      <c r="BK20" s="102">
        <f t="shared" si="3"/>
        <v>1.3663320000000003</v>
      </c>
      <c r="BL20" s="101">
        <f t="shared" si="4"/>
        <v>0.75557917109458028</v>
      </c>
      <c r="BM20" s="101">
        <f>AVERAGE(BL20:BL24)</f>
        <v>0.78474940228786816</v>
      </c>
      <c r="BN20" s="101"/>
      <c r="BO20" s="101"/>
      <c r="BP20" s="102">
        <v>7.1278680000000003</v>
      </c>
      <c r="BQ20" s="102">
        <v>2.3595000000000006</v>
      </c>
      <c r="BR20" s="101">
        <f t="shared" si="5"/>
        <v>3.0209230769230762</v>
      </c>
      <c r="BS20" s="101">
        <f>AVERAGE(BR20:BR24)</f>
        <v>3.0129505195789372</v>
      </c>
      <c r="BT20" s="102">
        <v>0.10164000000000002</v>
      </c>
      <c r="BU20" s="102">
        <f>AVERAGE(BT20:BT24)</f>
        <v>0.15855840000000004</v>
      </c>
      <c r="BV20" s="101">
        <f>BU20/BU25</f>
        <v>0.93015332197614997</v>
      </c>
    </row>
    <row r="21" spans="1:74" s="99" customFormat="1" x14ac:dyDescent="0.25">
      <c r="A21" s="99" t="s">
        <v>5</v>
      </c>
      <c r="B21" s="99" t="s">
        <v>160</v>
      </c>
      <c r="C21" s="100">
        <v>1.5478320000000001</v>
      </c>
      <c r="D21" s="100">
        <v>0.32379600000000003</v>
      </c>
      <c r="E21" s="100">
        <v>0.11616000000000003</v>
      </c>
      <c r="F21" s="100">
        <v>0.7826280000000001</v>
      </c>
      <c r="G21" s="100">
        <v>0.17278800000000002</v>
      </c>
      <c r="H21" s="100">
        <v>0.264264</v>
      </c>
      <c r="I21" s="100">
        <v>1.6930319999999999</v>
      </c>
      <c r="J21" s="100">
        <v>2.109756</v>
      </c>
      <c r="K21" s="100">
        <v>4.6464000000000005E-2</v>
      </c>
      <c r="L21" s="100">
        <v>0.8349000000000002</v>
      </c>
      <c r="M21" s="100">
        <v>6.5267400000000011</v>
      </c>
      <c r="N21" s="100">
        <v>2.5860120000000002</v>
      </c>
      <c r="O21" s="100">
        <v>0.227964</v>
      </c>
      <c r="P21" s="100">
        <v>7.4052000000000007E-2</v>
      </c>
      <c r="Q21" s="100">
        <v>9.4380000000000019E-2</v>
      </c>
      <c r="R21" s="100">
        <v>1.0062360000000001</v>
      </c>
      <c r="S21" s="100">
        <v>7.4603759999999992</v>
      </c>
      <c r="T21" s="100">
        <v>4.1745000000000001</v>
      </c>
      <c r="U21" s="100">
        <v>0.7071240000000002</v>
      </c>
      <c r="V21" s="100">
        <v>0.89298000000000011</v>
      </c>
      <c r="W21" s="100">
        <v>5.8080000000000014E-2</v>
      </c>
      <c r="X21" s="100">
        <v>0.10744800000000002</v>
      </c>
      <c r="Y21" s="100">
        <v>2.4684000000000001E-2</v>
      </c>
      <c r="Z21" s="100">
        <v>2.1344400000000001</v>
      </c>
      <c r="AA21" s="100">
        <v>3.3396000000000002E-2</v>
      </c>
      <c r="AB21" s="100">
        <v>0.40510800000000002</v>
      </c>
      <c r="AC21" s="100">
        <v>3.6300000000000006E-2</v>
      </c>
      <c r="AD21" s="100">
        <v>4.4329560000000008</v>
      </c>
      <c r="AE21" s="100">
        <v>0.43124400000000007</v>
      </c>
      <c r="AF21" s="100">
        <v>2.0328000000000002E-2</v>
      </c>
      <c r="AG21" s="100">
        <v>2.9040000000000007E-2</v>
      </c>
      <c r="AH21" s="100">
        <v>5.0820000000000011E-2</v>
      </c>
      <c r="AI21" s="100">
        <v>0.32379600000000003</v>
      </c>
      <c r="AJ21" s="100">
        <v>0.82328400000000013</v>
      </c>
      <c r="AK21" s="100">
        <v>4.2108E-2</v>
      </c>
      <c r="AL21" s="100">
        <v>9.0024000000000021E-2</v>
      </c>
      <c r="AM21" s="100">
        <v>0.43269600000000003</v>
      </c>
      <c r="AN21" s="100">
        <v>0.14665200000000003</v>
      </c>
      <c r="AO21" s="100">
        <v>7.9453440000000013</v>
      </c>
      <c r="AP21" s="100">
        <v>4.3560000000000005E-3</v>
      </c>
      <c r="AQ21" s="100">
        <v>6.8244000000000013E-2</v>
      </c>
      <c r="AR21" s="100">
        <v>3.3396000000000002E-2</v>
      </c>
      <c r="AS21" s="100">
        <v>6.3888000000000014E-2</v>
      </c>
      <c r="AT21" s="100">
        <v>1.3663320000000001</v>
      </c>
      <c r="AU21" s="100">
        <v>7.5504000000000016E-2</v>
      </c>
      <c r="AV21" s="100">
        <v>4.328412000000001</v>
      </c>
      <c r="AW21" s="100">
        <v>0.98300400000000021</v>
      </c>
      <c r="AY21" s="101">
        <f t="shared" si="1"/>
        <v>4.217687074829933E-2</v>
      </c>
      <c r="AZ21" s="101"/>
      <c r="BA21" s="101"/>
      <c r="BB21" s="101"/>
      <c r="BC21" s="101">
        <f t="shared" si="0"/>
        <v>21.214285714285715</v>
      </c>
      <c r="BD21" s="101"/>
      <c r="BE21" s="101"/>
      <c r="BF21" s="101"/>
      <c r="BG21" s="102">
        <v>0.32379600000000003</v>
      </c>
      <c r="BH21" s="102">
        <v>0.11616000000000003</v>
      </c>
      <c r="BI21" s="102">
        <v>0.7826280000000001</v>
      </c>
      <c r="BJ21" s="101">
        <f t="shared" si="2"/>
        <v>0.94452600000000009</v>
      </c>
      <c r="BK21" s="102">
        <f t="shared" si="3"/>
        <v>1.2225840000000001</v>
      </c>
      <c r="BL21" s="101">
        <f t="shared" si="4"/>
        <v>0.7725653206650831</v>
      </c>
      <c r="BM21" s="101"/>
      <c r="BN21" s="101"/>
      <c r="BO21" s="101"/>
      <c r="BP21" s="102">
        <v>6.5267400000000011</v>
      </c>
      <c r="BQ21" s="102">
        <v>2.5860120000000002</v>
      </c>
      <c r="BR21" s="101">
        <f t="shared" si="5"/>
        <v>2.5238629983155532</v>
      </c>
      <c r="BS21" s="101"/>
      <c r="BT21" s="102">
        <v>9.4380000000000019E-2</v>
      </c>
      <c r="BU21" s="101"/>
      <c r="BV21" s="101"/>
    </row>
    <row r="22" spans="1:74" s="99" customFormat="1" x14ac:dyDescent="0.25">
      <c r="A22" s="99" t="s">
        <v>5</v>
      </c>
      <c r="B22" s="99" t="s">
        <v>163</v>
      </c>
      <c r="C22" s="100">
        <v>1.4069880000000003</v>
      </c>
      <c r="D22" s="100">
        <v>0.54740400000000011</v>
      </c>
      <c r="E22" s="100">
        <v>0.22360800000000003</v>
      </c>
      <c r="F22" s="100">
        <v>1.1645040000000002</v>
      </c>
      <c r="G22" s="100">
        <v>0.20182800000000004</v>
      </c>
      <c r="H22" s="100">
        <v>0.32234400000000002</v>
      </c>
      <c r="I22" s="100">
        <v>1.3503600000000002</v>
      </c>
      <c r="J22" s="100">
        <v>2.2956119999999998</v>
      </c>
      <c r="K22" s="100">
        <v>6.6792000000000004E-2</v>
      </c>
      <c r="L22" s="100">
        <v>0.59386800000000006</v>
      </c>
      <c r="M22" s="100">
        <v>6.6661320000000011</v>
      </c>
      <c r="N22" s="100">
        <v>1.7627280000000005</v>
      </c>
      <c r="O22" s="100">
        <v>0.39784800000000003</v>
      </c>
      <c r="P22" s="100">
        <v>7.9860000000000014E-2</v>
      </c>
      <c r="Q22" s="100">
        <v>0.22360800000000003</v>
      </c>
      <c r="R22" s="100">
        <v>1.7714400000000003</v>
      </c>
      <c r="S22" s="100">
        <v>7.5721800000000012</v>
      </c>
      <c r="T22" s="100">
        <v>3.8376360000000003</v>
      </c>
      <c r="U22" s="100">
        <v>0.62726400000000015</v>
      </c>
      <c r="V22" s="100">
        <v>1.4200560000000002</v>
      </c>
      <c r="W22" s="100">
        <v>6.8244000000000013E-2</v>
      </c>
      <c r="X22" s="100">
        <v>0.85087200000000007</v>
      </c>
      <c r="Y22" s="100">
        <v>3.6300000000000006E-2</v>
      </c>
      <c r="Z22" s="100">
        <v>2.3638560000000006</v>
      </c>
      <c r="AA22" s="100">
        <v>4.9368000000000002E-2</v>
      </c>
      <c r="AB22" s="100">
        <v>0.46899600000000002</v>
      </c>
      <c r="AC22" s="100">
        <v>4.9368000000000002E-2</v>
      </c>
      <c r="AD22" s="100">
        <v>4.0351080000000001</v>
      </c>
      <c r="AE22" s="100">
        <v>0.42979200000000006</v>
      </c>
      <c r="AF22" s="100">
        <v>2.6136000000000003E-2</v>
      </c>
      <c r="AG22" s="100">
        <v>3.6300000000000006E-2</v>
      </c>
      <c r="AH22" s="100">
        <v>0.14810400000000001</v>
      </c>
      <c r="AI22" s="100">
        <v>0.36880800000000002</v>
      </c>
      <c r="AJ22" s="100">
        <v>0.99316800000000016</v>
      </c>
      <c r="AK22" s="100">
        <v>4.6464000000000005E-2</v>
      </c>
      <c r="AL22" s="100">
        <v>9.1476000000000016E-2</v>
      </c>
      <c r="AM22" s="100">
        <v>0.53578800000000004</v>
      </c>
      <c r="AN22" s="100">
        <v>0.19021200000000002</v>
      </c>
      <c r="AO22" s="100">
        <v>8.8165440000000004</v>
      </c>
      <c r="AP22" s="100">
        <v>2.9040000000000003E-3</v>
      </c>
      <c r="AQ22" s="100">
        <v>5.5176000000000003E-2</v>
      </c>
      <c r="AR22" s="100">
        <v>9.1476000000000016E-2</v>
      </c>
      <c r="AS22" s="100">
        <v>0.11325600000000001</v>
      </c>
      <c r="AT22" s="100">
        <v>1.6291440000000004</v>
      </c>
      <c r="AU22" s="100">
        <v>8.1312000000000009E-2</v>
      </c>
      <c r="AV22" s="100">
        <v>4.9948800000000011</v>
      </c>
      <c r="AW22" s="100">
        <v>1.238556</v>
      </c>
      <c r="AY22" s="101">
        <f t="shared" si="1"/>
        <v>3.8697788697788692E-2</v>
      </c>
      <c r="AZ22" s="101"/>
      <c r="BA22" s="101"/>
      <c r="BB22" s="101"/>
      <c r="BC22" s="101">
        <f t="shared" si="0"/>
        <v>16.444444444444446</v>
      </c>
      <c r="BD22" s="101"/>
      <c r="BE22" s="101"/>
      <c r="BF22" s="101"/>
      <c r="BG22" s="102">
        <v>0.54740400000000011</v>
      </c>
      <c r="BH22" s="102">
        <v>0.22360800000000003</v>
      </c>
      <c r="BI22" s="102">
        <v>1.1645040000000002</v>
      </c>
      <c r="BJ22" s="101">
        <f t="shared" si="2"/>
        <v>1.4382060000000003</v>
      </c>
      <c r="BK22" s="102">
        <f t="shared" si="3"/>
        <v>1.9355160000000002</v>
      </c>
      <c r="BL22" s="101">
        <f t="shared" si="4"/>
        <v>0.74306076519129793</v>
      </c>
      <c r="BM22" s="101"/>
      <c r="BN22" s="101"/>
      <c r="BO22" s="101"/>
      <c r="BP22" s="102">
        <v>6.6661320000000011</v>
      </c>
      <c r="BQ22" s="102">
        <v>1.7627280000000005</v>
      </c>
      <c r="BR22" s="101">
        <f t="shared" si="5"/>
        <v>3.7817133443163091</v>
      </c>
      <c r="BS22" s="101"/>
      <c r="BT22" s="102">
        <v>0.22360800000000003</v>
      </c>
      <c r="BU22" s="101"/>
      <c r="BV22" s="101"/>
    </row>
    <row r="23" spans="1:74" s="99" customFormat="1" x14ac:dyDescent="0.25">
      <c r="A23" s="99" t="s">
        <v>5</v>
      </c>
      <c r="B23" s="99" t="s">
        <v>164</v>
      </c>
      <c r="C23" s="100">
        <v>1.533312</v>
      </c>
      <c r="D23" s="100">
        <v>0.63016800000000006</v>
      </c>
      <c r="E23" s="100">
        <v>0.12051600000000001</v>
      </c>
      <c r="F23" s="100">
        <v>1.8062880000000001</v>
      </c>
      <c r="G23" s="100">
        <v>0.17714400000000002</v>
      </c>
      <c r="H23" s="100">
        <v>0.30782399999999999</v>
      </c>
      <c r="I23" s="100">
        <v>1.1717640000000002</v>
      </c>
      <c r="J23" s="100">
        <v>2.1547680000000002</v>
      </c>
      <c r="K23" s="100">
        <v>3.7752000000000008E-2</v>
      </c>
      <c r="L23" s="100">
        <v>0.19747200000000001</v>
      </c>
      <c r="M23" s="100">
        <v>7.0726920000000009</v>
      </c>
      <c r="N23" s="100">
        <v>2.4030600000000004</v>
      </c>
      <c r="O23" s="100">
        <v>0.33105600000000002</v>
      </c>
      <c r="P23" s="100">
        <v>9.1476000000000016E-2</v>
      </c>
      <c r="Q23" s="100">
        <v>0.18876000000000004</v>
      </c>
      <c r="R23" s="100">
        <v>1.165956</v>
      </c>
      <c r="S23" s="100">
        <v>8.0222999999999995</v>
      </c>
      <c r="T23" s="100">
        <v>5.0006880000000002</v>
      </c>
      <c r="U23" s="100">
        <v>0.51546000000000003</v>
      </c>
      <c r="V23" s="100">
        <v>1.1616000000000002</v>
      </c>
      <c r="W23" s="100">
        <v>6.3888000000000014E-2</v>
      </c>
      <c r="X23" s="100">
        <v>7.8408000000000019E-2</v>
      </c>
      <c r="Y23" s="100">
        <v>3.3396000000000002E-2</v>
      </c>
      <c r="Z23" s="100">
        <v>2.3885400000000003</v>
      </c>
      <c r="AA23" s="100">
        <v>4.0656000000000005E-2</v>
      </c>
      <c r="AB23" s="100">
        <v>0.51836400000000005</v>
      </c>
      <c r="AC23" s="100">
        <v>4.7916E-2</v>
      </c>
      <c r="AD23" s="100">
        <v>4.4010120000000006</v>
      </c>
      <c r="AE23" s="100">
        <v>0.39058800000000005</v>
      </c>
      <c r="AF23" s="100">
        <v>3.1944000000000007E-2</v>
      </c>
      <c r="AG23" s="100">
        <v>3.920400000000001E-2</v>
      </c>
      <c r="AH23" s="100">
        <v>6.2436000000000005E-2</v>
      </c>
      <c r="AI23" s="100">
        <v>0.36880800000000002</v>
      </c>
      <c r="AJ23" s="100">
        <v>1.0265640000000003</v>
      </c>
      <c r="AK23" s="100">
        <v>4.3560000000000001E-2</v>
      </c>
      <c r="AL23" s="100">
        <v>0.14229600000000001</v>
      </c>
      <c r="AM23" s="100">
        <v>0.4544760000000001</v>
      </c>
      <c r="AN23" s="100">
        <v>0.16698000000000002</v>
      </c>
      <c r="AO23" s="100">
        <v>7.1961120000000012</v>
      </c>
      <c r="AP23" s="100">
        <v>2.9040000000000003E-3</v>
      </c>
      <c r="AQ23" s="100">
        <v>2.9040000000000007E-2</v>
      </c>
      <c r="AR23" s="100">
        <v>4.9368000000000002E-2</v>
      </c>
      <c r="AS23" s="100">
        <v>0.14665200000000003</v>
      </c>
      <c r="AT23" s="100">
        <v>2.0865239999999998</v>
      </c>
      <c r="AU23" s="100">
        <v>8.4215999999999999E-2</v>
      </c>
      <c r="AV23" s="100">
        <v>5.3578800000000006</v>
      </c>
      <c r="AW23" s="100">
        <v>1.0105920000000002</v>
      </c>
      <c r="AY23" s="101">
        <f t="shared" si="1"/>
        <v>5.9574468085106379E-2</v>
      </c>
      <c r="AZ23" s="101"/>
      <c r="BA23" s="101"/>
      <c r="BB23" s="101"/>
      <c r="BC23" s="101">
        <f t="shared" si="0"/>
        <v>12.227272727272727</v>
      </c>
      <c r="BD23" s="101"/>
      <c r="BE23" s="101"/>
      <c r="BF23" s="101"/>
      <c r="BG23" s="102">
        <v>0.63016800000000006</v>
      </c>
      <c r="BH23" s="102">
        <v>0.12051600000000001</v>
      </c>
      <c r="BI23" s="102">
        <v>1.8062880000000001</v>
      </c>
      <c r="BJ23" s="101">
        <f t="shared" si="2"/>
        <v>2.121372</v>
      </c>
      <c r="BK23" s="102">
        <f t="shared" si="3"/>
        <v>2.556972</v>
      </c>
      <c r="BL23" s="101">
        <f t="shared" si="4"/>
        <v>0.82964224872231684</v>
      </c>
      <c r="BM23" s="101"/>
      <c r="BN23" s="101"/>
      <c r="BO23" s="101"/>
      <c r="BP23" s="102">
        <v>7.0726920000000009</v>
      </c>
      <c r="BQ23" s="102">
        <v>2.4030600000000004</v>
      </c>
      <c r="BR23" s="101">
        <f t="shared" si="5"/>
        <v>2.943202416918429</v>
      </c>
      <c r="BS23" s="101"/>
      <c r="BT23" s="102">
        <v>0.18876000000000004</v>
      </c>
      <c r="BU23" s="101"/>
      <c r="BV23" s="101"/>
    </row>
    <row r="24" spans="1:74" s="99" customFormat="1" x14ac:dyDescent="0.25">
      <c r="A24" s="99" t="s">
        <v>5</v>
      </c>
      <c r="B24" s="99" t="s">
        <v>165</v>
      </c>
      <c r="C24" s="100">
        <v>1.8135480000000002</v>
      </c>
      <c r="D24" s="100">
        <v>0.66066000000000014</v>
      </c>
      <c r="E24" s="100">
        <v>0.13794000000000003</v>
      </c>
      <c r="F24" s="100">
        <v>1.8454920000000001</v>
      </c>
      <c r="G24" s="100">
        <v>0.17424000000000001</v>
      </c>
      <c r="H24" s="100">
        <v>0.2991120000000001</v>
      </c>
      <c r="I24" s="100">
        <v>0.91330800000000001</v>
      </c>
      <c r="J24" s="100">
        <v>2.3493360000000005</v>
      </c>
      <c r="K24" s="100">
        <v>3.6300000000000006E-2</v>
      </c>
      <c r="L24" s="100">
        <v>0.22360800000000003</v>
      </c>
      <c r="M24" s="100">
        <v>6.3960600000000003</v>
      </c>
      <c r="N24" s="100">
        <v>2.2883520000000002</v>
      </c>
      <c r="O24" s="100">
        <v>0.31218000000000007</v>
      </c>
      <c r="P24" s="100">
        <v>9.0024000000000021E-2</v>
      </c>
      <c r="Q24" s="100">
        <v>0.18440400000000001</v>
      </c>
      <c r="R24" s="100">
        <v>1.2182280000000003</v>
      </c>
      <c r="S24" s="100">
        <v>8.1007080000000009</v>
      </c>
      <c r="T24" s="100">
        <v>4.8467760000000011</v>
      </c>
      <c r="U24" s="100">
        <v>0.48061200000000009</v>
      </c>
      <c r="V24" s="100">
        <v>0.81312000000000018</v>
      </c>
      <c r="W24" s="100">
        <v>6.5340000000000009E-2</v>
      </c>
      <c r="X24" s="100">
        <v>0.10599600000000002</v>
      </c>
      <c r="Y24" s="100">
        <v>2.7588000000000001E-2</v>
      </c>
      <c r="Z24" s="100">
        <v>2.4582360000000003</v>
      </c>
      <c r="AA24" s="100">
        <v>3.7752000000000008E-2</v>
      </c>
      <c r="AB24" s="100">
        <v>0.50094000000000005</v>
      </c>
      <c r="AC24" s="100">
        <v>4.6464000000000005E-2</v>
      </c>
      <c r="AD24" s="100">
        <v>4.8482279999999998</v>
      </c>
      <c r="AE24" s="100">
        <v>0.41962800000000006</v>
      </c>
      <c r="AF24" s="100">
        <v>2.9040000000000007E-2</v>
      </c>
      <c r="AG24" s="100">
        <v>5.0820000000000011E-2</v>
      </c>
      <c r="AH24" s="100">
        <v>0.12922800000000001</v>
      </c>
      <c r="AI24" s="100">
        <v>0.31363200000000008</v>
      </c>
      <c r="AJ24" s="100">
        <v>1.0164</v>
      </c>
      <c r="AK24" s="100">
        <v>5.3724000000000008E-2</v>
      </c>
      <c r="AL24" s="100">
        <v>0.12342000000000003</v>
      </c>
      <c r="AM24" s="100">
        <v>0.5096520000000001</v>
      </c>
      <c r="AN24" s="100">
        <v>0.16407600000000003</v>
      </c>
      <c r="AO24" s="100">
        <v>6.3074880000000011</v>
      </c>
      <c r="AP24" s="100">
        <v>2.9040000000000003E-3</v>
      </c>
      <c r="AQ24" s="100">
        <v>8.2764000000000004E-2</v>
      </c>
      <c r="AR24" s="100">
        <v>8.1312000000000009E-2</v>
      </c>
      <c r="AS24" s="100">
        <v>0.10454400000000001</v>
      </c>
      <c r="AT24" s="100">
        <v>1.8295200000000005</v>
      </c>
      <c r="AU24" s="100">
        <v>8.2764000000000004E-2</v>
      </c>
      <c r="AV24" s="100">
        <v>5.3433600000000006</v>
      </c>
      <c r="AW24" s="100">
        <v>1.0701240000000003</v>
      </c>
      <c r="AY24" s="101">
        <f t="shared" si="1"/>
        <v>5.0206733608978149E-2</v>
      </c>
      <c r="AZ24" s="101"/>
      <c r="BA24" s="101"/>
      <c r="BB24" s="101"/>
      <c r="BC24" s="101">
        <f t="shared" si="0"/>
        <v>14.45</v>
      </c>
      <c r="BD24" s="101"/>
      <c r="BE24" s="101"/>
      <c r="BF24" s="101"/>
      <c r="BG24" s="102">
        <v>0.66066000000000014</v>
      </c>
      <c r="BH24" s="102">
        <v>0.13794000000000003</v>
      </c>
      <c r="BI24" s="102">
        <v>1.8454920000000001</v>
      </c>
      <c r="BJ24" s="101">
        <f t="shared" si="2"/>
        <v>2.1758220000000001</v>
      </c>
      <c r="BK24" s="102">
        <f t="shared" si="3"/>
        <v>2.6440920000000001</v>
      </c>
      <c r="BL24" s="101">
        <f t="shared" si="4"/>
        <v>0.82289950576606263</v>
      </c>
      <c r="BM24" s="101"/>
      <c r="BN24" s="101"/>
      <c r="BO24" s="101"/>
      <c r="BP24" s="102">
        <v>6.3960600000000003</v>
      </c>
      <c r="BQ24" s="102">
        <v>2.2883520000000002</v>
      </c>
      <c r="BR24" s="101">
        <f t="shared" si="5"/>
        <v>2.7950507614213196</v>
      </c>
      <c r="BS24" s="101"/>
      <c r="BT24" s="102">
        <v>0.18440400000000001</v>
      </c>
      <c r="BU24" s="101"/>
      <c r="BV24" s="101"/>
    </row>
    <row r="25" spans="1:74" s="103" customFormat="1" x14ac:dyDescent="0.25">
      <c r="A25" s="103" t="s">
        <v>197</v>
      </c>
      <c r="B25" s="103" t="s">
        <v>167</v>
      </c>
      <c r="C25" s="104">
        <v>1.8193560000000002</v>
      </c>
      <c r="D25" s="104">
        <v>0.58370400000000011</v>
      </c>
      <c r="E25" s="104">
        <v>0.140844</v>
      </c>
      <c r="F25" s="104">
        <v>1.9340640000000002</v>
      </c>
      <c r="G25" s="104">
        <v>0.19747200000000001</v>
      </c>
      <c r="H25" s="104">
        <v>0.30637200000000009</v>
      </c>
      <c r="I25" s="104">
        <v>1.1993520000000002</v>
      </c>
      <c r="J25" s="104">
        <v>2.7254039999999997</v>
      </c>
      <c r="K25" s="104">
        <v>4.501200000000001E-2</v>
      </c>
      <c r="L25" s="104">
        <v>4.3560000000000001E-2</v>
      </c>
      <c r="M25" s="104">
        <v>7.3964880000000015</v>
      </c>
      <c r="N25" s="104">
        <v>2.7210480000000001</v>
      </c>
      <c r="O25" s="104">
        <v>0.24248400000000003</v>
      </c>
      <c r="P25" s="104">
        <v>0.10018800000000003</v>
      </c>
      <c r="Q25" s="104">
        <v>0.155364</v>
      </c>
      <c r="R25" s="104">
        <v>1.3692360000000001</v>
      </c>
      <c r="S25" s="104">
        <v>9.2085840000000019</v>
      </c>
      <c r="T25" s="104">
        <v>4.666728</v>
      </c>
      <c r="U25" s="104">
        <v>0.68824800000000008</v>
      </c>
      <c r="V25" s="104">
        <v>1.0701240000000003</v>
      </c>
      <c r="W25" s="104">
        <v>5.5176000000000003E-2</v>
      </c>
      <c r="X25" s="104">
        <v>9.4380000000000019E-2</v>
      </c>
      <c r="Y25" s="104">
        <v>2.4684000000000001E-2</v>
      </c>
      <c r="Z25" s="104">
        <v>2.5932720000000002</v>
      </c>
      <c r="AA25" s="104">
        <v>3.3396000000000002E-2</v>
      </c>
      <c r="AB25" s="104">
        <v>0.51400800000000013</v>
      </c>
      <c r="AC25" s="104">
        <v>5.8080000000000014E-2</v>
      </c>
      <c r="AD25" s="104">
        <v>5.0442479999999996</v>
      </c>
      <c r="AE25" s="104">
        <v>0.44140800000000002</v>
      </c>
      <c r="AF25" s="104">
        <v>2.9040000000000007E-2</v>
      </c>
      <c r="AG25" s="104">
        <v>4.9368000000000002E-2</v>
      </c>
      <c r="AH25" s="104">
        <v>0.12051600000000001</v>
      </c>
      <c r="AI25" s="104">
        <v>0.41236800000000001</v>
      </c>
      <c r="AJ25" s="104">
        <v>1.097712</v>
      </c>
      <c r="AK25" s="104">
        <v>5.8080000000000014E-2</v>
      </c>
      <c r="AL25" s="104">
        <v>0.11325600000000001</v>
      </c>
      <c r="AM25" s="104">
        <v>0.46609200000000006</v>
      </c>
      <c r="AN25" s="104">
        <v>0.17714400000000002</v>
      </c>
      <c r="AO25" s="104">
        <v>8.0702160000000003</v>
      </c>
      <c r="AP25" s="104">
        <v>2.6136000000000003E-2</v>
      </c>
      <c r="AQ25" s="104">
        <v>8.8572000000000012E-2</v>
      </c>
      <c r="AR25" s="104">
        <v>5.9531999999999995E-2</v>
      </c>
      <c r="AS25" s="104">
        <v>0.103092</v>
      </c>
      <c r="AT25" s="104">
        <v>2.180904</v>
      </c>
      <c r="AU25" s="104">
        <v>7.1148000000000003E-2</v>
      </c>
      <c r="AV25" s="104">
        <v>5.6337600000000005</v>
      </c>
      <c r="AW25" s="104">
        <v>0.93073200000000011</v>
      </c>
      <c r="AY25" s="105">
        <f t="shared" si="1"/>
        <v>4.3673012318029114E-2</v>
      </c>
      <c r="AZ25" s="97">
        <f>AVERAGE(AY25:AY29)</f>
        <v>4.2808380618693562E-2</v>
      </c>
      <c r="BA25" s="97"/>
      <c r="BB25" s="97"/>
      <c r="BC25" s="105">
        <f t="shared" si="0"/>
        <v>15.199999999999998</v>
      </c>
      <c r="BD25" s="105">
        <f>AVERAGE(BC25:BC29)</f>
        <v>16.305656565656562</v>
      </c>
      <c r="BE25" s="105"/>
      <c r="BF25" s="105"/>
      <c r="BG25" s="106">
        <v>0.58370400000000011</v>
      </c>
      <c r="BH25" s="106">
        <v>0.140844</v>
      </c>
      <c r="BI25" s="106">
        <v>1.9340640000000002</v>
      </c>
      <c r="BJ25" s="105">
        <f t="shared" si="2"/>
        <v>2.2259160000000002</v>
      </c>
      <c r="BK25" s="106">
        <f t="shared" si="3"/>
        <v>2.6586120000000002</v>
      </c>
      <c r="BL25" s="105">
        <f>BJ25/BK25</f>
        <v>0.83724740578918622</v>
      </c>
      <c r="BM25" s="105">
        <f>AVERAGE(BL25:BL29)</f>
        <v>0.81479186554091232</v>
      </c>
      <c r="BN25" s="105"/>
      <c r="BO25" s="105"/>
      <c r="BP25" s="106">
        <v>7.3964880000000015</v>
      </c>
      <c r="BQ25" s="106">
        <v>2.7210480000000001</v>
      </c>
      <c r="BR25" s="105">
        <f t="shared" si="5"/>
        <v>2.7182497331910356</v>
      </c>
      <c r="BS25" s="105">
        <f>AVERAGE(BR25:BR29)</f>
        <v>3.3392180603946526</v>
      </c>
      <c r="BT25" s="106">
        <v>0.155364</v>
      </c>
      <c r="BU25" s="105">
        <f>AVERAGE(BT25:BT29)</f>
        <v>0.17046480000000003</v>
      </c>
      <c r="BV25" s="105">
        <f>BU25/BU25</f>
        <v>1</v>
      </c>
    </row>
    <row r="26" spans="1:74" s="103" customFormat="1" x14ac:dyDescent="0.25">
      <c r="A26" s="103" t="s">
        <v>197</v>
      </c>
      <c r="B26" s="103" t="s">
        <v>168</v>
      </c>
      <c r="C26" s="104">
        <v>1.5492840000000003</v>
      </c>
      <c r="D26" s="104">
        <v>0.63452400000000009</v>
      </c>
      <c r="E26" s="104">
        <v>0.14665200000000003</v>
      </c>
      <c r="F26" s="104">
        <v>1.7801520000000002</v>
      </c>
      <c r="G26" s="104">
        <v>0.20908800000000002</v>
      </c>
      <c r="H26" s="104">
        <v>0.28749600000000003</v>
      </c>
      <c r="I26" s="104">
        <v>1.1398200000000003</v>
      </c>
      <c r="J26" s="104">
        <v>2.5918200000000002</v>
      </c>
      <c r="K26" s="104">
        <v>4.0656000000000005E-2</v>
      </c>
      <c r="L26" s="104">
        <v>9.2928000000000011E-2</v>
      </c>
      <c r="M26" s="104">
        <v>7.294848</v>
      </c>
      <c r="N26" s="104">
        <v>1.9035720000000003</v>
      </c>
      <c r="O26" s="104">
        <v>0.27152399999999999</v>
      </c>
      <c r="P26" s="104">
        <v>9.8736000000000004E-2</v>
      </c>
      <c r="Q26" s="104">
        <v>0.16262400000000002</v>
      </c>
      <c r="R26" s="104">
        <v>0.93944400000000028</v>
      </c>
      <c r="S26" s="104">
        <v>8.8513920000000024</v>
      </c>
      <c r="T26" s="104">
        <v>4.373424</v>
      </c>
      <c r="U26" s="104">
        <v>0.62436000000000014</v>
      </c>
      <c r="V26" s="104">
        <v>0.9641280000000001</v>
      </c>
      <c r="W26" s="104">
        <v>4.9368000000000002E-2</v>
      </c>
      <c r="X26" s="104">
        <v>0.10454400000000001</v>
      </c>
      <c r="Y26" s="104">
        <v>2.4684000000000001E-2</v>
      </c>
      <c r="Z26" s="104">
        <v>2.4103200000000005</v>
      </c>
      <c r="AA26" s="104">
        <v>3.920400000000001E-2</v>
      </c>
      <c r="AB26" s="104">
        <v>0.54449999999999998</v>
      </c>
      <c r="AC26" s="104">
        <v>4.9368000000000002E-2</v>
      </c>
      <c r="AD26" s="104">
        <v>4.954224</v>
      </c>
      <c r="AE26" s="104">
        <v>0.41962800000000006</v>
      </c>
      <c r="AF26" s="104">
        <v>2.4684000000000001E-2</v>
      </c>
      <c r="AG26" s="104">
        <v>3.1944000000000007E-2</v>
      </c>
      <c r="AH26" s="104">
        <v>6.6792000000000004E-2</v>
      </c>
      <c r="AI26" s="104">
        <v>0.39784800000000003</v>
      </c>
      <c r="AJ26" s="104">
        <v>0.97138800000000025</v>
      </c>
      <c r="AK26" s="104">
        <v>4.2108E-2</v>
      </c>
      <c r="AL26" s="104">
        <v>9.2928000000000011E-2</v>
      </c>
      <c r="AM26" s="104">
        <v>0.49803599999999998</v>
      </c>
      <c r="AN26" s="104">
        <v>0.187308</v>
      </c>
      <c r="AO26" s="104">
        <v>8.2008960000000002</v>
      </c>
      <c r="AP26" s="104">
        <v>1.4520000000000003E-2</v>
      </c>
      <c r="AQ26" s="104">
        <v>8.5668000000000022E-2</v>
      </c>
      <c r="AR26" s="104">
        <v>5.0820000000000011E-2</v>
      </c>
      <c r="AS26" s="104">
        <v>0.11325600000000001</v>
      </c>
      <c r="AT26" s="104">
        <v>2.045868</v>
      </c>
      <c r="AU26" s="104">
        <v>6.5340000000000009E-2</v>
      </c>
      <c r="AV26" s="104">
        <v>4.6957680000000002</v>
      </c>
      <c r="AW26" s="104">
        <v>0.84216000000000013</v>
      </c>
      <c r="AY26" s="105">
        <f t="shared" si="1"/>
        <v>3.8554216867469876E-2</v>
      </c>
      <c r="AZ26" s="105"/>
      <c r="BA26" s="105"/>
      <c r="BB26" s="105"/>
      <c r="BC26" s="105">
        <f t="shared" si="0"/>
        <v>17</v>
      </c>
      <c r="BD26" s="105"/>
      <c r="BE26" s="105"/>
      <c r="BF26" s="105"/>
      <c r="BG26" s="106">
        <v>0.63452400000000009</v>
      </c>
      <c r="BH26" s="106">
        <v>0.14665200000000003</v>
      </c>
      <c r="BI26" s="106">
        <v>1.7801520000000002</v>
      </c>
      <c r="BJ26" s="105">
        <f t="shared" si="2"/>
        <v>2.0974140000000001</v>
      </c>
      <c r="BK26" s="106">
        <f t="shared" si="3"/>
        <v>2.561328</v>
      </c>
      <c r="BL26" s="105">
        <f t="shared" si="4"/>
        <v>0.81887755102040816</v>
      </c>
      <c r="BM26" s="105"/>
      <c r="BN26" s="105"/>
      <c r="BO26" s="105"/>
      <c r="BP26" s="106">
        <v>7.294848</v>
      </c>
      <c r="BQ26" s="106">
        <v>1.9035720000000003</v>
      </c>
      <c r="BR26" s="105">
        <f t="shared" si="5"/>
        <v>3.8321891685736076</v>
      </c>
      <c r="BS26" s="105"/>
      <c r="BT26" s="106">
        <v>0.16262400000000002</v>
      </c>
      <c r="BU26" s="105"/>
      <c r="BV26" s="105"/>
    </row>
    <row r="27" spans="1:74" s="103" customFormat="1" x14ac:dyDescent="0.25">
      <c r="A27" s="103" t="s">
        <v>197</v>
      </c>
      <c r="B27" s="103" t="s">
        <v>169</v>
      </c>
      <c r="C27" s="104">
        <v>1.6756080000000002</v>
      </c>
      <c r="D27" s="104">
        <v>0.42253200000000007</v>
      </c>
      <c r="E27" s="104">
        <v>0.13648800000000003</v>
      </c>
      <c r="F27" s="104">
        <v>1.2080640000000002</v>
      </c>
      <c r="G27" s="104">
        <v>0.24248400000000003</v>
      </c>
      <c r="H27" s="104">
        <v>0.336864</v>
      </c>
      <c r="I27" s="104">
        <v>1.57542</v>
      </c>
      <c r="J27" s="104">
        <v>2.4727560000000008</v>
      </c>
      <c r="K27" s="104">
        <v>3.6300000000000006E-2</v>
      </c>
      <c r="L27" s="104">
        <v>0.87119999999999997</v>
      </c>
      <c r="M27" s="104">
        <v>7.1481960000000013</v>
      </c>
      <c r="N27" s="104">
        <v>2.1024960000000004</v>
      </c>
      <c r="O27" s="104">
        <v>9.27102</v>
      </c>
      <c r="P27" s="104">
        <v>0.11761200000000001</v>
      </c>
      <c r="Q27" s="104">
        <v>0.18004800000000004</v>
      </c>
      <c r="R27" s="104">
        <v>1.2414600000000002</v>
      </c>
      <c r="S27" s="104">
        <v>9.1897079999999995</v>
      </c>
      <c r="T27" s="104">
        <v>4.4010120000000006</v>
      </c>
      <c r="U27" s="104">
        <v>0.71438400000000013</v>
      </c>
      <c r="V27" s="104">
        <v>1.0468920000000002</v>
      </c>
      <c r="W27" s="104">
        <v>6.3888000000000014E-2</v>
      </c>
      <c r="X27" s="104">
        <v>0.11180400000000001</v>
      </c>
      <c r="Y27" s="104">
        <v>2.4684000000000001E-2</v>
      </c>
      <c r="Z27" s="104">
        <v>2.8952880000000007</v>
      </c>
      <c r="AA27" s="104">
        <v>3.4848000000000004E-2</v>
      </c>
      <c r="AB27" s="104">
        <v>0.57934800000000009</v>
      </c>
      <c r="AC27" s="104">
        <v>5.6628000000000005E-2</v>
      </c>
      <c r="AD27" s="104">
        <v>4.9643880000000005</v>
      </c>
      <c r="AE27" s="104">
        <v>0.47190000000000004</v>
      </c>
      <c r="AF27" s="104">
        <v>2.6136000000000003E-2</v>
      </c>
      <c r="AG27" s="104">
        <v>3.3396000000000002E-2</v>
      </c>
      <c r="AH27" s="104">
        <v>0.13358400000000001</v>
      </c>
      <c r="AI27" s="104">
        <v>0.38768400000000003</v>
      </c>
      <c r="AJ27" s="104">
        <v>1.089</v>
      </c>
      <c r="AK27" s="104">
        <v>4.0656000000000005E-2</v>
      </c>
      <c r="AL27" s="104">
        <v>0.10454400000000001</v>
      </c>
      <c r="AM27" s="104">
        <v>0.55030800000000013</v>
      </c>
      <c r="AN27" s="104">
        <v>0.20763600000000004</v>
      </c>
      <c r="AO27" s="104">
        <v>8.7671759999999992</v>
      </c>
      <c r="AP27" s="104">
        <v>2.9040000000000007E-2</v>
      </c>
      <c r="AQ27" s="104">
        <v>9.2928000000000011E-2</v>
      </c>
      <c r="AR27" s="104">
        <v>6.9696000000000008E-2</v>
      </c>
      <c r="AS27" s="104">
        <v>0.11906399999999999</v>
      </c>
      <c r="AT27" s="104">
        <v>2.2839960000000006</v>
      </c>
      <c r="AU27" s="104">
        <v>6.8244000000000013E-2</v>
      </c>
      <c r="AV27" s="104">
        <v>5.2315560000000003</v>
      </c>
      <c r="AW27" s="104">
        <v>0.79279200000000016</v>
      </c>
      <c r="AY27" s="105">
        <f t="shared" si="1"/>
        <v>3.610832497492477E-2</v>
      </c>
      <c r="AZ27" s="105"/>
      <c r="BA27" s="105"/>
      <c r="BB27" s="105"/>
      <c r="BC27" s="105">
        <f t="shared" si="0"/>
        <v>18.055555555555554</v>
      </c>
      <c r="BD27" s="105"/>
      <c r="BE27" s="105"/>
      <c r="BF27" s="105"/>
      <c r="BG27" s="106">
        <v>0.42253200000000007</v>
      </c>
      <c r="BH27" s="106">
        <v>0.13648800000000003</v>
      </c>
      <c r="BI27" s="106">
        <v>1.2080640000000002</v>
      </c>
      <c r="BJ27" s="105">
        <f t="shared" si="2"/>
        <v>1.4193300000000002</v>
      </c>
      <c r="BK27" s="106">
        <f t="shared" si="3"/>
        <v>1.7670840000000003</v>
      </c>
      <c r="BL27" s="105">
        <f t="shared" si="4"/>
        <v>0.80320460147904682</v>
      </c>
      <c r="BM27" s="105"/>
      <c r="BN27" s="105"/>
      <c r="BO27" s="105"/>
      <c r="BP27" s="106">
        <v>7.1481960000000013</v>
      </c>
      <c r="BQ27" s="106">
        <v>2.1024960000000004</v>
      </c>
      <c r="BR27" s="105">
        <f t="shared" si="5"/>
        <v>3.3998618784530388</v>
      </c>
      <c r="BS27" s="105"/>
      <c r="BT27" s="106">
        <v>0.18004800000000004</v>
      </c>
      <c r="BU27" s="105"/>
      <c r="BV27" s="105"/>
    </row>
    <row r="28" spans="1:74" s="103" customFormat="1" x14ac:dyDescent="0.25">
      <c r="A28" s="103" t="s">
        <v>197</v>
      </c>
      <c r="B28" s="103" t="s">
        <v>171</v>
      </c>
      <c r="C28" s="104">
        <v>1.9297080000000004</v>
      </c>
      <c r="D28" s="104">
        <v>0.46173600000000004</v>
      </c>
      <c r="E28" s="104">
        <v>0.19021200000000002</v>
      </c>
      <c r="F28" s="104">
        <v>1.0091400000000001</v>
      </c>
      <c r="G28" s="104">
        <v>0.20328000000000004</v>
      </c>
      <c r="H28" s="104">
        <v>0.28168799999999999</v>
      </c>
      <c r="I28" s="104">
        <v>1.9543920000000001</v>
      </c>
      <c r="J28" s="104">
        <v>2.8110720000000002</v>
      </c>
      <c r="K28" s="104">
        <v>3.6300000000000006E-2</v>
      </c>
      <c r="L28" s="104">
        <v>0.52707599999999999</v>
      </c>
      <c r="M28" s="104">
        <v>8.1631440000000008</v>
      </c>
      <c r="N28" s="104">
        <v>2.1271800000000005</v>
      </c>
      <c r="O28" s="104">
        <v>0.25700400000000007</v>
      </c>
      <c r="P28" s="104">
        <v>0.12196800000000002</v>
      </c>
      <c r="Q28" s="104">
        <v>0.12342000000000003</v>
      </c>
      <c r="R28" s="104">
        <v>1.3750440000000004</v>
      </c>
      <c r="S28" s="104">
        <v>9.1214640000000013</v>
      </c>
      <c r="T28" s="104">
        <v>4.6478520000000012</v>
      </c>
      <c r="U28" s="104">
        <v>0.82038000000000011</v>
      </c>
      <c r="V28" s="104">
        <v>1.347456</v>
      </c>
      <c r="W28" s="104">
        <v>6.098400000000001E-2</v>
      </c>
      <c r="X28" s="104">
        <v>7.9860000000000014E-2</v>
      </c>
      <c r="Y28" s="104">
        <v>2.9040000000000007E-2</v>
      </c>
      <c r="Z28" s="104">
        <v>3.0927600000000002</v>
      </c>
      <c r="AA28" s="104">
        <v>3.7752000000000008E-2</v>
      </c>
      <c r="AB28" s="104">
        <v>0.51691200000000004</v>
      </c>
      <c r="AC28" s="104">
        <v>5.8080000000000014E-2</v>
      </c>
      <c r="AD28" s="104">
        <v>5.6889360000000009</v>
      </c>
      <c r="AE28" s="104">
        <v>0.48787200000000008</v>
      </c>
      <c r="AF28" s="104">
        <v>3.1944000000000007E-2</v>
      </c>
      <c r="AG28" s="104">
        <v>4.6464000000000005E-2</v>
      </c>
      <c r="AH28" s="104">
        <v>0.11470800000000002</v>
      </c>
      <c r="AI28" s="104">
        <v>0.38913600000000009</v>
      </c>
      <c r="AJ28" s="104">
        <v>1.0701240000000003</v>
      </c>
      <c r="AK28" s="104">
        <v>4.9368000000000002E-2</v>
      </c>
      <c r="AL28" s="104">
        <v>0.14665200000000003</v>
      </c>
      <c r="AM28" s="104">
        <v>0.4443120000000001</v>
      </c>
      <c r="AN28" s="104">
        <v>0.22651200000000002</v>
      </c>
      <c r="AO28" s="104">
        <v>8.0673120000000011</v>
      </c>
      <c r="AP28" s="104">
        <v>2.3232000000000003E-2</v>
      </c>
      <c r="AQ28" s="104">
        <v>7.5504000000000016E-2</v>
      </c>
      <c r="AR28" s="104">
        <v>5.5176000000000003E-2</v>
      </c>
      <c r="AS28" s="104">
        <v>0.12487200000000001</v>
      </c>
      <c r="AT28" s="104">
        <v>2.4146760000000005</v>
      </c>
      <c r="AU28" s="104">
        <v>7.2600000000000012E-2</v>
      </c>
      <c r="AV28" s="104">
        <v>5.629404000000001</v>
      </c>
      <c r="AW28" s="104">
        <v>0.91621200000000014</v>
      </c>
      <c r="AY28" s="105">
        <f t="shared" si="1"/>
        <v>4.7417840375586863E-2</v>
      </c>
      <c r="AZ28" s="105"/>
      <c r="BA28" s="105"/>
      <c r="BB28" s="105"/>
      <c r="BC28" s="105">
        <f t="shared" si="0"/>
        <v>15.272727272727272</v>
      </c>
      <c r="BD28" s="105"/>
      <c r="BE28" s="105"/>
      <c r="BF28" s="105"/>
      <c r="BG28" s="106">
        <v>0.46173600000000004</v>
      </c>
      <c r="BH28" s="106">
        <v>0.19021200000000002</v>
      </c>
      <c r="BI28" s="106">
        <v>1.0091400000000001</v>
      </c>
      <c r="BJ28" s="105">
        <f t="shared" si="2"/>
        <v>1.2400080000000002</v>
      </c>
      <c r="BK28" s="106">
        <f t="shared" si="3"/>
        <v>1.6610880000000001</v>
      </c>
      <c r="BL28" s="105">
        <f t="shared" si="4"/>
        <v>0.74650349650349657</v>
      </c>
      <c r="BM28" s="105"/>
      <c r="BN28" s="105"/>
      <c r="BO28" s="105"/>
      <c r="BP28" s="106">
        <v>8.1631440000000008</v>
      </c>
      <c r="BQ28" s="106">
        <v>2.1271800000000005</v>
      </c>
      <c r="BR28" s="105">
        <f t="shared" si="5"/>
        <v>3.8375426621160402</v>
      </c>
      <c r="BS28" s="105"/>
      <c r="BT28" s="106">
        <v>0.12342000000000003</v>
      </c>
      <c r="BU28" s="105"/>
      <c r="BV28" s="105"/>
    </row>
    <row r="29" spans="1:74" s="103" customFormat="1" x14ac:dyDescent="0.25">
      <c r="A29" s="103" t="s">
        <v>197</v>
      </c>
      <c r="B29" s="103" t="s">
        <v>172</v>
      </c>
      <c r="C29" s="104">
        <v>1.8338760000000003</v>
      </c>
      <c r="D29" s="104">
        <v>0.58660800000000013</v>
      </c>
      <c r="E29" s="104">
        <v>8.2764000000000004E-2</v>
      </c>
      <c r="F29" s="104">
        <v>2.1823560000000004</v>
      </c>
      <c r="G29" s="104">
        <v>0.21199200000000004</v>
      </c>
      <c r="H29" s="104">
        <v>0.36009600000000008</v>
      </c>
      <c r="I29" s="104">
        <v>1.165956</v>
      </c>
      <c r="J29" s="104">
        <v>2.6658720000000002</v>
      </c>
      <c r="K29" s="104">
        <v>3.3396000000000002E-2</v>
      </c>
      <c r="L29" s="104">
        <v>0.25990800000000003</v>
      </c>
      <c r="M29" s="104">
        <v>7.7319000000000004</v>
      </c>
      <c r="N29" s="104">
        <v>2.6586119999999998</v>
      </c>
      <c r="O29" s="104">
        <v>0.30637200000000009</v>
      </c>
      <c r="P29" s="104">
        <v>0.11906399999999999</v>
      </c>
      <c r="Q29" s="104">
        <v>0.23086800000000002</v>
      </c>
      <c r="R29" s="104">
        <v>1.4665200000000003</v>
      </c>
      <c r="S29" s="104">
        <v>10.232244000000001</v>
      </c>
      <c r="T29" s="104">
        <v>4.8308040000000005</v>
      </c>
      <c r="U29" s="104">
        <v>0.53869200000000006</v>
      </c>
      <c r="V29" s="104">
        <v>0.92056800000000016</v>
      </c>
      <c r="W29" s="104">
        <v>6.098400000000001E-2</v>
      </c>
      <c r="X29" s="104">
        <v>0.103092</v>
      </c>
      <c r="Y29" s="104">
        <v>3.1944000000000007E-2</v>
      </c>
      <c r="Z29" s="104">
        <v>2.3754720000000002</v>
      </c>
      <c r="AA29" s="104">
        <v>4.2108E-2</v>
      </c>
      <c r="AB29" s="104">
        <v>0.63888000000000011</v>
      </c>
      <c r="AC29" s="104">
        <v>6.098400000000001E-2</v>
      </c>
      <c r="AD29" s="104">
        <v>5.3549760000000006</v>
      </c>
      <c r="AE29" s="104">
        <v>0.44140800000000002</v>
      </c>
      <c r="AF29" s="104">
        <v>2.7588000000000001E-2</v>
      </c>
      <c r="AG29" s="104">
        <v>3.7752000000000008E-2</v>
      </c>
      <c r="AH29" s="104">
        <v>7.8408000000000019E-2</v>
      </c>
      <c r="AI29" s="104">
        <v>0.4544760000000001</v>
      </c>
      <c r="AJ29" s="104">
        <v>1.1993520000000002</v>
      </c>
      <c r="AK29" s="104">
        <v>5.5176000000000003E-2</v>
      </c>
      <c r="AL29" s="104">
        <v>0.11470800000000002</v>
      </c>
      <c r="AM29" s="104">
        <v>0.36590400000000006</v>
      </c>
      <c r="AN29" s="104">
        <v>0.20763600000000004</v>
      </c>
      <c r="AO29" s="104">
        <v>8.5000080000000011</v>
      </c>
      <c r="AP29" s="104">
        <v>2.7588000000000001E-2</v>
      </c>
      <c r="AQ29" s="104">
        <v>0.10599600000000002</v>
      </c>
      <c r="AR29" s="104">
        <v>7.2600000000000012E-2</v>
      </c>
      <c r="AS29" s="104">
        <v>0.140844</v>
      </c>
      <c r="AT29" s="104">
        <v>2.2462439999999999</v>
      </c>
      <c r="AU29" s="104">
        <v>8.5668000000000022E-2</v>
      </c>
      <c r="AV29" s="104">
        <v>5.5640640000000001</v>
      </c>
      <c r="AW29" s="104">
        <v>0.94960800000000012</v>
      </c>
      <c r="AY29" s="105">
        <f t="shared" si="1"/>
        <v>4.8288508557457213E-2</v>
      </c>
      <c r="AZ29" s="105"/>
      <c r="BA29" s="105"/>
      <c r="BB29" s="105"/>
      <c r="BC29" s="105">
        <f t="shared" si="0"/>
        <v>16</v>
      </c>
      <c r="BD29" s="105"/>
      <c r="BE29" s="105"/>
      <c r="BF29" s="105"/>
      <c r="BG29" s="106">
        <v>0.58660800000000013</v>
      </c>
      <c r="BH29" s="106">
        <v>8.2764000000000004E-2</v>
      </c>
      <c r="BI29" s="106">
        <v>2.1823560000000004</v>
      </c>
      <c r="BJ29" s="105">
        <f t="shared" si="2"/>
        <v>2.4756600000000004</v>
      </c>
      <c r="BK29" s="106">
        <f t="shared" si="3"/>
        <v>2.8517280000000005</v>
      </c>
      <c r="BL29" s="105">
        <f t="shared" si="4"/>
        <v>0.86812627291242361</v>
      </c>
      <c r="BM29" s="105"/>
      <c r="BN29" s="105"/>
      <c r="BO29" s="105"/>
      <c r="BP29" s="106">
        <v>7.7319000000000004</v>
      </c>
      <c r="BQ29" s="106">
        <v>2.6586119999999998</v>
      </c>
      <c r="BR29" s="105">
        <f t="shared" si="5"/>
        <v>2.9082468596395419</v>
      </c>
      <c r="BS29" s="105"/>
      <c r="BT29" s="106">
        <v>0.23086800000000002</v>
      </c>
      <c r="BU29" s="105"/>
      <c r="BV29" s="105"/>
    </row>
    <row r="30" spans="1:74" s="107" customFormat="1" x14ac:dyDescent="0.25">
      <c r="A30" s="107" t="s">
        <v>198</v>
      </c>
      <c r="B30" s="107" t="s">
        <v>173</v>
      </c>
      <c r="C30" s="108">
        <v>1.634952</v>
      </c>
      <c r="D30" s="108">
        <v>0.54449999999999998</v>
      </c>
      <c r="E30" s="108">
        <v>0.16552800000000001</v>
      </c>
      <c r="F30" s="108">
        <v>1.9616520000000002</v>
      </c>
      <c r="G30" s="108">
        <v>0.18876000000000004</v>
      </c>
      <c r="H30" s="108">
        <v>0.25409999999999999</v>
      </c>
      <c r="I30" s="108">
        <v>1.2980880000000004</v>
      </c>
      <c r="J30" s="108">
        <v>2.7210480000000001</v>
      </c>
      <c r="K30" s="108">
        <v>4.0656000000000005E-2</v>
      </c>
      <c r="L30" s="108">
        <v>0.24684000000000006</v>
      </c>
      <c r="M30" s="108">
        <v>7.3979400000000002</v>
      </c>
      <c r="N30" s="108">
        <v>2.4233880000000005</v>
      </c>
      <c r="O30" s="108">
        <v>0.23667600000000005</v>
      </c>
      <c r="P30" s="108">
        <v>0.10018800000000003</v>
      </c>
      <c r="Q30" s="108">
        <v>0.20618400000000001</v>
      </c>
      <c r="R30" s="108">
        <v>1.2501720000000001</v>
      </c>
      <c r="S30" s="108">
        <v>8.915280000000001</v>
      </c>
      <c r="T30" s="108">
        <v>4.0278480000000005</v>
      </c>
      <c r="U30" s="108">
        <v>0.51400800000000013</v>
      </c>
      <c r="V30" s="108">
        <v>1.2980880000000004</v>
      </c>
      <c r="W30" s="108">
        <v>4.9368000000000002E-2</v>
      </c>
      <c r="X30" s="108">
        <v>9.2928000000000011E-2</v>
      </c>
      <c r="Y30" s="108">
        <v>2.4684000000000001E-2</v>
      </c>
      <c r="Z30" s="108">
        <v>2.5918200000000002</v>
      </c>
      <c r="AA30" s="108">
        <v>3.1944000000000007E-2</v>
      </c>
      <c r="AB30" s="108">
        <v>0.48932400000000015</v>
      </c>
      <c r="AC30" s="108">
        <v>5.5176000000000003E-2</v>
      </c>
      <c r="AD30" s="108">
        <v>5.0253720000000008</v>
      </c>
      <c r="AE30" s="108">
        <v>0.44140800000000002</v>
      </c>
      <c r="AF30" s="108">
        <v>3.0492000000000005E-2</v>
      </c>
      <c r="AG30" s="108">
        <v>3.920400000000001E-2</v>
      </c>
      <c r="AH30" s="108">
        <v>9.4380000000000019E-2</v>
      </c>
      <c r="AI30" s="108">
        <v>0.40656000000000009</v>
      </c>
      <c r="AJ30" s="108">
        <v>0.95977199999999996</v>
      </c>
      <c r="AK30" s="108">
        <v>4.7916E-2</v>
      </c>
      <c r="AL30" s="108">
        <v>0.12342000000000003</v>
      </c>
      <c r="AM30" s="108">
        <v>0.36154799999999998</v>
      </c>
      <c r="AN30" s="108">
        <v>0.18876000000000004</v>
      </c>
      <c r="AO30" s="108">
        <v>6.1027560000000012</v>
      </c>
      <c r="AP30" s="108">
        <v>3.0492000000000005E-2</v>
      </c>
      <c r="AQ30" s="108">
        <v>6.3888000000000014E-2</v>
      </c>
      <c r="AR30" s="108">
        <v>5.8080000000000014E-2</v>
      </c>
      <c r="AS30" s="108">
        <v>0.14229600000000001</v>
      </c>
      <c r="AT30" s="108">
        <v>1.7670840000000001</v>
      </c>
      <c r="AU30" s="108">
        <v>6.5340000000000009E-2</v>
      </c>
      <c r="AV30" s="108">
        <v>5.5234080000000008</v>
      </c>
      <c r="AW30" s="108">
        <v>0.85958400000000013</v>
      </c>
      <c r="AY30" s="109">
        <f t="shared" si="1"/>
        <v>4.7619047619047623E-2</v>
      </c>
      <c r="AZ30" s="97">
        <f>AVERAGE(AY30:AY34)</f>
        <v>4.3299012529401638E-2</v>
      </c>
      <c r="BA30" s="97"/>
      <c r="BB30" s="97"/>
      <c r="BC30" s="109">
        <f t="shared" si="0"/>
        <v>14.476190476190474</v>
      </c>
      <c r="BD30" s="109">
        <f>AVERAGE(BC30:BC34)</f>
        <v>16.339430014430015</v>
      </c>
      <c r="BE30" s="109"/>
      <c r="BF30" s="109"/>
      <c r="BG30" s="110">
        <v>0.54449999999999998</v>
      </c>
      <c r="BH30" s="110">
        <v>0.16552800000000001</v>
      </c>
      <c r="BI30" s="110">
        <v>1.9616520000000002</v>
      </c>
      <c r="BJ30" s="109">
        <f t="shared" si="2"/>
        <v>2.2339020000000001</v>
      </c>
      <c r="BK30" s="110">
        <f t="shared" si="3"/>
        <v>2.6716800000000003</v>
      </c>
      <c r="BL30" s="109">
        <f t="shared" si="4"/>
        <v>0.83614130434782608</v>
      </c>
      <c r="BM30" s="109">
        <f>AVERAGE(BL30:BL34)</f>
        <v>0.84202632563430202</v>
      </c>
      <c r="BN30" s="109"/>
      <c r="BO30" s="109"/>
      <c r="BP30" s="110">
        <v>7.3979400000000002</v>
      </c>
      <c r="BQ30" s="110">
        <v>2.4233880000000005</v>
      </c>
      <c r="BR30" s="109">
        <f t="shared" si="5"/>
        <v>3.0527261833433186</v>
      </c>
      <c r="BS30" s="109">
        <f>AVERAGE(BR30:BR34)</f>
        <v>3.2227293804896542</v>
      </c>
      <c r="BT30" s="110">
        <v>0.20618400000000001</v>
      </c>
      <c r="BU30" s="109">
        <f>AVERAGE(BT30:BT34)</f>
        <v>0.22941600000000001</v>
      </c>
      <c r="BV30" s="109">
        <f>0.23/0.17</f>
        <v>1.3529411764705881</v>
      </c>
    </row>
    <row r="31" spans="1:74" s="107" customFormat="1" x14ac:dyDescent="0.25">
      <c r="A31" s="107" t="s">
        <v>198</v>
      </c>
      <c r="B31" s="107" t="s">
        <v>174</v>
      </c>
      <c r="C31" s="108">
        <v>2.0618400000000001</v>
      </c>
      <c r="D31" s="108">
        <v>0.73035600000000001</v>
      </c>
      <c r="E31" s="108">
        <v>0.13939200000000002</v>
      </c>
      <c r="F31" s="108">
        <v>1.9151880000000006</v>
      </c>
      <c r="G31" s="108">
        <v>0.19456800000000005</v>
      </c>
      <c r="H31" s="108">
        <v>0.26571600000000006</v>
      </c>
      <c r="I31" s="108">
        <v>1.170312</v>
      </c>
      <c r="J31" s="108">
        <v>2.3057760000000007</v>
      </c>
      <c r="K31" s="108">
        <v>4.0656000000000005E-2</v>
      </c>
      <c r="L31" s="108">
        <v>0.310728</v>
      </c>
      <c r="M31" s="108">
        <v>7.511196</v>
      </c>
      <c r="N31" s="108">
        <v>2.2346280000000003</v>
      </c>
      <c r="O31" s="108">
        <v>0.30492000000000002</v>
      </c>
      <c r="P31" s="108">
        <v>0.11035200000000001</v>
      </c>
      <c r="Q31" s="108">
        <v>0.23377200000000006</v>
      </c>
      <c r="R31" s="108">
        <v>1.2283920000000002</v>
      </c>
      <c r="S31" s="108">
        <v>8.4186960000000006</v>
      </c>
      <c r="T31" s="108">
        <v>3.7592280000000007</v>
      </c>
      <c r="U31" s="108">
        <v>0.48351600000000006</v>
      </c>
      <c r="V31" s="108">
        <v>1.1151360000000001</v>
      </c>
      <c r="W31" s="108">
        <v>5.8080000000000014E-2</v>
      </c>
      <c r="X31" s="108">
        <v>8.7120000000000003E-2</v>
      </c>
      <c r="Y31" s="108">
        <v>2.9040000000000007E-2</v>
      </c>
      <c r="Z31" s="108">
        <v>2.8764120000000006</v>
      </c>
      <c r="AA31" s="108">
        <v>3.1944000000000007E-2</v>
      </c>
      <c r="AB31" s="108">
        <v>0.58080000000000009</v>
      </c>
      <c r="AC31" s="108">
        <v>5.9531999999999995E-2</v>
      </c>
      <c r="AD31" s="108">
        <v>5.2228440000000003</v>
      </c>
      <c r="AE31" s="108">
        <v>0.44140800000000002</v>
      </c>
      <c r="AF31" s="108">
        <v>3.1944000000000007E-2</v>
      </c>
      <c r="AG31" s="108">
        <v>4.6464000000000005E-2</v>
      </c>
      <c r="AH31" s="108">
        <v>0.12632400000000002</v>
      </c>
      <c r="AI31" s="108">
        <v>0.42398400000000008</v>
      </c>
      <c r="AJ31" s="108">
        <v>1.0396320000000001</v>
      </c>
      <c r="AK31" s="108">
        <v>4.6464000000000005E-2</v>
      </c>
      <c r="AL31" s="108">
        <v>0.12922800000000001</v>
      </c>
      <c r="AM31" s="108">
        <v>0.30637200000000009</v>
      </c>
      <c r="AN31" s="108">
        <v>0.20763600000000004</v>
      </c>
      <c r="AO31" s="108">
        <v>5.4319320000000006</v>
      </c>
      <c r="AP31" s="108">
        <v>2.3232000000000003E-2</v>
      </c>
      <c r="AQ31" s="108">
        <v>6.6792000000000004E-2</v>
      </c>
      <c r="AR31" s="108">
        <v>7.9860000000000014E-2</v>
      </c>
      <c r="AS31" s="108">
        <v>0.14810400000000001</v>
      </c>
      <c r="AT31" s="108">
        <v>1.5071760000000003</v>
      </c>
      <c r="AU31" s="108">
        <v>7.2600000000000012E-2</v>
      </c>
      <c r="AV31" s="108">
        <v>6.195684</v>
      </c>
      <c r="AW31" s="108">
        <v>0.96993600000000013</v>
      </c>
      <c r="AY31" s="109">
        <f t="shared" si="1"/>
        <v>4.4926804644119127E-2</v>
      </c>
      <c r="AZ31" s="109"/>
      <c r="BA31" s="109"/>
      <c r="BB31" s="109"/>
      <c r="BC31" s="109">
        <f t="shared" si="0"/>
        <v>13.818181818181817</v>
      </c>
      <c r="BD31" s="109"/>
      <c r="BE31" s="109"/>
      <c r="BF31" s="109"/>
      <c r="BG31" s="110">
        <v>0.73035600000000001</v>
      </c>
      <c r="BH31" s="110">
        <v>0.13939200000000002</v>
      </c>
      <c r="BI31" s="110">
        <v>1.9151880000000006</v>
      </c>
      <c r="BJ31" s="109">
        <f t="shared" si="2"/>
        <v>2.2803660000000008</v>
      </c>
      <c r="BK31" s="110">
        <f t="shared" si="3"/>
        <v>2.7849360000000005</v>
      </c>
      <c r="BL31" s="109">
        <f t="shared" si="4"/>
        <v>0.8188216892596456</v>
      </c>
      <c r="BM31" s="109"/>
      <c r="BN31" s="109"/>
      <c r="BO31" s="109"/>
      <c r="BP31" s="110">
        <v>7.511196</v>
      </c>
      <c r="BQ31" s="110">
        <v>2.2346280000000003</v>
      </c>
      <c r="BR31" s="109">
        <f t="shared" si="5"/>
        <v>3.3612735542560102</v>
      </c>
      <c r="BS31" s="109"/>
      <c r="BT31" s="110">
        <v>0.23377200000000006</v>
      </c>
      <c r="BU31" s="109"/>
      <c r="BV31" s="109"/>
    </row>
    <row r="32" spans="1:74" s="107" customFormat="1" x14ac:dyDescent="0.25">
      <c r="A32" s="107" t="s">
        <v>198</v>
      </c>
      <c r="B32" s="107" t="s">
        <v>175</v>
      </c>
      <c r="C32" s="108">
        <v>1.8324240000000003</v>
      </c>
      <c r="D32" s="108">
        <v>0.61564799999999997</v>
      </c>
      <c r="E32" s="108">
        <v>0.11470800000000002</v>
      </c>
      <c r="F32" s="108">
        <v>2.1881640000000004</v>
      </c>
      <c r="G32" s="108">
        <v>0.22506000000000001</v>
      </c>
      <c r="H32" s="108">
        <v>0.38623200000000008</v>
      </c>
      <c r="I32" s="108">
        <v>1.2937320000000001</v>
      </c>
      <c r="J32" s="108">
        <v>2.8952880000000007</v>
      </c>
      <c r="K32" s="108">
        <v>4.2108E-2</v>
      </c>
      <c r="L32" s="108">
        <v>0.28168799999999999</v>
      </c>
      <c r="M32" s="108">
        <v>7.7812679999999999</v>
      </c>
      <c r="N32" s="108">
        <v>2.4393600000000002</v>
      </c>
      <c r="O32" s="108">
        <v>0.30637200000000009</v>
      </c>
      <c r="P32" s="108">
        <v>0.12196800000000002</v>
      </c>
      <c r="Q32" s="108">
        <v>0.22506000000000001</v>
      </c>
      <c r="R32" s="108">
        <v>1.2109680000000003</v>
      </c>
      <c r="S32" s="108">
        <v>10.540068000000002</v>
      </c>
      <c r="T32" s="108">
        <v>4.9469640000000004</v>
      </c>
      <c r="U32" s="108">
        <v>0.60838800000000004</v>
      </c>
      <c r="V32" s="108">
        <v>1.1093280000000001</v>
      </c>
      <c r="W32" s="108">
        <v>7.8408000000000019E-2</v>
      </c>
      <c r="X32" s="108">
        <v>0.11325600000000001</v>
      </c>
      <c r="Y32" s="108">
        <v>2.9040000000000007E-2</v>
      </c>
      <c r="Z32" s="108">
        <v>2.6862000000000004</v>
      </c>
      <c r="AA32" s="108">
        <v>4.7916E-2</v>
      </c>
      <c r="AB32" s="108">
        <v>0.67227599999999998</v>
      </c>
      <c r="AC32" s="108">
        <v>5.8080000000000014E-2</v>
      </c>
      <c r="AD32" s="108">
        <v>5.629404000000001</v>
      </c>
      <c r="AE32" s="108">
        <v>0.45883200000000007</v>
      </c>
      <c r="AF32" s="108">
        <v>2.6136000000000003E-2</v>
      </c>
      <c r="AG32" s="108">
        <v>4.0656000000000005E-2</v>
      </c>
      <c r="AH32" s="108">
        <v>4.501200000000001E-2</v>
      </c>
      <c r="AI32" s="108">
        <v>0.42979200000000006</v>
      </c>
      <c r="AJ32" s="108">
        <v>1.3706880000000004</v>
      </c>
      <c r="AK32" s="108">
        <v>4.9368000000000002E-2</v>
      </c>
      <c r="AL32" s="108">
        <v>0.11180400000000001</v>
      </c>
      <c r="AM32" s="108">
        <v>0.47190000000000004</v>
      </c>
      <c r="AN32" s="108">
        <v>0.22506000000000001</v>
      </c>
      <c r="AO32" s="108">
        <v>9.6950040000000026</v>
      </c>
      <c r="AP32" s="108">
        <v>2.6136000000000003E-2</v>
      </c>
      <c r="AQ32" s="108">
        <v>9.4380000000000019E-2</v>
      </c>
      <c r="AR32" s="108">
        <v>7.9860000000000014E-2</v>
      </c>
      <c r="AS32" s="108">
        <v>0.10164000000000002</v>
      </c>
      <c r="AT32" s="108">
        <v>2.5061520000000002</v>
      </c>
      <c r="AU32" s="108">
        <v>8.7120000000000003E-2</v>
      </c>
      <c r="AV32" s="108">
        <v>5.5176000000000007</v>
      </c>
      <c r="AW32" s="108">
        <v>0.94234800000000019</v>
      </c>
      <c r="AY32" s="109">
        <f t="shared" si="1"/>
        <v>4.162162162162162E-2</v>
      </c>
      <c r="AZ32" s="109"/>
      <c r="BA32" s="109"/>
      <c r="BB32" s="109"/>
      <c r="BC32" s="109">
        <f t="shared" si="0"/>
        <v>17.555555555555557</v>
      </c>
      <c r="BD32" s="109"/>
      <c r="BE32" s="109"/>
      <c r="BF32" s="109"/>
      <c r="BG32" s="110">
        <v>0.61564799999999997</v>
      </c>
      <c r="BH32" s="110">
        <v>0.11470800000000002</v>
      </c>
      <c r="BI32" s="110">
        <v>2.1881640000000004</v>
      </c>
      <c r="BJ32" s="109">
        <f t="shared" si="2"/>
        <v>2.4959880000000005</v>
      </c>
      <c r="BK32" s="110">
        <f t="shared" si="3"/>
        <v>2.9185200000000004</v>
      </c>
      <c r="BL32" s="109">
        <f t="shared" si="4"/>
        <v>0.85522388059701493</v>
      </c>
      <c r="BM32" s="109"/>
      <c r="BN32" s="109"/>
      <c r="BO32" s="109"/>
      <c r="BP32" s="110">
        <v>7.7812679999999999</v>
      </c>
      <c r="BQ32" s="110">
        <v>2.4393600000000002</v>
      </c>
      <c r="BR32" s="109">
        <f t="shared" si="5"/>
        <v>3.1898809523809519</v>
      </c>
      <c r="BS32" s="109"/>
      <c r="BT32" s="110">
        <v>0.22506000000000001</v>
      </c>
      <c r="BU32" s="109"/>
      <c r="BV32" s="109"/>
    </row>
    <row r="33" spans="1:74" s="107" customFormat="1" x14ac:dyDescent="0.25">
      <c r="A33" s="107" t="s">
        <v>198</v>
      </c>
      <c r="B33" s="107" t="s">
        <v>176</v>
      </c>
      <c r="C33" s="108">
        <v>1.9035720000000003</v>
      </c>
      <c r="D33" s="108">
        <v>0.4544760000000001</v>
      </c>
      <c r="E33" s="108">
        <v>0.12487200000000001</v>
      </c>
      <c r="F33" s="108">
        <v>1.8585600000000004</v>
      </c>
      <c r="G33" s="108">
        <v>0.22360800000000003</v>
      </c>
      <c r="H33" s="108">
        <v>0.29330400000000006</v>
      </c>
      <c r="I33" s="108">
        <v>1.0846440000000004</v>
      </c>
      <c r="J33" s="108">
        <v>2.7834840000000001</v>
      </c>
      <c r="K33" s="108">
        <v>4.6464000000000005E-2</v>
      </c>
      <c r="L33" s="108">
        <v>0.35428800000000005</v>
      </c>
      <c r="M33" s="108">
        <v>6.5688480000000009</v>
      </c>
      <c r="N33" s="108">
        <v>2.041512</v>
      </c>
      <c r="O33" s="108">
        <v>0.25555200000000006</v>
      </c>
      <c r="P33" s="108">
        <v>0.10164000000000002</v>
      </c>
      <c r="Q33" s="108">
        <v>0.23086800000000002</v>
      </c>
      <c r="R33" s="108">
        <v>0.8349000000000002</v>
      </c>
      <c r="S33" s="108">
        <v>9.0430560000000018</v>
      </c>
      <c r="T33" s="108">
        <v>9.0924240000000012</v>
      </c>
      <c r="U33" s="108">
        <v>0.60984000000000005</v>
      </c>
      <c r="V33" s="108">
        <v>1.1151360000000001</v>
      </c>
      <c r="W33" s="108">
        <v>0.1089</v>
      </c>
      <c r="X33" s="108">
        <v>0.11761200000000001</v>
      </c>
      <c r="Y33" s="108">
        <v>2.9040000000000007E-2</v>
      </c>
      <c r="Z33" s="108">
        <v>2.5700400000000005</v>
      </c>
      <c r="AA33" s="108">
        <v>4.2108E-2</v>
      </c>
      <c r="AB33" s="108">
        <v>0.49658400000000008</v>
      </c>
      <c r="AC33" s="108">
        <v>2.7588000000000001E-2</v>
      </c>
      <c r="AD33" s="108">
        <v>5.0050440000000007</v>
      </c>
      <c r="AE33" s="108">
        <v>0.42398400000000008</v>
      </c>
      <c r="AF33" s="108">
        <v>2.6136000000000003E-2</v>
      </c>
      <c r="AG33" s="108">
        <v>4.2108E-2</v>
      </c>
      <c r="AH33" s="108">
        <v>8.8572000000000012E-2</v>
      </c>
      <c r="AI33" s="108">
        <v>0.42834000000000005</v>
      </c>
      <c r="AJ33" s="108">
        <v>1.1165880000000001</v>
      </c>
      <c r="AK33" s="108">
        <v>8.5668000000000022E-2</v>
      </c>
      <c r="AL33" s="108">
        <v>0.11180400000000001</v>
      </c>
      <c r="AM33" s="108">
        <v>0.55030800000000013</v>
      </c>
      <c r="AN33" s="108">
        <v>0.19021200000000002</v>
      </c>
      <c r="AO33" s="108">
        <v>6.7547040000000012</v>
      </c>
      <c r="AP33" s="108">
        <v>2.0328000000000002E-2</v>
      </c>
      <c r="AQ33" s="108">
        <v>0.15391199999999999</v>
      </c>
      <c r="AR33" s="108">
        <v>5.9531999999999995E-2</v>
      </c>
      <c r="AS33" s="108">
        <v>0.13648800000000003</v>
      </c>
      <c r="AT33" s="108">
        <v>1.498464</v>
      </c>
      <c r="AU33" s="108">
        <v>7.6955999999999997E-2</v>
      </c>
      <c r="AV33" s="108">
        <v>3.429624</v>
      </c>
      <c r="AW33" s="108">
        <v>0.60693600000000014</v>
      </c>
      <c r="AY33" s="109">
        <f t="shared" si="1"/>
        <v>4.3502824858757061E-2</v>
      </c>
      <c r="AZ33" s="109"/>
      <c r="BA33" s="109"/>
      <c r="BB33" s="109"/>
      <c r="BC33" s="109">
        <f t="shared" si="0"/>
        <v>16.222222222222225</v>
      </c>
      <c r="BD33" s="109"/>
      <c r="BE33" s="109"/>
      <c r="BF33" s="109"/>
      <c r="BG33" s="110">
        <v>0.4544760000000001</v>
      </c>
      <c r="BH33" s="110">
        <v>0.12487200000000001</v>
      </c>
      <c r="BI33" s="110">
        <v>1.8585600000000004</v>
      </c>
      <c r="BJ33" s="109">
        <f t="shared" si="2"/>
        <v>2.0857980000000005</v>
      </c>
      <c r="BK33" s="110">
        <f t="shared" si="3"/>
        <v>2.4379080000000002</v>
      </c>
      <c r="BL33" s="109">
        <f t="shared" si="4"/>
        <v>0.85556879094699234</v>
      </c>
      <c r="BM33" s="109"/>
      <c r="BN33" s="109"/>
      <c r="BO33" s="109"/>
      <c r="BP33" s="110">
        <v>6.5688480000000009</v>
      </c>
      <c r="BQ33" s="110">
        <v>2.041512</v>
      </c>
      <c r="BR33" s="109">
        <f t="shared" si="5"/>
        <v>3.2176386913229025</v>
      </c>
      <c r="BS33" s="109"/>
      <c r="BT33" s="110">
        <v>0.23086800000000002</v>
      </c>
      <c r="BU33" s="109"/>
      <c r="BV33" s="109"/>
    </row>
    <row r="34" spans="1:74" s="107" customFormat="1" x14ac:dyDescent="0.25">
      <c r="A34" s="107" t="s">
        <v>198</v>
      </c>
      <c r="B34" s="107" t="s">
        <v>177</v>
      </c>
      <c r="C34" s="108">
        <v>1.7598240000000005</v>
      </c>
      <c r="D34" s="108">
        <v>0.60693600000000014</v>
      </c>
      <c r="E34" s="108">
        <v>0.13648800000000003</v>
      </c>
      <c r="F34" s="108">
        <v>2.0836200000000002</v>
      </c>
      <c r="G34" s="108">
        <v>0.23958000000000004</v>
      </c>
      <c r="H34" s="108">
        <v>0.33105600000000002</v>
      </c>
      <c r="I34" s="108">
        <v>1.1325600000000002</v>
      </c>
      <c r="J34" s="108">
        <v>2.6484480000000001</v>
      </c>
      <c r="K34" s="108">
        <v>3.920400000000001E-2</v>
      </c>
      <c r="L34" s="108">
        <v>0.35864400000000002</v>
      </c>
      <c r="M34" s="108">
        <v>7.3471200000000012</v>
      </c>
      <c r="N34" s="108">
        <v>2.2317240000000003</v>
      </c>
      <c r="O34" s="108">
        <v>0.28023600000000004</v>
      </c>
      <c r="P34" s="108">
        <v>0.11325600000000001</v>
      </c>
      <c r="Q34" s="108">
        <v>0.25119600000000003</v>
      </c>
      <c r="R34" s="108">
        <v>1.4360280000000003</v>
      </c>
      <c r="S34" s="108">
        <v>9.792288000000001</v>
      </c>
      <c r="T34" s="108">
        <v>4.3211520000000005</v>
      </c>
      <c r="U34" s="108">
        <v>0.53724000000000005</v>
      </c>
      <c r="V34" s="108">
        <v>1.1717640000000002</v>
      </c>
      <c r="W34" s="108">
        <v>5.8080000000000014E-2</v>
      </c>
      <c r="X34" s="108">
        <v>0.140844</v>
      </c>
      <c r="Y34" s="108">
        <v>3.0492000000000005E-2</v>
      </c>
      <c r="Z34" s="108">
        <v>2.7675120000000004</v>
      </c>
      <c r="AA34" s="108">
        <v>4.0656000000000005E-2</v>
      </c>
      <c r="AB34" s="108">
        <v>0.564828</v>
      </c>
      <c r="AC34" s="108">
        <v>5.8080000000000014E-2</v>
      </c>
      <c r="AD34" s="108">
        <v>5.0863560000000003</v>
      </c>
      <c r="AE34" s="108">
        <v>0.455928</v>
      </c>
      <c r="AF34" s="108">
        <v>2.3232000000000003E-2</v>
      </c>
      <c r="AG34" s="108">
        <v>4.2108E-2</v>
      </c>
      <c r="AH34" s="108">
        <v>0.11180400000000001</v>
      </c>
      <c r="AI34" s="108">
        <v>0.41527200000000009</v>
      </c>
      <c r="AJ34" s="108">
        <v>1.3097040000000002</v>
      </c>
      <c r="AK34" s="108">
        <v>4.7916E-2</v>
      </c>
      <c r="AL34" s="108">
        <v>0.10744800000000002</v>
      </c>
      <c r="AM34" s="108">
        <v>0.53143200000000013</v>
      </c>
      <c r="AN34" s="108">
        <v>0.20908800000000002</v>
      </c>
      <c r="AO34" s="108">
        <v>7.383420000000001</v>
      </c>
      <c r="AP34" s="108">
        <v>4.2108E-2</v>
      </c>
      <c r="AQ34" s="108">
        <v>7.9860000000000014E-2</v>
      </c>
      <c r="AR34" s="108">
        <v>5.8080000000000014E-2</v>
      </c>
      <c r="AS34" s="108">
        <v>0.10164000000000002</v>
      </c>
      <c r="AT34" s="108">
        <v>1.9166400000000003</v>
      </c>
      <c r="AU34" s="108">
        <v>8.1312000000000009E-2</v>
      </c>
      <c r="AV34" s="108">
        <v>5.8196160000000017</v>
      </c>
      <c r="AW34" s="108">
        <v>0.88136400000000026</v>
      </c>
      <c r="AY34" s="109">
        <f t="shared" si="1"/>
        <v>3.8824763903462747E-2</v>
      </c>
      <c r="AZ34" s="109"/>
      <c r="BA34" s="109"/>
      <c r="BB34" s="109"/>
      <c r="BC34" s="109">
        <f t="shared" si="0"/>
        <v>19.624999999999996</v>
      </c>
      <c r="BD34" s="109"/>
      <c r="BE34" s="109"/>
      <c r="BF34" s="109"/>
      <c r="BG34" s="110">
        <v>0.60693600000000014</v>
      </c>
      <c r="BH34" s="110">
        <v>0.13648800000000003</v>
      </c>
      <c r="BI34" s="110">
        <v>2.0836200000000002</v>
      </c>
      <c r="BJ34" s="109">
        <f t="shared" si="2"/>
        <v>2.3870880000000003</v>
      </c>
      <c r="BK34" s="110">
        <f t="shared" si="3"/>
        <v>2.8270440000000003</v>
      </c>
      <c r="BL34" s="109">
        <f t="shared" si="4"/>
        <v>0.84437596302003082</v>
      </c>
      <c r="BM34" s="109"/>
      <c r="BN34" s="109"/>
      <c r="BO34" s="109"/>
      <c r="BP34" s="110">
        <v>7.3471200000000012</v>
      </c>
      <c r="BQ34" s="110">
        <v>2.2317240000000003</v>
      </c>
      <c r="BR34" s="109">
        <f t="shared" si="5"/>
        <v>3.2921275211450878</v>
      </c>
      <c r="BS34" s="109"/>
      <c r="BT34" s="110">
        <v>0.25119600000000003</v>
      </c>
      <c r="BU34" s="109"/>
      <c r="BV34" s="109"/>
    </row>
    <row r="35" spans="1:74" s="66" customFormat="1" x14ac:dyDescent="0.25">
      <c r="A35" s="66" t="s">
        <v>199</v>
      </c>
      <c r="B35" s="66" t="s">
        <v>178</v>
      </c>
      <c r="C35" s="111">
        <v>1.6552800000000003</v>
      </c>
      <c r="D35" s="111">
        <v>0.62145600000000001</v>
      </c>
      <c r="E35" s="111">
        <v>0.23086800000000002</v>
      </c>
      <c r="F35" s="111">
        <v>1.751112</v>
      </c>
      <c r="G35" s="111">
        <v>0.21489600000000003</v>
      </c>
      <c r="H35" s="111">
        <v>0.37316400000000005</v>
      </c>
      <c r="I35" s="111">
        <v>1.4273160000000003</v>
      </c>
      <c r="J35" s="111">
        <v>2.263668</v>
      </c>
      <c r="K35" s="111">
        <v>4.6464000000000005E-2</v>
      </c>
      <c r="L35" s="111">
        <v>0.39930000000000004</v>
      </c>
      <c r="M35" s="111">
        <v>8.6147160000000014</v>
      </c>
      <c r="N35" s="111">
        <v>1.9311600000000002</v>
      </c>
      <c r="O35" s="111">
        <v>0.28168799999999999</v>
      </c>
      <c r="P35" s="111">
        <v>9.0024000000000021E-2</v>
      </c>
      <c r="Q35" s="111">
        <v>0.20618400000000001</v>
      </c>
      <c r="R35" s="111">
        <v>0.81166800000000006</v>
      </c>
      <c r="S35" s="111">
        <v>8.1573360000000008</v>
      </c>
      <c r="T35" s="111">
        <v>3.933468</v>
      </c>
      <c r="U35" s="111">
        <v>0.70422000000000007</v>
      </c>
      <c r="V35" s="111">
        <v>1.2254880000000004</v>
      </c>
      <c r="W35" s="111">
        <v>6.3888000000000014E-2</v>
      </c>
      <c r="X35" s="111">
        <v>0.12632400000000002</v>
      </c>
      <c r="Y35" s="111">
        <v>2.9040000000000007E-2</v>
      </c>
      <c r="Z35" s="111">
        <v>3.7534200000000006</v>
      </c>
      <c r="AA35" s="111">
        <v>3.7752000000000008E-2</v>
      </c>
      <c r="AB35" s="111">
        <v>0.48642000000000002</v>
      </c>
      <c r="AC35" s="111">
        <v>4.7916E-2</v>
      </c>
      <c r="AD35" s="111">
        <v>4.527336</v>
      </c>
      <c r="AE35" s="111">
        <v>0.4443120000000001</v>
      </c>
      <c r="AF35" s="111">
        <v>3.0492000000000005E-2</v>
      </c>
      <c r="AG35" s="111">
        <v>5.0820000000000011E-2</v>
      </c>
      <c r="AH35" s="111">
        <v>7.4052000000000007E-2</v>
      </c>
      <c r="AI35" s="111">
        <v>0.34557600000000005</v>
      </c>
      <c r="AJ35" s="111">
        <v>0.98736000000000024</v>
      </c>
      <c r="AK35" s="111">
        <v>4.7916E-2</v>
      </c>
      <c r="AL35" s="111">
        <v>0.17133600000000004</v>
      </c>
      <c r="AM35" s="111">
        <v>0.45883200000000007</v>
      </c>
      <c r="AN35" s="111">
        <v>0.21489600000000003</v>
      </c>
      <c r="AO35" s="111">
        <v>10.72302</v>
      </c>
      <c r="AP35" s="111">
        <v>2.3232000000000003E-2</v>
      </c>
      <c r="AQ35" s="111">
        <v>9.2928000000000011E-2</v>
      </c>
      <c r="AR35" s="111">
        <v>4.2108E-2</v>
      </c>
      <c r="AS35" s="111">
        <v>0.103092</v>
      </c>
      <c r="AT35" s="111">
        <v>2.0081160000000007</v>
      </c>
      <c r="AU35" s="111">
        <v>7.5504000000000016E-2</v>
      </c>
      <c r="AV35" s="111">
        <v>4.3429320000000002</v>
      </c>
      <c r="AW35" s="111">
        <v>0.76084800000000008</v>
      </c>
      <c r="AY35" s="112">
        <f t="shared" si="1"/>
        <v>4.5647969052224374E-2</v>
      </c>
      <c r="AZ35" s="97">
        <f>AVERAGE(AY35:AY38)</f>
        <v>4.6789368318419899E-2</v>
      </c>
      <c r="BA35" s="97"/>
      <c r="BB35" s="97"/>
      <c r="BC35" s="112">
        <f t="shared" si="0"/>
        <v>14.571428571428573</v>
      </c>
      <c r="BD35" s="112">
        <f>AVERAGE(BC35:BC38)</f>
        <v>16.73562675070028</v>
      </c>
      <c r="BE35" s="112"/>
      <c r="BF35" s="112"/>
      <c r="BG35" s="113">
        <v>0.62145600000000001</v>
      </c>
      <c r="BH35" s="113">
        <v>0.23086800000000002</v>
      </c>
      <c r="BI35" s="113">
        <v>1.751112</v>
      </c>
      <c r="BJ35" s="112">
        <f t="shared" si="2"/>
        <v>2.0618400000000001</v>
      </c>
      <c r="BK35" s="113">
        <f t="shared" si="3"/>
        <v>2.6034360000000003</v>
      </c>
      <c r="BL35" s="112">
        <f t="shared" si="4"/>
        <v>0.79196876742889011</v>
      </c>
      <c r="BM35" s="112">
        <f>AVERAGE(BL35:BL38)</f>
        <v>0.82815624847447822</v>
      </c>
      <c r="BN35" s="112"/>
      <c r="BO35" s="112"/>
      <c r="BP35" s="113">
        <v>8.6147160000000014</v>
      </c>
      <c r="BQ35" s="113">
        <v>1.9311600000000002</v>
      </c>
      <c r="BR35" s="112">
        <f t="shared" si="5"/>
        <v>4.4609022556390983</v>
      </c>
      <c r="BS35" s="112">
        <f>AVERAGE(BR35:BR38)</f>
        <v>3.3672722450136381</v>
      </c>
      <c r="BT35" s="113">
        <v>0.20618400000000001</v>
      </c>
      <c r="BU35" s="112">
        <f>AVERAGE(BT35:BT38)</f>
        <v>0.22760100000000003</v>
      </c>
      <c r="BV35" s="112">
        <f>BU35/BU25</f>
        <v>1.3351788756388414</v>
      </c>
    </row>
    <row r="36" spans="1:74" s="66" customFormat="1" x14ac:dyDescent="0.25">
      <c r="A36" s="66" t="s">
        <v>199</v>
      </c>
      <c r="B36" s="66" t="s">
        <v>179</v>
      </c>
      <c r="C36" s="111">
        <v>2.0386080000000004</v>
      </c>
      <c r="D36" s="111">
        <v>0.73471200000000014</v>
      </c>
      <c r="E36" s="111">
        <v>0.12922800000000001</v>
      </c>
      <c r="F36" s="111">
        <v>1.977624</v>
      </c>
      <c r="G36" s="111">
        <v>0.19602000000000003</v>
      </c>
      <c r="H36" s="111">
        <v>0.336864</v>
      </c>
      <c r="I36" s="111">
        <v>1.209516</v>
      </c>
      <c r="J36" s="111">
        <v>2.549712</v>
      </c>
      <c r="K36" s="111">
        <v>4.2108E-2</v>
      </c>
      <c r="L36" s="111">
        <v>0.27733200000000002</v>
      </c>
      <c r="M36" s="111">
        <v>7.5925080000000014</v>
      </c>
      <c r="N36" s="111">
        <v>2.3130360000000008</v>
      </c>
      <c r="O36" s="111">
        <v>0.33396000000000003</v>
      </c>
      <c r="P36" s="111">
        <v>0.10744800000000002</v>
      </c>
      <c r="Q36" s="111">
        <v>0.18150000000000005</v>
      </c>
      <c r="R36" s="111">
        <v>1.3982760000000001</v>
      </c>
      <c r="S36" s="111">
        <v>9.0183719999999994</v>
      </c>
      <c r="T36" s="111">
        <v>4.0496280000000002</v>
      </c>
      <c r="U36" s="111">
        <v>0.37752000000000008</v>
      </c>
      <c r="V36" s="111">
        <v>0.87119999999999997</v>
      </c>
      <c r="W36" s="111">
        <v>4.2108E-2</v>
      </c>
      <c r="X36" s="111">
        <v>0.15391199999999999</v>
      </c>
      <c r="Y36" s="111">
        <v>3.3396000000000002E-2</v>
      </c>
      <c r="Z36" s="111">
        <v>3.1290600000000004</v>
      </c>
      <c r="AA36" s="111">
        <v>4.3560000000000001E-2</v>
      </c>
      <c r="AB36" s="111">
        <v>0.67372799999999999</v>
      </c>
      <c r="AC36" s="111">
        <v>5.8080000000000014E-2</v>
      </c>
      <c r="AD36" s="111">
        <v>5.4290280000000006</v>
      </c>
      <c r="AE36" s="111">
        <v>0.4544760000000001</v>
      </c>
      <c r="AF36" s="111">
        <v>3.4848000000000004E-2</v>
      </c>
      <c r="AG36" s="111">
        <v>4.6464000000000005E-2</v>
      </c>
      <c r="AH36" s="111">
        <v>9.7284000000000023E-2</v>
      </c>
      <c r="AI36" s="111">
        <v>0.43995600000000012</v>
      </c>
      <c r="AJ36" s="111">
        <v>1.1920920000000002</v>
      </c>
      <c r="AK36" s="111">
        <v>5.2272000000000006E-2</v>
      </c>
      <c r="AL36" s="111">
        <v>0.13939200000000002</v>
      </c>
      <c r="AM36" s="111">
        <v>0.30201600000000006</v>
      </c>
      <c r="AN36" s="111">
        <v>0.20037600000000005</v>
      </c>
      <c r="AO36" s="111">
        <v>6.2479560000000012</v>
      </c>
      <c r="AP36" s="111">
        <v>2.6136000000000003E-2</v>
      </c>
      <c r="AQ36" s="111">
        <v>0.10018800000000003</v>
      </c>
      <c r="AR36" s="111">
        <v>7.5504000000000016E-2</v>
      </c>
      <c r="AS36" s="111">
        <v>0.13794000000000003</v>
      </c>
      <c r="AT36" s="111">
        <v>1.6727040000000002</v>
      </c>
      <c r="AU36" s="111">
        <v>8.1312000000000009E-2</v>
      </c>
      <c r="AV36" s="111">
        <v>5.6598960000000007</v>
      </c>
      <c r="AW36" s="111">
        <v>0.96848400000000012</v>
      </c>
      <c r="AY36" s="112">
        <f t="shared" si="1"/>
        <v>4.4547563805104405E-2</v>
      </c>
      <c r="AZ36" s="112"/>
      <c r="BA36" s="112"/>
      <c r="BB36" s="112"/>
      <c r="BC36" s="112">
        <f t="shared" si="0"/>
        <v>13.041666666666668</v>
      </c>
      <c r="BD36" s="112"/>
      <c r="BE36" s="112"/>
      <c r="BF36" s="112"/>
      <c r="BG36" s="113">
        <v>0.73471200000000014</v>
      </c>
      <c r="BH36" s="113">
        <v>0.12922800000000001</v>
      </c>
      <c r="BI36" s="113">
        <v>1.977624</v>
      </c>
      <c r="BJ36" s="112">
        <f t="shared" si="2"/>
        <v>2.3449800000000001</v>
      </c>
      <c r="BK36" s="113">
        <f t="shared" si="3"/>
        <v>2.841564</v>
      </c>
      <c r="BL36" s="112">
        <f t="shared" si="4"/>
        <v>0.82524271844660202</v>
      </c>
      <c r="BM36" s="112"/>
      <c r="BN36" s="112"/>
      <c r="BO36" s="112"/>
      <c r="BP36" s="113">
        <v>7.5925080000000014</v>
      </c>
      <c r="BQ36" s="113">
        <v>2.3130360000000008</v>
      </c>
      <c r="BR36" s="112">
        <f t="shared" si="5"/>
        <v>3.2824858757062141</v>
      </c>
      <c r="BS36" s="112"/>
      <c r="BT36" s="113">
        <v>0.18150000000000005</v>
      </c>
      <c r="BU36" s="112"/>
      <c r="BV36" s="112"/>
    </row>
    <row r="37" spans="1:74" s="66" customFormat="1" x14ac:dyDescent="0.25">
      <c r="A37" s="66" t="s">
        <v>199</v>
      </c>
      <c r="B37" s="66" t="s">
        <v>180</v>
      </c>
      <c r="C37" s="111">
        <v>1.6610880000000003</v>
      </c>
      <c r="D37" s="111">
        <v>0.51546000000000003</v>
      </c>
      <c r="E37" s="111">
        <v>0.132132</v>
      </c>
      <c r="F37" s="111">
        <v>1.977624</v>
      </c>
      <c r="G37" s="111">
        <v>0.23232000000000005</v>
      </c>
      <c r="H37" s="111">
        <v>0.37316400000000005</v>
      </c>
      <c r="I37" s="111">
        <v>1.4520000000000004</v>
      </c>
      <c r="J37" s="111">
        <v>2.5656840000000001</v>
      </c>
      <c r="K37" s="111">
        <v>3.7752000000000008E-2</v>
      </c>
      <c r="L37" s="111">
        <v>0.35283600000000009</v>
      </c>
      <c r="M37" s="111">
        <v>7.309368000000001</v>
      </c>
      <c r="N37" s="111">
        <v>2.4451680000000002</v>
      </c>
      <c r="O37" s="111">
        <v>0.32089200000000001</v>
      </c>
      <c r="P37" s="111">
        <v>0.12922800000000001</v>
      </c>
      <c r="Q37" s="111">
        <v>0.25119600000000003</v>
      </c>
      <c r="R37" s="111">
        <v>1.5594480000000004</v>
      </c>
      <c r="S37" s="111">
        <v>9.4409040000000033</v>
      </c>
      <c r="T37" s="111">
        <v>4.3008240000000004</v>
      </c>
      <c r="U37" s="111">
        <v>0.70857600000000009</v>
      </c>
      <c r="V37" s="111">
        <v>1.1543400000000001</v>
      </c>
      <c r="W37" s="111">
        <v>6.8244000000000013E-2</v>
      </c>
      <c r="X37" s="111">
        <v>0.1089</v>
      </c>
      <c r="Y37" s="111">
        <v>2.9040000000000007E-2</v>
      </c>
      <c r="Z37" s="111">
        <v>3.0303240000000002</v>
      </c>
      <c r="AA37" s="111">
        <v>4.3560000000000001E-2</v>
      </c>
      <c r="AB37" s="111">
        <v>0.57208800000000004</v>
      </c>
      <c r="AC37" s="111">
        <v>5.2272000000000006E-2</v>
      </c>
      <c r="AD37" s="111">
        <v>5.1836400000000005</v>
      </c>
      <c r="AE37" s="111">
        <v>0.45738000000000012</v>
      </c>
      <c r="AF37" s="111">
        <v>2.4684000000000001E-2</v>
      </c>
      <c r="AG37" s="111">
        <v>4.3560000000000001E-2</v>
      </c>
      <c r="AH37" s="111">
        <v>7.5504000000000016E-2</v>
      </c>
      <c r="AI37" s="111">
        <v>0.42108000000000007</v>
      </c>
      <c r="AJ37" s="111">
        <v>1.2342000000000002</v>
      </c>
      <c r="AK37" s="111">
        <v>5.3724000000000008E-2</v>
      </c>
      <c r="AL37" s="111">
        <v>0.15826800000000005</v>
      </c>
      <c r="AM37" s="111">
        <v>0.62436000000000014</v>
      </c>
      <c r="AN37" s="111">
        <v>0.21344400000000005</v>
      </c>
      <c r="AO37" s="111">
        <v>8.7090959999999988</v>
      </c>
      <c r="AP37" s="111">
        <v>4.7916E-2</v>
      </c>
      <c r="AQ37" s="111">
        <v>8.5668000000000022E-2</v>
      </c>
      <c r="AR37" s="111">
        <v>7.6955999999999997E-2</v>
      </c>
      <c r="AS37" s="111">
        <v>0.13648800000000003</v>
      </c>
      <c r="AT37" s="111">
        <v>2.5192200000000002</v>
      </c>
      <c r="AU37" s="111">
        <v>7.6955999999999997E-2</v>
      </c>
      <c r="AV37" s="111">
        <v>5.2896360000000007</v>
      </c>
      <c r="AW37" s="111">
        <v>0.86974800000000008</v>
      </c>
      <c r="AY37" s="112">
        <f t="shared" si="1"/>
        <v>5.2228078581696223E-2</v>
      </c>
      <c r="AZ37" s="112"/>
      <c r="BA37" s="112"/>
      <c r="BB37" s="112"/>
      <c r="BC37" s="112">
        <f t="shared" si="0"/>
        <v>18.529411764705888</v>
      </c>
      <c r="BD37" s="112"/>
      <c r="BE37" s="112"/>
      <c r="BF37" s="112"/>
      <c r="BG37" s="113">
        <v>0.51546000000000003</v>
      </c>
      <c r="BH37" s="113">
        <v>0.132132</v>
      </c>
      <c r="BI37" s="113">
        <v>1.977624</v>
      </c>
      <c r="BJ37" s="112">
        <f t="shared" si="2"/>
        <v>2.2353540000000001</v>
      </c>
      <c r="BK37" s="113">
        <f t="shared" si="3"/>
        <v>2.625216</v>
      </c>
      <c r="BL37" s="112">
        <f t="shared" si="4"/>
        <v>0.85149336283185839</v>
      </c>
      <c r="BM37" s="112"/>
      <c r="BN37" s="112"/>
      <c r="BO37" s="112"/>
      <c r="BP37" s="113">
        <v>7.309368000000001</v>
      </c>
      <c r="BQ37" s="113">
        <v>2.4451680000000002</v>
      </c>
      <c r="BR37" s="112">
        <f t="shared" si="5"/>
        <v>2.9893111638954872</v>
      </c>
      <c r="BS37" s="112"/>
      <c r="BT37" s="113">
        <v>0.25119600000000003</v>
      </c>
      <c r="BU37" s="112"/>
      <c r="BV37" s="112"/>
    </row>
    <row r="38" spans="1:74" s="66" customFormat="1" x14ac:dyDescent="0.25">
      <c r="A38" s="66" t="s">
        <v>199</v>
      </c>
      <c r="B38" s="66" t="s">
        <v>181</v>
      </c>
      <c r="C38" s="111">
        <v>1.8846960000000004</v>
      </c>
      <c r="D38" s="111">
        <v>0.49368000000000012</v>
      </c>
      <c r="E38" s="111">
        <v>0.12777600000000003</v>
      </c>
      <c r="F38" s="111">
        <v>1.7786999999999999</v>
      </c>
      <c r="G38" s="111">
        <v>0.22651200000000002</v>
      </c>
      <c r="H38" s="111">
        <v>0.32815200000000005</v>
      </c>
      <c r="I38" s="111">
        <v>1.4665200000000003</v>
      </c>
      <c r="J38" s="111">
        <v>2.4930840000000001</v>
      </c>
      <c r="K38" s="111">
        <v>4.0656000000000005E-2</v>
      </c>
      <c r="L38" s="111">
        <v>0.44140800000000002</v>
      </c>
      <c r="M38" s="111">
        <v>6.9333</v>
      </c>
      <c r="N38" s="111">
        <v>2.5337400000000003</v>
      </c>
      <c r="O38" s="111">
        <v>0.23377200000000006</v>
      </c>
      <c r="P38" s="111">
        <v>0.11180400000000001</v>
      </c>
      <c r="Q38" s="111">
        <v>0.27152399999999999</v>
      </c>
      <c r="R38" s="111">
        <v>1.1006160000000003</v>
      </c>
      <c r="S38" s="111">
        <v>9.4510680000000011</v>
      </c>
      <c r="T38" s="111">
        <v>5.1357239999999997</v>
      </c>
      <c r="U38" s="111">
        <v>0.69260400000000011</v>
      </c>
      <c r="V38" s="111">
        <v>1.0686720000000001</v>
      </c>
      <c r="W38" s="111">
        <v>6.098400000000001E-2</v>
      </c>
      <c r="X38" s="111">
        <v>8.4215999999999999E-2</v>
      </c>
      <c r="Y38" s="111">
        <v>2.6136000000000003E-2</v>
      </c>
      <c r="Z38" s="111">
        <v>2.5642320000000005</v>
      </c>
      <c r="AA38" s="111">
        <v>3.4848000000000004E-2</v>
      </c>
      <c r="AB38" s="111">
        <v>0.53869200000000006</v>
      </c>
      <c r="AC38" s="111">
        <v>5.6628000000000005E-2</v>
      </c>
      <c r="AD38" s="111">
        <v>5.1473400000000007</v>
      </c>
      <c r="AE38" s="111">
        <v>0.45302400000000004</v>
      </c>
      <c r="AF38" s="111">
        <v>2.1780000000000001E-2</v>
      </c>
      <c r="AG38" s="111">
        <v>3.6300000000000006E-2</v>
      </c>
      <c r="AH38" s="111">
        <v>8.1312000000000009E-2</v>
      </c>
      <c r="AI38" s="111">
        <v>0.41527200000000009</v>
      </c>
      <c r="AJ38" s="111">
        <v>1.1862840000000001</v>
      </c>
      <c r="AK38" s="111">
        <v>5.0820000000000011E-2</v>
      </c>
      <c r="AL38" s="111">
        <v>0.11470800000000002</v>
      </c>
      <c r="AM38" s="111">
        <v>0.50094000000000005</v>
      </c>
      <c r="AN38" s="111">
        <v>0.19021200000000002</v>
      </c>
      <c r="AO38" s="111">
        <v>8.6771520000000031</v>
      </c>
      <c r="AP38" s="111">
        <v>4.3560000000000001E-2</v>
      </c>
      <c r="AQ38" s="111">
        <v>6.9696000000000008E-2</v>
      </c>
      <c r="AR38" s="111">
        <v>7.2600000000000012E-2</v>
      </c>
      <c r="AS38" s="111">
        <v>0.132132</v>
      </c>
      <c r="AT38" s="111">
        <v>1.8527520000000002</v>
      </c>
      <c r="AU38" s="111">
        <v>6.8244000000000013E-2</v>
      </c>
      <c r="AV38" s="111">
        <v>5.3157719999999999</v>
      </c>
      <c r="AW38" s="111">
        <v>0.86539200000000005</v>
      </c>
      <c r="AY38" s="112">
        <f t="shared" si="1"/>
        <v>4.4733861834654588E-2</v>
      </c>
      <c r="AZ38" s="112"/>
      <c r="BA38" s="112"/>
      <c r="BB38" s="112"/>
      <c r="BC38" s="112">
        <f t="shared" si="0"/>
        <v>20.8</v>
      </c>
      <c r="BD38" s="112"/>
      <c r="BE38" s="112"/>
      <c r="BF38" s="112"/>
      <c r="BG38" s="113">
        <v>0.49368000000000012</v>
      </c>
      <c r="BH38" s="113">
        <v>0.12777600000000003</v>
      </c>
      <c r="BI38" s="113">
        <v>1.7786999999999999</v>
      </c>
      <c r="BJ38" s="112">
        <f t="shared" si="2"/>
        <v>2.0255399999999999</v>
      </c>
      <c r="BK38" s="113">
        <f t="shared" si="3"/>
        <v>2.400156</v>
      </c>
      <c r="BL38" s="112">
        <f t="shared" si="4"/>
        <v>0.84392014519056258</v>
      </c>
      <c r="BM38" s="112"/>
      <c r="BN38" s="112"/>
      <c r="BO38" s="112"/>
      <c r="BP38" s="113">
        <v>6.9333</v>
      </c>
      <c r="BQ38" s="113">
        <v>2.5337400000000003</v>
      </c>
      <c r="BR38" s="112">
        <f t="shared" si="5"/>
        <v>2.7363896848137532</v>
      </c>
      <c r="BS38" s="112"/>
      <c r="BT38" s="113">
        <v>0.27152399999999999</v>
      </c>
      <c r="BU38" s="112"/>
      <c r="BV38" s="112"/>
    </row>
    <row r="39" spans="1:74" s="69" customFormat="1" x14ac:dyDescent="0.25"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70"/>
      <c r="BO39" s="70"/>
      <c r="BS39" s="114"/>
    </row>
    <row r="40" spans="1:74" s="87" customFormat="1" ht="14.5" x14ac:dyDescent="0.35"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7"/>
      <c r="BO40" s="117"/>
    </row>
    <row r="41" spans="1:74" ht="14.5" x14ac:dyDescent="0.35">
      <c r="Q41" s="118" t="s">
        <v>217</v>
      </c>
      <c r="U41" s="90" t="s">
        <v>218</v>
      </c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15"/>
      <c r="BO41" s="15"/>
    </row>
    <row r="42" spans="1:74" x14ac:dyDescent="0.25">
      <c r="A42" t="s">
        <v>136</v>
      </c>
      <c r="B42" s="71" t="s">
        <v>219</v>
      </c>
      <c r="C42">
        <f>_xlfn.T.TEST(C25:C29,C30:C34,2,2)</f>
        <v>0.45377187766124571</v>
      </c>
      <c r="D42">
        <f t="shared" ref="D42:AW42" si="6">_xlfn.T.TEST(D25:D29,D30:D34,2,2)</f>
        <v>0.41267383814702296</v>
      </c>
      <c r="E42">
        <f t="shared" si="6"/>
        <v>0.87147552340141532</v>
      </c>
      <c r="F42">
        <f t="shared" si="6"/>
        <v>0.13770464454642975</v>
      </c>
      <c r="G42">
        <f t="shared" si="6"/>
        <v>0.91009149815929802</v>
      </c>
      <c r="H42">
        <f t="shared" si="6"/>
        <v>0.77343701931704634</v>
      </c>
      <c r="I42">
        <f t="shared" si="6"/>
        <v>0.23387387859189823</v>
      </c>
      <c r="J42">
        <f t="shared" si="6"/>
        <v>0.88364537543056421</v>
      </c>
      <c r="K42">
        <f t="shared" si="6"/>
        <v>0.18225699861478942</v>
      </c>
      <c r="L42">
        <f t="shared" si="6"/>
        <v>0.76221156510514232</v>
      </c>
      <c r="M42">
        <f t="shared" si="6"/>
        <v>0.43080880724180637</v>
      </c>
      <c r="N42">
        <f t="shared" si="6"/>
        <v>0.87743800651286152</v>
      </c>
      <c r="O42">
        <f t="shared" si="6"/>
        <v>0.34849078950747309</v>
      </c>
      <c r="P42">
        <f t="shared" si="6"/>
        <v>0.75813321080112994</v>
      </c>
      <c r="Q42">
        <f t="shared" si="6"/>
        <v>1.4974942510694063E-2</v>
      </c>
      <c r="R42">
        <f t="shared" si="6"/>
        <v>0.5390538725517362</v>
      </c>
      <c r="S42">
        <f t="shared" si="6"/>
        <v>0.96280501505272631</v>
      </c>
      <c r="T42">
        <f t="shared" si="6"/>
        <v>0.53243353131290638</v>
      </c>
      <c r="U42">
        <f t="shared" si="6"/>
        <v>4.490398374763193E-2</v>
      </c>
      <c r="V42">
        <f t="shared" si="6"/>
        <v>0.29805682638065628</v>
      </c>
      <c r="W42">
        <f t="shared" si="6"/>
        <v>0.28981076760572733</v>
      </c>
      <c r="X42">
        <f t="shared" si="6"/>
        <v>0.32302659365999692</v>
      </c>
      <c r="Y42">
        <f t="shared" si="6"/>
        <v>0.44076576512239951</v>
      </c>
      <c r="Z42">
        <f t="shared" si="6"/>
        <v>0.87244908580661318</v>
      </c>
      <c r="AA42">
        <f t="shared" si="6"/>
        <v>0.6858255237693045</v>
      </c>
      <c r="AB42">
        <f t="shared" si="6"/>
        <v>0.96124138395977488</v>
      </c>
      <c r="AC42">
        <f t="shared" si="6"/>
        <v>0.46078114533143233</v>
      </c>
      <c r="AD42">
        <f t="shared" si="6"/>
        <v>0.96809100999632713</v>
      </c>
      <c r="AE42">
        <f t="shared" si="6"/>
        <v>0.56802774125007482</v>
      </c>
      <c r="AF42">
        <f t="shared" si="6"/>
        <v>0.88937402517281061</v>
      </c>
      <c r="AG42">
        <f t="shared" si="6"/>
        <v>0.54656714689385355</v>
      </c>
      <c r="AH42">
        <f t="shared" si="6"/>
        <v>0.62433549980643455</v>
      </c>
      <c r="AI42">
        <f t="shared" si="6"/>
        <v>0.36833950731118015</v>
      </c>
      <c r="AJ42">
        <f t="shared" si="6"/>
        <v>0.41860118976435023</v>
      </c>
      <c r="AK42">
        <f t="shared" si="6"/>
        <v>0.46426544048868035</v>
      </c>
      <c r="AL42">
        <f t="shared" si="6"/>
        <v>0.81923956357210048</v>
      </c>
      <c r="AM42">
        <f t="shared" si="6"/>
        <v>0.72510844452302758</v>
      </c>
      <c r="AN42">
        <f t="shared" si="6"/>
        <v>0.79764074907927296</v>
      </c>
      <c r="AO42">
        <f t="shared" si="6"/>
        <v>0.13223805674384567</v>
      </c>
      <c r="AP42">
        <f t="shared" si="6"/>
        <v>0.37100870321125717</v>
      </c>
      <c r="AQ42">
        <f t="shared" si="6"/>
        <v>0.90875576045625239</v>
      </c>
      <c r="AR42">
        <f t="shared" si="6"/>
        <v>0.43311621921950116</v>
      </c>
      <c r="AS42">
        <f t="shared" si="6"/>
        <v>0.63911901632575607</v>
      </c>
      <c r="AT42">
        <f t="shared" si="6"/>
        <v>7.6495313485877722E-2</v>
      </c>
      <c r="AU42">
        <f t="shared" si="6"/>
        <v>0.4484140195194809</v>
      </c>
      <c r="AV42">
        <f t="shared" si="6"/>
        <v>0.91955803201604802</v>
      </c>
      <c r="AW42">
        <f t="shared" si="6"/>
        <v>0.64195209786059182</v>
      </c>
      <c r="AX42" s="69"/>
      <c r="AY42" s="94">
        <f t="shared" ref="AY42:AY49" si="7">_xlfn.T.TEST(AY25:AY29,AY30:AY34,2,2)</f>
        <v>0.86626474880815396</v>
      </c>
      <c r="AZ42" s="94"/>
      <c r="BA42" s="94"/>
      <c r="BB42" s="94"/>
      <c r="BC42" s="94">
        <f t="shared" ref="BC42:BC49" si="8">_xlfn.T.TEST(BC25:BC29,BC30:BC34,2,2)</f>
        <v>0.9779446469194808</v>
      </c>
      <c r="BD42" s="115"/>
      <c r="BE42" s="115"/>
      <c r="BF42" s="115"/>
      <c r="BG42" s="115"/>
      <c r="BH42" s="115"/>
      <c r="BI42" s="115"/>
      <c r="BJ42" s="115"/>
      <c r="BK42" s="115"/>
      <c r="BL42" s="94">
        <f t="shared" ref="BL42:BL49" si="9">_xlfn.T.TEST(BL25:BL29,BL30:BL34,2,2)</f>
        <v>0.23747659285314604</v>
      </c>
      <c r="BM42" s="94"/>
      <c r="BN42" s="15"/>
      <c r="BO42" s="15"/>
    </row>
    <row r="43" spans="1:74" x14ac:dyDescent="0.25">
      <c r="B43" s="119" t="s">
        <v>220</v>
      </c>
      <c r="C43">
        <f>_xlfn.T.TEST(C25:C29,C35:C38,2,2)</f>
        <v>0.67748363127353417</v>
      </c>
      <c r="D43">
        <f t="shared" ref="D43:AW43" si="10">_xlfn.T.TEST(D25:D29,D35:D38,2,2)</f>
        <v>0.45028453711708538</v>
      </c>
      <c r="E43">
        <f t="shared" si="10"/>
        <v>0.61307672652020895</v>
      </c>
      <c r="F43">
        <f t="shared" si="10"/>
        <v>0.36611043035695928</v>
      </c>
      <c r="G43">
        <f t="shared" si="10"/>
        <v>0.69801075615589425</v>
      </c>
      <c r="H43">
        <f t="shared" si="10"/>
        <v>9.504394193562217E-2</v>
      </c>
      <c r="I43">
        <f t="shared" si="10"/>
        <v>0.92542116143921493</v>
      </c>
      <c r="J43">
        <f t="shared" si="10"/>
        <v>7.7698701213258239E-2</v>
      </c>
      <c r="K43">
        <f t="shared" si="10"/>
        <v>0.26284432139307057</v>
      </c>
      <c r="L43">
        <f t="shared" si="10"/>
        <v>0.96173233299730732</v>
      </c>
      <c r="M43">
        <f t="shared" si="10"/>
        <v>0.86705674850061432</v>
      </c>
      <c r="N43">
        <f t="shared" si="10"/>
        <v>0.98875120645436476</v>
      </c>
      <c r="O43">
        <f t="shared" si="10"/>
        <v>0.41289134259397942</v>
      </c>
      <c r="P43">
        <f t="shared" si="10"/>
        <v>0.84065533153053418</v>
      </c>
      <c r="Q43">
        <f t="shared" si="10"/>
        <v>7.1862043231948766E-2</v>
      </c>
      <c r="R43">
        <f t="shared" si="10"/>
        <v>0.74361823307699582</v>
      </c>
      <c r="S43">
        <f t="shared" si="10"/>
        <v>0.44855178494112224</v>
      </c>
      <c r="T43">
        <f t="shared" si="10"/>
        <v>0.40360664575364524</v>
      </c>
      <c r="U43">
        <f t="shared" si="10"/>
        <v>0.54547518627891467</v>
      </c>
      <c r="V43">
        <f t="shared" si="10"/>
        <v>0.92817967097538523</v>
      </c>
      <c r="W43">
        <f t="shared" si="10"/>
        <v>0.90481590819743807</v>
      </c>
      <c r="X43">
        <f t="shared" si="10"/>
        <v>0.21281051055017805</v>
      </c>
      <c r="Y43">
        <f t="shared" si="10"/>
        <v>0.30090925127051227</v>
      </c>
      <c r="Z43">
        <f t="shared" si="10"/>
        <v>0.13870070421515601</v>
      </c>
      <c r="AA43">
        <f t="shared" si="10"/>
        <v>0.37369508648389027</v>
      </c>
      <c r="AB43">
        <f t="shared" si="10"/>
        <v>0.84213529454831537</v>
      </c>
      <c r="AC43">
        <f t="shared" si="10"/>
        <v>0.36391518289735336</v>
      </c>
      <c r="AD43">
        <f t="shared" si="10"/>
        <v>0.59582619350965205</v>
      </c>
      <c r="AE43">
        <f t="shared" si="10"/>
        <v>0.99201452474727581</v>
      </c>
      <c r="AF43">
        <f t="shared" si="10"/>
        <v>0.98095480369283006</v>
      </c>
      <c r="AG43">
        <f t="shared" si="10"/>
        <v>0.37720450893239943</v>
      </c>
      <c r="AH43">
        <f t="shared" si="10"/>
        <v>0.21648023109907849</v>
      </c>
      <c r="AI43">
        <f t="shared" si="10"/>
        <v>0.9051269267530877</v>
      </c>
      <c r="AJ43">
        <f t="shared" si="10"/>
        <v>0.34481456856619325</v>
      </c>
      <c r="AK43">
        <f t="shared" si="10"/>
        <v>0.61994569360726948</v>
      </c>
      <c r="AL43">
        <f t="shared" si="10"/>
        <v>7.103309585151435E-2</v>
      </c>
      <c r="AM43">
        <f t="shared" si="10"/>
        <v>0.92522600136344402</v>
      </c>
      <c r="AN43">
        <f t="shared" si="10"/>
        <v>0.76196955546669709</v>
      </c>
      <c r="AO43">
        <f t="shared" si="10"/>
        <v>0.7528484963903801</v>
      </c>
      <c r="AP43">
        <f t="shared" si="10"/>
        <v>0.11433366779082878</v>
      </c>
      <c r="AQ43">
        <f t="shared" si="10"/>
        <v>0.75458978822539635</v>
      </c>
      <c r="AR43">
        <f t="shared" si="10"/>
        <v>0.56578430423607684</v>
      </c>
      <c r="AS43">
        <f t="shared" si="10"/>
        <v>0.50106183556354145</v>
      </c>
      <c r="AT43">
        <f t="shared" si="10"/>
        <v>0.24450105836637331</v>
      </c>
      <c r="AU43">
        <f t="shared" si="10"/>
        <v>0.55021694172957747</v>
      </c>
      <c r="AV43">
        <f t="shared" si="10"/>
        <v>0.5554513181136197</v>
      </c>
      <c r="AW43">
        <f t="shared" si="10"/>
        <v>0.69943465345323774</v>
      </c>
      <c r="AY43" s="94">
        <f t="shared" si="7"/>
        <v>0.81522689782656177</v>
      </c>
      <c r="AZ43" s="94"/>
      <c r="BA43" s="94"/>
      <c r="BB43" s="94"/>
      <c r="BC43" s="94">
        <f t="shared" si="8"/>
        <v>0.87524867938027595</v>
      </c>
      <c r="BD43" s="94"/>
      <c r="BE43" s="94"/>
      <c r="BF43" s="94"/>
      <c r="BG43" s="94"/>
      <c r="BH43" s="94"/>
      <c r="BI43" s="94"/>
      <c r="BJ43" s="94"/>
      <c r="BK43" s="94"/>
      <c r="BL43" s="94">
        <f t="shared" si="9"/>
        <v>0.4526881190896016</v>
      </c>
      <c r="BM43" s="94"/>
      <c r="BN43" s="15"/>
      <c r="BO43" s="15"/>
    </row>
    <row r="44" spans="1:74" x14ac:dyDescent="0.25">
      <c r="B44" s="120" t="s">
        <v>221</v>
      </c>
      <c r="C44">
        <f>_xlfn.T.TEST(C25:C29,C15:C19,2,2)</f>
        <v>4.9330398617193273E-2</v>
      </c>
      <c r="D44">
        <f t="shared" ref="D44:AW44" si="11">_xlfn.T.TEST(D25:D29,D15:D19,2,2)</f>
        <v>0.80573873309960042</v>
      </c>
      <c r="E44">
        <f t="shared" si="11"/>
        <v>0.42933199729760807</v>
      </c>
      <c r="F44">
        <f t="shared" si="11"/>
        <v>0.48275714630080835</v>
      </c>
      <c r="G44">
        <f t="shared" si="11"/>
        <v>5.8162902120053428E-2</v>
      </c>
      <c r="H44">
        <f t="shared" si="11"/>
        <v>0.32536350500518357</v>
      </c>
      <c r="I44">
        <f t="shared" si="11"/>
        <v>0.46723494255156306</v>
      </c>
      <c r="J44">
        <f t="shared" si="11"/>
        <v>1.3076442031558157E-3</v>
      </c>
      <c r="K44">
        <f t="shared" si="11"/>
        <v>0.21927573608036152</v>
      </c>
      <c r="L44">
        <f t="shared" si="11"/>
        <v>0.47622708036419426</v>
      </c>
      <c r="M44">
        <f t="shared" si="11"/>
        <v>0.55369000073480679</v>
      </c>
      <c r="N44">
        <f t="shared" si="11"/>
        <v>0.35099705906871198</v>
      </c>
      <c r="O44">
        <f t="shared" si="11"/>
        <v>0.34584694611889832</v>
      </c>
      <c r="P44">
        <f>_xlfn.T.TEST(P25:P29,P15:P19,2,2)</f>
        <v>5.4247218658963966E-5</v>
      </c>
      <c r="Q44">
        <f t="shared" si="11"/>
        <v>0.14597312453139075</v>
      </c>
      <c r="R44">
        <f t="shared" si="11"/>
        <v>0.28542610691075504</v>
      </c>
      <c r="S44">
        <f t="shared" si="11"/>
        <v>2.2460223938132917E-3</v>
      </c>
      <c r="T44">
        <f t="shared" si="11"/>
        <v>0.35275981166327586</v>
      </c>
      <c r="U44">
        <f t="shared" si="11"/>
        <v>7.4519904870624765E-2</v>
      </c>
      <c r="V44">
        <f t="shared" si="11"/>
        <v>0.59092195458226893</v>
      </c>
      <c r="W44">
        <f t="shared" si="11"/>
        <v>0.4760612894028261</v>
      </c>
      <c r="X44">
        <f t="shared" si="11"/>
        <v>0.17465409826848902</v>
      </c>
      <c r="Y44">
        <f t="shared" si="11"/>
        <v>0.54088222700601229</v>
      </c>
      <c r="Z44">
        <f t="shared" si="11"/>
        <v>0.13490237460903998</v>
      </c>
      <c r="AA44">
        <f t="shared" si="11"/>
        <v>0.60855765831025532</v>
      </c>
      <c r="AB44">
        <f t="shared" si="11"/>
        <v>3.4565474191028969E-2</v>
      </c>
      <c r="AC44">
        <f t="shared" si="11"/>
        <v>4.8322492624986672E-4</v>
      </c>
      <c r="AD44">
        <f t="shared" si="11"/>
        <v>7.3465340878064125E-2</v>
      </c>
      <c r="AE44">
        <f t="shared" si="11"/>
        <v>9.3155833466539292E-4</v>
      </c>
      <c r="AF44">
        <f t="shared" si="11"/>
        <v>0.30861620171482129</v>
      </c>
      <c r="AG44">
        <f t="shared" si="11"/>
        <v>8.3901575382420643E-2</v>
      </c>
      <c r="AH44">
        <f t="shared" si="11"/>
        <v>0.30098990032759926</v>
      </c>
      <c r="AI44">
        <f t="shared" si="11"/>
        <v>2.99705915967247E-3</v>
      </c>
      <c r="AJ44">
        <f t="shared" si="11"/>
        <v>0.10878894453993189</v>
      </c>
      <c r="AK44">
        <f t="shared" si="11"/>
        <v>0.84458835222351847</v>
      </c>
      <c r="AL44">
        <f t="shared" si="11"/>
        <v>0.77629327722910468</v>
      </c>
      <c r="AM44">
        <f t="shared" si="11"/>
        <v>0.15851672010606443</v>
      </c>
      <c r="AN44">
        <f t="shared" si="11"/>
        <v>5.4937188782804177E-4</v>
      </c>
      <c r="AO44">
        <f t="shared" si="11"/>
        <v>0.71121621622101872</v>
      </c>
      <c r="AP44">
        <f t="shared" si="11"/>
        <v>3.4234492012127278E-3</v>
      </c>
      <c r="AQ44">
        <f t="shared" si="11"/>
        <v>5.5382061579999672E-4</v>
      </c>
      <c r="AR44">
        <f t="shared" si="11"/>
        <v>0.52224961084057475</v>
      </c>
      <c r="AS44">
        <f t="shared" si="11"/>
        <v>0.43608645631451914</v>
      </c>
      <c r="AT44">
        <f t="shared" si="11"/>
        <v>0.42542177127024516</v>
      </c>
      <c r="AU44">
        <f t="shared" si="11"/>
        <v>0.39889294865426017</v>
      </c>
      <c r="AV44">
        <f t="shared" si="11"/>
        <v>0.19711040267277202</v>
      </c>
      <c r="AW44">
        <f t="shared" si="11"/>
        <v>1.9769236792129628E-2</v>
      </c>
      <c r="AY44" s="94">
        <f t="shared" si="7"/>
        <v>0.44831364862664058</v>
      </c>
      <c r="AZ44" s="94"/>
      <c r="BA44" s="94"/>
      <c r="BB44" s="94"/>
      <c r="BC44" s="94">
        <f t="shared" si="8"/>
        <v>0.63079875583400891</v>
      </c>
      <c r="BD44" s="94"/>
      <c r="BE44" s="94"/>
      <c r="BF44" s="94"/>
      <c r="BG44" s="94"/>
      <c r="BH44" s="94"/>
      <c r="BI44" s="94"/>
      <c r="BJ44" s="94"/>
      <c r="BK44" s="94"/>
      <c r="BL44" s="94">
        <f t="shared" si="9"/>
        <v>0.42001304986995525</v>
      </c>
      <c r="BM44" s="94"/>
      <c r="BN44" s="15"/>
      <c r="BO44" s="15"/>
    </row>
    <row r="45" spans="1:74" x14ac:dyDescent="0.25">
      <c r="B45" s="68" t="s">
        <v>222</v>
      </c>
      <c r="C45">
        <f>_xlfn.T.TEST(C25:C29,C20:C24,2,2)</f>
        <v>9.9875016316830934E-2</v>
      </c>
      <c r="D45">
        <f t="shared" ref="D45:AW45" si="12">_xlfn.T.TEST(D25:D29,D20:D24,2,2)</f>
        <v>0.6878331335791088</v>
      </c>
      <c r="E45">
        <f t="shared" si="12"/>
        <v>0.68160928556355094</v>
      </c>
      <c r="F45">
        <f t="shared" si="12"/>
        <v>0.32637742080110643</v>
      </c>
      <c r="G45">
        <f t="shared" si="12"/>
        <v>1.1613902595891387E-2</v>
      </c>
      <c r="H45">
        <f t="shared" si="12"/>
        <v>0.27534176045611575</v>
      </c>
      <c r="I45">
        <f t="shared" si="12"/>
        <v>0.95175590967027435</v>
      </c>
      <c r="J45">
        <f t="shared" si="12"/>
        <v>4.310856531602558E-3</v>
      </c>
      <c r="K45">
        <f t="shared" si="12"/>
        <v>0.23532220226989123</v>
      </c>
      <c r="L45">
        <f t="shared" si="12"/>
        <v>0.33111234379142945</v>
      </c>
      <c r="M45">
        <f t="shared" si="12"/>
        <v>9.5973986775100984E-3</v>
      </c>
      <c r="N45">
        <f t="shared" si="12"/>
        <v>0.91825247074607019</v>
      </c>
      <c r="O45">
        <f t="shared" si="12"/>
        <v>0.35264455531552763</v>
      </c>
      <c r="P45">
        <f t="shared" si="12"/>
        <v>1.64004698314504E-3</v>
      </c>
      <c r="Q45">
        <f t="shared" si="12"/>
        <v>0.71229408028369401</v>
      </c>
      <c r="R45">
        <f t="shared" si="12"/>
        <v>0.81474569035339373</v>
      </c>
      <c r="S45">
        <f t="shared" si="12"/>
        <v>9.7318636011438733E-4</v>
      </c>
      <c r="T45">
        <f t="shared" si="12"/>
        <v>0.77383044589018679</v>
      </c>
      <c r="U45">
        <f t="shared" si="12"/>
        <v>0.66805545707171765</v>
      </c>
      <c r="V45">
        <f t="shared" si="12"/>
        <v>0.83735898248813334</v>
      </c>
      <c r="W45">
        <f t="shared" si="12"/>
        <v>6.812853417298631E-2</v>
      </c>
      <c r="X45">
        <f t="shared" si="12"/>
        <v>0.37660426913705225</v>
      </c>
      <c r="Y45">
        <f t="shared" si="12"/>
        <v>0.4296491699589029</v>
      </c>
      <c r="Z45">
        <f t="shared" si="12"/>
        <v>4.3805568136005862E-2</v>
      </c>
      <c r="AA45">
        <f t="shared" si="12"/>
        <v>0.4723158160994958</v>
      </c>
      <c r="AB45">
        <f t="shared" si="12"/>
        <v>6.2475581371465055E-2</v>
      </c>
      <c r="AC45">
        <f t="shared" si="12"/>
        <v>4.0397588066531185E-3</v>
      </c>
      <c r="AD45">
        <f t="shared" si="12"/>
        <v>1.3864330838203634E-2</v>
      </c>
      <c r="AE45">
        <f t="shared" si="12"/>
        <v>9.8014969568854582E-2</v>
      </c>
      <c r="AF45">
        <f t="shared" si="12"/>
        <v>0.71421118723512</v>
      </c>
      <c r="AG45">
        <f t="shared" si="12"/>
        <v>0.73691905523679502</v>
      </c>
      <c r="AH45">
        <f t="shared" si="12"/>
        <v>0.80426941937652885</v>
      </c>
      <c r="AI45">
        <f t="shared" si="12"/>
        <v>5.6510826883809174E-3</v>
      </c>
      <c r="AJ45">
        <f t="shared" si="12"/>
        <v>3.5049125130496135E-2</v>
      </c>
      <c r="AK45">
        <f t="shared" si="12"/>
        <v>0.3898789141127772</v>
      </c>
      <c r="AL45">
        <f t="shared" si="12"/>
        <v>0.80073680968849148</v>
      </c>
      <c r="AM45">
        <f t="shared" si="12"/>
        <v>0.3695460618882308</v>
      </c>
      <c r="AN45">
        <f t="shared" si="12"/>
        <v>1.5472889330358515E-2</v>
      </c>
      <c r="AO45">
        <f t="shared" si="12"/>
        <v>0.28966390186446134</v>
      </c>
      <c r="AP45">
        <f t="shared" si="12"/>
        <v>1.6627776062386358E-4</v>
      </c>
      <c r="AQ45">
        <f t="shared" si="12"/>
        <v>1.4900842575777378E-2</v>
      </c>
      <c r="AR45">
        <f t="shared" si="12"/>
        <v>1</v>
      </c>
      <c r="AS45">
        <f t="shared" si="12"/>
        <v>0.27143103943978625</v>
      </c>
      <c r="AT45">
        <f t="shared" si="12"/>
        <v>4.6857168815924288E-3</v>
      </c>
      <c r="AU45">
        <f t="shared" si="12"/>
        <v>0.12275000447264924</v>
      </c>
      <c r="AV45">
        <f t="shared" si="12"/>
        <v>0.29016092829685658</v>
      </c>
      <c r="AW45">
        <f t="shared" si="12"/>
        <v>6.343900719139514E-3</v>
      </c>
      <c r="AY45" s="94">
        <f t="shared" si="7"/>
        <v>0.69085885363824362</v>
      </c>
      <c r="AZ45" s="94"/>
      <c r="BA45" s="94"/>
      <c r="BB45" s="94"/>
      <c r="BC45" s="94">
        <f t="shared" si="8"/>
        <v>0.49991826816681995</v>
      </c>
      <c r="BD45" s="94"/>
      <c r="BE45" s="94"/>
      <c r="BF45" s="94"/>
      <c r="BG45" s="94"/>
      <c r="BH45" s="94"/>
      <c r="BI45" s="94"/>
      <c r="BJ45" s="94"/>
      <c r="BK45" s="94"/>
      <c r="BL45" s="94">
        <f t="shared" si="9"/>
        <v>0.7277187505755518</v>
      </c>
      <c r="BM45" s="94"/>
      <c r="BN45" s="15"/>
      <c r="BO45" s="15"/>
    </row>
    <row r="46" spans="1:74" x14ac:dyDescent="0.25">
      <c r="AY46" s="94">
        <f t="shared" si="7"/>
        <v>0.9985328240193061</v>
      </c>
      <c r="AZ46" s="94"/>
      <c r="BA46" s="94"/>
      <c r="BB46" s="94"/>
      <c r="BC46" s="94">
        <f t="shared" si="8"/>
        <v>0.32947839879262142</v>
      </c>
      <c r="BD46" s="94"/>
      <c r="BE46" s="94"/>
      <c r="BF46" s="94"/>
      <c r="BG46" s="94"/>
      <c r="BH46" s="94"/>
      <c r="BI46" s="94"/>
      <c r="BJ46" s="94"/>
      <c r="BK46" s="94"/>
      <c r="BL46" s="94">
        <f t="shared" si="9"/>
        <v>0.29823853421098834</v>
      </c>
      <c r="BM46" s="94"/>
      <c r="BN46" s="15"/>
      <c r="BO46" s="15"/>
    </row>
    <row r="47" spans="1:74" ht="14.5" x14ac:dyDescent="0.35">
      <c r="B47" t="s">
        <v>223</v>
      </c>
      <c r="C47">
        <f>_xlfn.T.TEST(C30:C34,C15:C19,2,2)</f>
        <v>1.8501386960035032E-2</v>
      </c>
      <c r="D47">
        <f t="shared" ref="D47:AW47" si="13">_xlfn.T.TEST(D30:D34,D15:D19,2,2)</f>
        <v>0.41498674364336618</v>
      </c>
      <c r="E47">
        <f t="shared" si="13"/>
        <v>0.14330594337593411</v>
      </c>
      <c r="F47" s="121">
        <f t="shared" si="13"/>
        <v>7.6533083140048724E-2</v>
      </c>
      <c r="G47">
        <f t="shared" si="13"/>
        <v>7.1162692355754176E-2</v>
      </c>
      <c r="H47">
        <f t="shared" si="13"/>
        <v>0.4209570969755867</v>
      </c>
      <c r="I47">
        <f t="shared" si="13"/>
        <v>0.7710778140322353</v>
      </c>
      <c r="J47">
        <f t="shared" si="13"/>
        <v>2.4262701072458219E-3</v>
      </c>
      <c r="K47">
        <f t="shared" si="13"/>
        <v>0.47568227785423289</v>
      </c>
      <c r="L47">
        <f t="shared" si="13"/>
        <v>0.41778231882415062</v>
      </c>
      <c r="M47">
        <f t="shared" si="13"/>
        <v>0.39027562624116219</v>
      </c>
      <c r="N47">
        <f t="shared" si="13"/>
        <v>0.13285420959584346</v>
      </c>
      <c r="O47">
        <f t="shared" si="13"/>
        <v>0.62088382571396705</v>
      </c>
      <c r="P47">
        <f t="shared" si="13"/>
        <v>1.9731798662815317E-5</v>
      </c>
      <c r="Q47">
        <f t="shared" si="13"/>
        <v>3.2961103197440664E-3</v>
      </c>
      <c r="R47">
        <f t="shared" si="13"/>
        <v>0.62810215966287275</v>
      </c>
      <c r="S47">
        <f t="shared" si="13"/>
        <v>4.4082502345134042E-3</v>
      </c>
      <c r="T47">
        <f t="shared" si="13"/>
        <v>0.39889143136749983</v>
      </c>
      <c r="U47">
        <f t="shared" si="13"/>
        <v>0.67610270583910648</v>
      </c>
      <c r="V47">
        <f t="shared" si="13"/>
        <v>0.45720115302070818</v>
      </c>
      <c r="W47">
        <f t="shared" si="13"/>
        <v>0.19495596521102537</v>
      </c>
      <c r="X47">
        <f t="shared" si="13"/>
        <v>0.18486468933446573</v>
      </c>
      <c r="Y47">
        <f t="shared" si="13"/>
        <v>0.68754442532783155</v>
      </c>
      <c r="Z47">
        <f t="shared" si="13"/>
        <v>5.5901561134942289E-2</v>
      </c>
      <c r="AA47">
        <f t="shared" si="13"/>
        <v>0.78088988741259024</v>
      </c>
      <c r="AB47">
        <f t="shared" si="13"/>
        <v>5.728593619490082E-2</v>
      </c>
      <c r="AC47">
        <f t="shared" si="13"/>
        <v>1.1078118139825368E-3</v>
      </c>
      <c r="AD47">
        <f t="shared" si="13"/>
        <v>6.9732043353593107E-2</v>
      </c>
      <c r="AE47">
        <f t="shared" si="13"/>
        <v>1.4192392090628275E-4</v>
      </c>
      <c r="AF47">
        <f t="shared" si="13"/>
        <v>0.34659350708733466</v>
      </c>
      <c r="AG47">
        <f t="shared" si="13"/>
        <v>0.10292439206781294</v>
      </c>
      <c r="AH47">
        <f t="shared" si="13"/>
        <v>0.14228675745969852</v>
      </c>
      <c r="AI47">
        <f t="shared" si="13"/>
        <v>4.4532741044493501E-4</v>
      </c>
      <c r="AJ47">
        <f t="shared" si="13"/>
        <v>7.5534505663339011E-2</v>
      </c>
      <c r="AK47">
        <f t="shared" si="13"/>
        <v>0.39009174768728017</v>
      </c>
      <c r="AL47">
        <f t="shared" si="13"/>
        <v>0.65701485689148331</v>
      </c>
      <c r="AM47">
        <f t="shared" si="13"/>
        <v>0.30853122636164665</v>
      </c>
      <c r="AN47">
        <f t="shared" si="13"/>
        <v>8.0793677420572108E-5</v>
      </c>
      <c r="AO47">
        <f t="shared" si="13"/>
        <v>0.22430912425743577</v>
      </c>
      <c r="AP47">
        <f t="shared" si="13"/>
        <v>3.4575735598935545E-3</v>
      </c>
      <c r="AQ47">
        <f t="shared" si="13"/>
        <v>9.7022077006032006E-2</v>
      </c>
      <c r="AR47">
        <f t="shared" si="13"/>
        <v>0.91434748971569624</v>
      </c>
      <c r="AS47">
        <f t="shared" si="13"/>
        <v>0.30624116692728476</v>
      </c>
      <c r="AT47">
        <f t="shared" si="13"/>
        <v>0.99047480936835286</v>
      </c>
      <c r="AU47">
        <f t="shared" si="13"/>
        <v>0.2429624771818473</v>
      </c>
      <c r="AV47">
        <f t="shared" si="13"/>
        <v>0.39316789159302168</v>
      </c>
      <c r="AW47">
        <f t="shared" si="13"/>
        <v>7.3810407335072103E-2</v>
      </c>
      <c r="AY47" s="94">
        <f t="shared" si="7"/>
        <v>0.17751064892255816</v>
      </c>
      <c r="AZ47" s="94"/>
      <c r="BA47" s="94"/>
      <c r="BB47" s="94"/>
      <c r="BC47" s="94">
        <f t="shared" si="8"/>
        <v>0.84609188068070873</v>
      </c>
      <c r="BD47" s="94"/>
      <c r="BE47" s="94"/>
      <c r="BF47" s="94"/>
      <c r="BG47" s="94"/>
      <c r="BH47" s="94"/>
      <c r="BI47" s="94"/>
      <c r="BJ47" s="94"/>
      <c r="BK47" s="94"/>
      <c r="BL47" s="94">
        <f t="shared" si="9"/>
        <v>0.35470910351881368</v>
      </c>
      <c r="BM47" s="94"/>
      <c r="BN47" s="15"/>
      <c r="BO47" s="15"/>
    </row>
    <row r="48" spans="1:74" x14ac:dyDescent="0.25">
      <c r="B48" t="s">
        <v>224</v>
      </c>
      <c r="C48">
        <f>_xlfn.T.TEST(C30:C34,C20:C24,2,2)</f>
        <v>3.2350715643811881E-2</v>
      </c>
      <c r="D48">
        <f t="shared" ref="D48:AW48" si="14">_xlfn.T.TEST(D30:D34,D20:D24,2,2)</f>
        <v>0.32871165665539087</v>
      </c>
      <c r="E48">
        <f t="shared" si="14"/>
        <v>0.5224369691036842</v>
      </c>
      <c r="F48">
        <f t="shared" si="14"/>
        <v>1.6620449949340761E-2</v>
      </c>
      <c r="G48">
        <f t="shared" si="14"/>
        <v>1.9529398396722374E-2</v>
      </c>
      <c r="H48">
        <f t="shared" si="14"/>
        <v>0.62738352937298725</v>
      </c>
      <c r="I48">
        <f t="shared" si="14"/>
        <v>0.27644978542943927</v>
      </c>
      <c r="J48">
        <f t="shared" si="14"/>
        <v>1.4519734888581258E-2</v>
      </c>
      <c r="K48">
        <f t="shared" si="14"/>
        <v>0.49308090140755745</v>
      </c>
      <c r="L48">
        <f t="shared" si="14"/>
        <v>0.15582962991924748</v>
      </c>
      <c r="M48">
        <f t="shared" si="14"/>
        <v>5.420182838053151E-2</v>
      </c>
      <c r="N48">
        <f t="shared" si="14"/>
        <v>0.97130376934207185</v>
      </c>
      <c r="O48">
        <f t="shared" si="14"/>
        <v>0.6931078285744996</v>
      </c>
      <c r="P48">
        <f t="shared" si="14"/>
        <v>1.0821561370438089E-3</v>
      </c>
      <c r="Q48">
        <f t="shared" si="14"/>
        <v>2.8941377688324114E-2</v>
      </c>
      <c r="R48">
        <f t="shared" si="14"/>
        <v>0.46782438697721995</v>
      </c>
      <c r="S48">
        <f t="shared" si="14"/>
        <v>6.8307099444935293E-3</v>
      </c>
      <c r="T48">
        <f t="shared" si="14"/>
        <v>0.49867313954058434</v>
      </c>
      <c r="U48">
        <f t="shared" si="14"/>
        <v>0.26481801621831702</v>
      </c>
      <c r="V48">
        <f t="shared" si="14"/>
        <v>0.5958222214053881</v>
      </c>
      <c r="W48">
        <f t="shared" si="14"/>
        <v>0.70446063669369485</v>
      </c>
      <c r="X48">
        <f t="shared" si="14"/>
        <v>0.41540034108546053</v>
      </c>
      <c r="Y48">
        <f t="shared" si="14"/>
        <v>0.74204795658840195</v>
      </c>
      <c r="Z48">
        <f t="shared" si="14"/>
        <v>1.5700325473344094E-3</v>
      </c>
      <c r="AA48">
        <f t="shared" si="14"/>
        <v>0.8362998968337676</v>
      </c>
      <c r="AB48">
        <f t="shared" si="14"/>
        <v>0.10811488691639408</v>
      </c>
      <c r="AC48">
        <f t="shared" si="14"/>
        <v>0.28197667122975961</v>
      </c>
      <c r="AD48">
        <f t="shared" si="14"/>
        <v>9.913927516114909E-3</v>
      </c>
      <c r="AE48">
        <f t="shared" si="14"/>
        <v>0.10446454030469739</v>
      </c>
      <c r="AF48">
        <f t="shared" si="14"/>
        <v>0.82199091333883267</v>
      </c>
      <c r="AG48">
        <f t="shared" si="14"/>
        <v>0.31558013156632786</v>
      </c>
      <c r="AH48">
        <f t="shared" si="14"/>
        <v>0.87481574371753146</v>
      </c>
      <c r="AI48">
        <f t="shared" si="14"/>
        <v>2.6616981345794458E-4</v>
      </c>
      <c r="AJ48">
        <f t="shared" si="14"/>
        <v>4.1530345727879142E-2</v>
      </c>
      <c r="AK48">
        <f t="shared" si="14"/>
        <v>0.23478169356413461</v>
      </c>
      <c r="AL48">
        <f t="shared" si="14"/>
        <v>0.6030881831314272</v>
      </c>
      <c r="AM48">
        <f t="shared" si="14"/>
        <v>0.3093969352329386</v>
      </c>
      <c r="AN48">
        <f t="shared" si="14"/>
        <v>5.117252381968378E-3</v>
      </c>
      <c r="AO48">
        <f t="shared" si="14"/>
        <v>0.44212885592742512</v>
      </c>
      <c r="AP48">
        <f t="shared" si="14"/>
        <v>3.7330225938774034E-4</v>
      </c>
      <c r="AQ48">
        <f t="shared" si="14"/>
        <v>0.11158847142215912</v>
      </c>
      <c r="AR48">
        <f t="shared" si="14"/>
        <v>0.65673110677104019</v>
      </c>
      <c r="AS48">
        <f t="shared" si="14"/>
        <v>0.20348541580371682</v>
      </c>
      <c r="AT48">
        <f t="shared" si="14"/>
        <v>0.46927335088478306</v>
      </c>
      <c r="AU48">
        <f t="shared" si="14"/>
        <v>0.51162017135027626</v>
      </c>
      <c r="AV48">
        <f t="shared" si="14"/>
        <v>0.65074624138540194</v>
      </c>
      <c r="AW48">
        <f t="shared" si="14"/>
        <v>1.826810697790391E-2</v>
      </c>
      <c r="AY48" s="94">
        <f t="shared" si="7"/>
        <v>0.13502177287077452</v>
      </c>
      <c r="AZ48" s="94"/>
      <c r="BA48" s="94"/>
      <c r="BB48" s="94"/>
      <c r="BC48" s="94">
        <f t="shared" si="8"/>
        <v>0.63266951822249151</v>
      </c>
      <c r="BD48" s="94"/>
      <c r="BE48" s="94"/>
      <c r="BF48" s="94"/>
      <c r="BG48" s="94"/>
      <c r="BH48" s="94"/>
      <c r="BI48" s="94"/>
      <c r="BJ48" s="94"/>
      <c r="BK48" s="94"/>
      <c r="BL48" s="94">
        <f t="shared" si="9"/>
        <v>0.69933384701243373</v>
      </c>
      <c r="BM48" s="94"/>
      <c r="BN48" s="15"/>
      <c r="BO48" s="15"/>
    </row>
    <row r="49" spans="2:67" x14ac:dyDescent="0.25">
      <c r="B49" t="s">
        <v>225</v>
      </c>
      <c r="C49">
        <f>_xlfn.T.TEST(C35:C38,C30:C34,2,2)</f>
        <v>0.81070911009358149</v>
      </c>
      <c r="D49">
        <f t="shared" ref="D49:AW49" si="15">_xlfn.T.TEST(D35:D38,D30:D34,2,2)</f>
        <v>0.98972712689503406</v>
      </c>
      <c r="E49">
        <f t="shared" si="15"/>
        <v>0.46342480442738054</v>
      </c>
      <c r="F49">
        <f t="shared" si="15"/>
        <v>0.17655008298562783</v>
      </c>
      <c r="G49">
        <f t="shared" si="15"/>
        <v>0.8178898912240693</v>
      </c>
      <c r="H49">
        <f t="shared" si="15"/>
        <v>0.15297232938915944</v>
      </c>
      <c r="I49">
        <f t="shared" si="15"/>
        <v>3.1592361203230022E-2</v>
      </c>
      <c r="J49">
        <f t="shared" si="15"/>
        <v>0.15934625042627207</v>
      </c>
      <c r="K49">
        <f t="shared" si="15"/>
        <v>0.97379092382421506</v>
      </c>
      <c r="L49">
        <f t="shared" si="15"/>
        <v>0.18760142042410785</v>
      </c>
      <c r="M49">
        <f t="shared" si="15"/>
        <v>0.48069324327248886</v>
      </c>
      <c r="N49">
        <f t="shared" si="15"/>
        <v>0.83132812227617836</v>
      </c>
      <c r="O49">
        <f t="shared" si="15"/>
        <v>0.54893790640730433</v>
      </c>
      <c r="P49">
        <f t="shared" si="15"/>
        <v>0.98668583500117957</v>
      </c>
      <c r="Q49">
        <f t="shared" si="15"/>
        <v>0.92967852336737256</v>
      </c>
      <c r="R49">
        <f t="shared" si="15"/>
        <v>0.89339245643140108</v>
      </c>
      <c r="S49">
        <f t="shared" si="15"/>
        <v>0.53547917050828975</v>
      </c>
      <c r="T49">
        <f t="shared" si="15"/>
        <v>0.469099249598386</v>
      </c>
      <c r="U49">
        <f t="shared" si="15"/>
        <v>0.3918126127884089</v>
      </c>
      <c r="V49">
        <f t="shared" si="15"/>
        <v>0.3319362932772405</v>
      </c>
      <c r="W49">
        <f t="shared" si="15"/>
        <v>0.40087853449199179</v>
      </c>
      <c r="X49">
        <f t="shared" si="15"/>
        <v>0.6499763524237282</v>
      </c>
      <c r="Y49">
        <f t="shared" si="15"/>
        <v>0.60124880009790749</v>
      </c>
      <c r="Z49">
        <f t="shared" si="15"/>
        <v>0.10272857977900457</v>
      </c>
      <c r="AA49">
        <f t="shared" si="15"/>
        <v>0.80651933175267865</v>
      </c>
      <c r="AB49">
        <f t="shared" si="15"/>
        <v>0.89556315767042305</v>
      </c>
      <c r="AC49">
        <f t="shared" si="15"/>
        <v>0.78495489219377268</v>
      </c>
      <c r="AD49">
        <f t="shared" si="15"/>
        <v>0.58550759911606598</v>
      </c>
      <c r="AE49">
        <f t="shared" si="15"/>
        <v>0.32121106469217697</v>
      </c>
      <c r="AF49">
        <f t="shared" si="15"/>
        <v>0.91121417937905602</v>
      </c>
      <c r="AG49">
        <f t="shared" si="15"/>
        <v>0.49325971044899664</v>
      </c>
      <c r="AH49">
        <f t="shared" si="15"/>
        <v>0.51457314716288494</v>
      </c>
      <c r="AI49">
        <f t="shared" si="15"/>
        <v>0.44199364866814428</v>
      </c>
      <c r="AJ49">
        <f t="shared" si="15"/>
        <v>0.92953675264885316</v>
      </c>
      <c r="AK49">
        <f t="shared" si="15"/>
        <v>0.63547660956059393</v>
      </c>
      <c r="AL49">
        <f t="shared" si="15"/>
        <v>4.2088643490179739E-2</v>
      </c>
      <c r="AM49">
        <f t="shared" si="15"/>
        <v>0.74239669041651468</v>
      </c>
      <c r="AN49">
        <f t="shared" si="15"/>
        <v>0.95137720739618958</v>
      </c>
      <c r="AO49">
        <f t="shared" si="15"/>
        <v>0.23092353180805275</v>
      </c>
      <c r="AP49">
        <f t="shared" si="15"/>
        <v>0.36212468345448579</v>
      </c>
      <c r="AQ49">
        <f t="shared" si="15"/>
        <v>0.81859318443869422</v>
      </c>
      <c r="AR49">
        <f t="shared" si="15"/>
        <v>0.97615929496917064</v>
      </c>
      <c r="AS49">
        <f t="shared" si="15"/>
        <v>0.92179509236678991</v>
      </c>
      <c r="AT49">
        <f t="shared" si="15"/>
        <v>0.52995189662045383</v>
      </c>
      <c r="AU49">
        <f t="shared" si="15"/>
        <v>0.81718640276127041</v>
      </c>
      <c r="AV49">
        <f t="shared" si="15"/>
        <v>0.81622531485467864</v>
      </c>
      <c r="AW49">
        <f t="shared" si="15"/>
        <v>0.86850196894483611</v>
      </c>
      <c r="AY49" s="94">
        <f t="shared" si="7"/>
        <v>0.10167045967030755</v>
      </c>
      <c r="AZ49" s="94"/>
      <c r="BA49" s="94"/>
      <c r="BB49" s="94"/>
      <c r="BC49" s="94">
        <f t="shared" si="8"/>
        <v>0.14518516838632664</v>
      </c>
      <c r="BD49" s="94"/>
      <c r="BE49" s="94"/>
      <c r="BF49" s="94"/>
      <c r="BG49" s="94"/>
      <c r="BH49" s="94"/>
      <c r="BI49" s="94"/>
      <c r="BJ49" s="94"/>
      <c r="BK49" s="94"/>
      <c r="BL49" s="94">
        <f t="shared" si="9"/>
        <v>0.54004245216087954</v>
      </c>
      <c r="BM49" s="94"/>
      <c r="BN49" s="15"/>
      <c r="BO49" s="15"/>
    </row>
    <row r="58" spans="2:67" x14ac:dyDescent="0.25"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15"/>
      <c r="BO58" s="15"/>
    </row>
  </sheetData>
  <conditionalFormatting sqref="C42:AW45 C47:AW49 BL43:BL49 AX42:AZ42 AY43:AZ49 BB43:BC49 BB42:BL42">
    <cfRule type="cellIs" dxfId="19" priority="3" operator="between">
      <formula>0.05</formula>
      <formula>0.075</formula>
    </cfRule>
    <cfRule type="cellIs" dxfId="18" priority="4" operator="lessThan">
      <formula>0.05</formula>
    </cfRule>
  </conditionalFormatting>
  <conditionalFormatting sqref="BA42:BA49">
    <cfRule type="cellIs" dxfId="17" priority="1" operator="between">
      <formula>0.05</formula>
      <formula>0.075</formula>
    </cfRule>
    <cfRule type="cellIs" dxfId="16" priority="2" operator="lessThan">
      <formula>0.05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77"/>
  <sheetViews>
    <sheetView zoomScale="116" zoomScaleNormal="116" workbookViewId="0">
      <selection activeCell="M19" sqref="M19"/>
    </sheetView>
  </sheetViews>
  <sheetFormatPr defaultRowHeight="12.5" x14ac:dyDescent="0.25"/>
  <cols>
    <col min="2" max="2" width="8.7265625" customWidth="1"/>
    <col min="7" max="7" width="8.7265625" customWidth="1"/>
    <col min="62" max="62" width="8.7265625" style="69"/>
    <col min="73" max="73" width="8.7265625" style="15"/>
  </cols>
  <sheetData>
    <row r="1" spans="1:79" s="66" customFormat="1" ht="13" x14ac:dyDescent="0.3">
      <c r="B1" s="84" t="s">
        <v>195</v>
      </c>
      <c r="E1" s="84" t="s">
        <v>148</v>
      </c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</row>
    <row r="2" spans="1:79" s="66" customFormat="1" x14ac:dyDescent="0.25">
      <c r="B2" s="66" t="s">
        <v>196</v>
      </c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</row>
    <row r="3" spans="1:79" s="66" customFormat="1" x14ac:dyDescent="0.25"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</row>
    <row r="4" spans="1:79" s="173" customFormat="1" ht="15.5" x14ac:dyDescent="0.35">
      <c r="A4" s="177" t="s">
        <v>205</v>
      </c>
      <c r="C4" s="177" t="s">
        <v>206</v>
      </c>
      <c r="D4" s="178"/>
      <c r="F4" s="177" t="s">
        <v>207</v>
      </c>
      <c r="H4" s="177" t="s">
        <v>228</v>
      </c>
      <c r="J4" s="178" t="s">
        <v>229</v>
      </c>
      <c r="BU4" s="153"/>
    </row>
    <row r="5" spans="1:79" ht="13" thickBot="1" x14ac:dyDescent="0.3"/>
    <row r="6" spans="1:79" s="174" customFormat="1" ht="13" thickBot="1" x14ac:dyDescent="0.3">
      <c r="A6" s="176"/>
      <c r="N6" s="175"/>
      <c r="O6" s="176"/>
      <c r="V6" s="175"/>
      <c r="W6" s="176"/>
      <c r="AH6" s="175"/>
      <c r="AI6" s="176"/>
      <c r="AT6" s="175"/>
      <c r="AU6" s="176"/>
      <c r="AY6" s="175"/>
      <c r="AZ6" s="176"/>
      <c r="BS6" s="175"/>
      <c r="BT6" s="176"/>
      <c r="CA6" s="175"/>
    </row>
    <row r="7" spans="1:79" x14ac:dyDescent="0.25">
      <c r="A7" s="152"/>
      <c r="B7" s="153" t="s">
        <v>6</v>
      </c>
      <c r="C7" s="154">
        <v>1</v>
      </c>
      <c r="D7" s="123">
        <v>8</v>
      </c>
      <c r="E7" s="123">
        <v>17</v>
      </c>
      <c r="F7" s="155"/>
      <c r="G7" s="155" t="s">
        <v>226</v>
      </c>
      <c r="H7" s="155"/>
      <c r="I7" s="124" t="s">
        <v>227</v>
      </c>
      <c r="J7" s="124"/>
      <c r="K7" s="124"/>
      <c r="L7" s="142" t="s">
        <v>144</v>
      </c>
      <c r="M7" s="142"/>
      <c r="N7" s="156"/>
      <c r="O7" s="154">
        <v>15</v>
      </c>
      <c r="P7" s="123">
        <v>4</v>
      </c>
      <c r="Q7" s="155" t="s">
        <v>226</v>
      </c>
      <c r="R7" s="155"/>
      <c r="S7" s="124" t="s">
        <v>227</v>
      </c>
      <c r="T7" s="124"/>
      <c r="U7" s="142"/>
      <c r="V7" s="156"/>
      <c r="W7" s="122">
        <v>44</v>
      </c>
      <c r="X7" s="15">
        <v>11</v>
      </c>
      <c r="Y7" s="123">
        <v>28</v>
      </c>
      <c r="Z7" s="155"/>
      <c r="AA7" s="155" t="s">
        <v>226</v>
      </c>
      <c r="AB7" s="155"/>
      <c r="AC7" s="124" t="s">
        <v>227</v>
      </c>
      <c r="AD7" s="124"/>
      <c r="AE7" s="124"/>
      <c r="AF7" s="142" t="s">
        <v>144</v>
      </c>
      <c r="AG7" s="142"/>
      <c r="AH7" s="156"/>
      <c r="AI7" s="122">
        <v>27</v>
      </c>
      <c r="AJ7" s="15">
        <v>47</v>
      </c>
      <c r="AK7" s="123">
        <v>33</v>
      </c>
      <c r="AL7" s="155"/>
      <c r="AM7" s="155" t="s">
        <v>226</v>
      </c>
      <c r="AN7" s="155"/>
      <c r="AO7" s="124" t="s">
        <v>227</v>
      </c>
      <c r="AP7" s="124"/>
      <c r="AQ7" s="124"/>
      <c r="AR7" s="142" t="s">
        <v>144</v>
      </c>
      <c r="AS7" s="142"/>
      <c r="AT7" s="156"/>
      <c r="AU7" s="154">
        <v>29</v>
      </c>
      <c r="AV7" s="155" t="s">
        <v>226</v>
      </c>
      <c r="AW7" s="124" t="s">
        <v>227</v>
      </c>
      <c r="AX7" s="142" t="s">
        <v>144</v>
      </c>
      <c r="AY7" s="159"/>
      <c r="AZ7" s="154">
        <v>24</v>
      </c>
      <c r="BA7" s="123">
        <v>5</v>
      </c>
      <c r="BB7" s="123">
        <v>38</v>
      </c>
      <c r="BC7" s="123">
        <v>14</v>
      </c>
      <c r="BD7" s="15">
        <v>26</v>
      </c>
      <c r="BE7" s="155"/>
      <c r="BF7" s="155" t="s">
        <v>226</v>
      </c>
      <c r="BG7" s="155"/>
      <c r="BH7" s="155"/>
      <c r="BI7" s="155"/>
      <c r="BJ7" s="124" t="s">
        <v>227</v>
      </c>
      <c r="BK7" s="124"/>
      <c r="BL7" s="124"/>
      <c r="BM7" s="124"/>
      <c r="BN7" s="124"/>
      <c r="BO7" s="142" t="s">
        <v>144</v>
      </c>
      <c r="BP7" s="142"/>
      <c r="BQ7" s="142"/>
      <c r="BR7" s="142"/>
      <c r="BS7" s="156"/>
      <c r="BT7" s="122">
        <v>7</v>
      </c>
      <c r="BU7" s="15">
        <v>19</v>
      </c>
      <c r="BV7" s="155" t="s">
        <v>226</v>
      </c>
      <c r="BW7" s="155"/>
      <c r="BX7" s="124" t="s">
        <v>227</v>
      </c>
      <c r="BY7" s="124"/>
      <c r="BZ7" s="142" t="s">
        <v>144</v>
      </c>
      <c r="CA7" s="156"/>
    </row>
    <row r="8" spans="1:79" s="150" customFormat="1" ht="14.5" x14ac:dyDescent="0.35">
      <c r="A8" s="147"/>
      <c r="B8" s="148" t="s">
        <v>7</v>
      </c>
      <c r="C8" s="157" t="s">
        <v>30</v>
      </c>
      <c r="D8" s="149" t="s">
        <v>44</v>
      </c>
      <c r="E8" s="149" t="s">
        <v>62</v>
      </c>
      <c r="F8" s="148"/>
      <c r="G8" s="148"/>
      <c r="H8" s="148"/>
      <c r="I8" s="148"/>
      <c r="J8" s="148"/>
      <c r="K8" s="148"/>
      <c r="L8" s="148"/>
      <c r="M8" s="148"/>
      <c r="N8" s="158"/>
      <c r="O8" s="169" t="s">
        <v>58</v>
      </c>
      <c r="P8" s="148" t="s">
        <v>36</v>
      </c>
      <c r="Q8" s="148"/>
      <c r="R8" s="148"/>
      <c r="S8" s="148"/>
      <c r="T8" s="148"/>
      <c r="U8" s="148"/>
      <c r="V8" s="158"/>
      <c r="W8" s="147" t="s">
        <v>120</v>
      </c>
      <c r="X8" s="148" t="s">
        <v>50</v>
      </c>
      <c r="Y8" s="148" t="s">
        <v>86</v>
      </c>
      <c r="Z8" s="148"/>
      <c r="AA8" s="148"/>
      <c r="AB8" s="148"/>
      <c r="AC8" s="148"/>
      <c r="AD8" s="148"/>
      <c r="AE8" s="148"/>
      <c r="AF8" s="148"/>
      <c r="AG8" s="148"/>
      <c r="AH8" s="158"/>
      <c r="AI8" s="147" t="s">
        <v>191</v>
      </c>
      <c r="AJ8" s="148" t="s">
        <v>126</v>
      </c>
      <c r="AK8" s="148" t="s">
        <v>96</v>
      </c>
      <c r="AL8" s="148"/>
      <c r="AM8" s="148"/>
      <c r="AN8" s="148"/>
      <c r="AO8" s="148"/>
      <c r="AP8" s="148"/>
      <c r="AQ8" s="148"/>
      <c r="AR8" s="148"/>
      <c r="AS8" s="148"/>
      <c r="AT8" s="158"/>
      <c r="AU8" s="147" t="s">
        <v>88</v>
      </c>
      <c r="AV8" s="148"/>
      <c r="AW8" s="148"/>
      <c r="AX8" s="148"/>
      <c r="AY8" s="158"/>
      <c r="AZ8" s="171" t="s">
        <v>78</v>
      </c>
      <c r="BA8" s="149" t="s">
        <v>38</v>
      </c>
      <c r="BB8" s="149" t="s">
        <v>106</v>
      </c>
      <c r="BC8" s="149" t="s">
        <v>56</v>
      </c>
      <c r="BD8" s="149" t="s">
        <v>82</v>
      </c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58"/>
      <c r="BT8" s="147" t="s">
        <v>42</v>
      </c>
      <c r="BU8" s="151" t="s">
        <v>66</v>
      </c>
      <c r="BV8" s="148"/>
      <c r="BW8" s="148"/>
      <c r="BX8" s="148"/>
      <c r="BY8" s="148"/>
      <c r="BZ8" s="148"/>
      <c r="CA8" s="158"/>
    </row>
    <row r="9" spans="1:79" s="150" customFormat="1" ht="13" x14ac:dyDescent="0.3">
      <c r="A9" s="147"/>
      <c r="B9" s="148" t="s">
        <v>8</v>
      </c>
      <c r="C9" s="147" t="s">
        <v>31</v>
      </c>
      <c r="D9" s="148" t="s">
        <v>45</v>
      </c>
      <c r="E9" s="148" t="s">
        <v>63</v>
      </c>
      <c r="F9" s="148"/>
      <c r="G9" s="148"/>
      <c r="H9" s="148"/>
      <c r="I9" s="148"/>
      <c r="J9" s="148"/>
      <c r="K9" s="148"/>
      <c r="L9" s="148"/>
      <c r="M9" s="148"/>
      <c r="N9" s="158"/>
      <c r="O9" s="147" t="s">
        <v>59</v>
      </c>
      <c r="P9" s="148" t="s">
        <v>37</v>
      </c>
      <c r="Q9" s="148"/>
      <c r="R9" s="148"/>
      <c r="S9" s="148"/>
      <c r="T9" s="148"/>
      <c r="U9" s="148"/>
      <c r="V9" s="158"/>
      <c r="W9" s="147" t="s">
        <v>121</v>
      </c>
      <c r="X9" s="148" t="s">
        <v>51</v>
      </c>
      <c r="Y9" s="148" t="s">
        <v>87</v>
      </c>
      <c r="Z9" s="148"/>
      <c r="AA9" s="148"/>
      <c r="AB9" s="148"/>
      <c r="AC9" s="148"/>
      <c r="AD9" s="148"/>
      <c r="AE9" s="148"/>
      <c r="AF9" s="148"/>
      <c r="AG9" s="148"/>
      <c r="AH9" s="158"/>
      <c r="AI9" s="147"/>
      <c r="AJ9" s="148" t="s">
        <v>127</v>
      </c>
      <c r="AK9" s="148" t="s">
        <v>97</v>
      </c>
      <c r="AL9" s="148"/>
      <c r="AM9" s="148"/>
      <c r="AN9" s="148"/>
      <c r="AO9" s="148"/>
      <c r="AP9" s="148"/>
      <c r="AQ9" s="148"/>
      <c r="AR9" s="148"/>
      <c r="AS9" s="148"/>
      <c r="AT9" s="158"/>
      <c r="AU9" s="147" t="s">
        <v>89</v>
      </c>
      <c r="AV9" s="148"/>
      <c r="AW9" s="148"/>
      <c r="AX9" s="148"/>
      <c r="AY9" s="158"/>
      <c r="AZ9" s="147" t="s">
        <v>79</v>
      </c>
      <c r="BA9" s="148" t="s">
        <v>39</v>
      </c>
      <c r="BB9" s="148" t="s">
        <v>107</v>
      </c>
      <c r="BC9" s="148" t="s">
        <v>57</v>
      </c>
      <c r="BD9" s="148" t="s">
        <v>83</v>
      </c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58"/>
      <c r="BT9" s="147" t="s">
        <v>43</v>
      </c>
      <c r="BU9" s="148" t="s">
        <v>67</v>
      </c>
      <c r="BV9" s="148"/>
      <c r="BW9" s="148"/>
      <c r="BX9" s="148"/>
      <c r="BY9" s="148"/>
      <c r="BZ9" s="148"/>
      <c r="CA9" s="158"/>
    </row>
    <row r="10" spans="1:79" s="150" customFormat="1" ht="13" x14ac:dyDescent="0.3">
      <c r="A10" s="147" t="s">
        <v>3</v>
      </c>
      <c r="B10" s="148" t="s">
        <v>9</v>
      </c>
      <c r="C10" s="147">
        <v>119</v>
      </c>
      <c r="D10" s="148">
        <v>5960</v>
      </c>
      <c r="E10" s="148">
        <v>33032</v>
      </c>
      <c r="F10" s="148"/>
      <c r="G10" s="148"/>
      <c r="H10" s="148"/>
      <c r="I10" s="148"/>
      <c r="J10" s="148"/>
      <c r="K10" s="148"/>
      <c r="L10" s="148"/>
      <c r="M10" s="148"/>
      <c r="N10" s="158"/>
      <c r="O10" s="147">
        <v>6830</v>
      </c>
      <c r="P10" s="148">
        <v>5957</v>
      </c>
      <c r="Q10" s="148"/>
      <c r="R10" s="148"/>
      <c r="S10" s="148"/>
      <c r="T10" s="148"/>
      <c r="U10" s="148"/>
      <c r="V10" s="158"/>
      <c r="W10" s="147">
        <v>1176</v>
      </c>
      <c r="X10" s="148">
        <v>586</v>
      </c>
      <c r="Y10" s="148">
        <v>65065</v>
      </c>
      <c r="Z10" s="148"/>
      <c r="AA10" s="148"/>
      <c r="AB10" s="148"/>
      <c r="AC10" s="148"/>
      <c r="AD10" s="148"/>
      <c r="AE10" s="148"/>
      <c r="AF10" s="148"/>
      <c r="AG10" s="148"/>
      <c r="AH10" s="158"/>
      <c r="AI10" s="147"/>
      <c r="AJ10" s="148">
        <v>439285</v>
      </c>
      <c r="AK10" s="148">
        <v>1014</v>
      </c>
      <c r="AL10" s="148"/>
      <c r="AM10" s="148"/>
      <c r="AN10" s="148"/>
      <c r="AO10" s="148"/>
      <c r="AP10" s="148"/>
      <c r="AQ10" s="148"/>
      <c r="AR10" s="148"/>
      <c r="AS10" s="148"/>
      <c r="AT10" s="158"/>
      <c r="AU10" s="147">
        <v>5893</v>
      </c>
      <c r="AV10" s="148"/>
      <c r="AW10" s="148"/>
      <c r="AX10" s="148"/>
      <c r="AY10" s="158"/>
      <c r="AZ10" s="147">
        <v>107689</v>
      </c>
      <c r="BA10" s="148">
        <v>176</v>
      </c>
      <c r="BB10" s="148">
        <v>1110</v>
      </c>
      <c r="BC10" s="148">
        <v>723</v>
      </c>
      <c r="BD10" s="148">
        <v>525</v>
      </c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58"/>
      <c r="BT10" s="147">
        <v>5785</v>
      </c>
      <c r="BU10" s="148">
        <v>124886</v>
      </c>
      <c r="BV10" s="148"/>
      <c r="BW10" s="148"/>
      <c r="BX10" s="148"/>
      <c r="BY10" s="148"/>
      <c r="BZ10" s="148"/>
      <c r="CA10" s="158"/>
    </row>
    <row r="11" spans="1:79" x14ac:dyDescent="0.25">
      <c r="A11" s="122"/>
      <c r="B11" s="15"/>
      <c r="C11" s="122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9"/>
      <c r="O11" s="122"/>
      <c r="P11" s="15"/>
      <c r="Q11" s="15"/>
      <c r="R11" s="15"/>
      <c r="S11" s="15"/>
      <c r="T11" s="15"/>
      <c r="U11" s="15"/>
      <c r="V11" s="159"/>
      <c r="W11" s="122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9"/>
      <c r="AI11" s="122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9"/>
      <c r="AU11" s="122"/>
      <c r="AV11" s="15"/>
      <c r="AW11" s="15"/>
      <c r="AX11" s="15"/>
      <c r="AY11" s="159"/>
      <c r="AZ11" s="122"/>
      <c r="BA11" s="15"/>
      <c r="BB11" s="15"/>
      <c r="BC11" s="15"/>
      <c r="BD11" s="15"/>
      <c r="BE11" s="15"/>
      <c r="BF11" s="15"/>
      <c r="BG11" s="15"/>
      <c r="BH11" s="15"/>
      <c r="BI11" s="15"/>
      <c r="BJ11" s="70"/>
      <c r="BK11" s="15"/>
      <c r="BL11" s="15"/>
      <c r="BM11" s="15"/>
      <c r="BN11" s="15"/>
      <c r="BO11" s="15"/>
      <c r="BP11" s="15"/>
      <c r="BQ11" s="15"/>
      <c r="BR11" s="15"/>
      <c r="BS11" s="159"/>
      <c r="BT11" s="122"/>
      <c r="BV11" s="15"/>
      <c r="BW11" s="15"/>
      <c r="BX11" s="15"/>
      <c r="BY11" s="15"/>
      <c r="BZ11" s="15"/>
      <c r="CA11" s="159"/>
    </row>
    <row r="12" spans="1:79" x14ac:dyDescent="0.25">
      <c r="A12" s="126" t="s">
        <v>4</v>
      </c>
      <c r="B12" s="124" t="s">
        <v>155</v>
      </c>
      <c r="C12" s="160">
        <v>1.4418360000000001</v>
      </c>
      <c r="D12" s="127">
        <v>1.7757959999999999</v>
      </c>
      <c r="E12" s="127">
        <v>6.2799000000000005</v>
      </c>
      <c r="F12" s="52">
        <f>AVERAGE(C12:C16)</f>
        <v>1.5106608000000001</v>
      </c>
      <c r="G12" s="52">
        <f t="shared" ref="G12:H12" si="0">AVERAGE(D12:D16)</f>
        <v>1.9201248000000004</v>
      </c>
      <c r="H12" s="52">
        <f t="shared" si="0"/>
        <v>6.9707616000000003</v>
      </c>
      <c r="I12" s="15">
        <f>_xlfn.STDEV.P(C12:C16)</f>
        <v>0.17071370924492213</v>
      </c>
      <c r="J12" s="15">
        <f t="shared" ref="J12:K12" si="1">_xlfn.STDEV.P(D12:D16)</f>
        <v>0.28095145685644757</v>
      </c>
      <c r="K12" s="15">
        <f t="shared" si="1"/>
        <v>0.9538702452559481</v>
      </c>
      <c r="L12" s="15">
        <f>I12/SQRT(5)</f>
        <v>7.634549171255603E-2</v>
      </c>
      <c r="M12" s="15">
        <f t="shared" ref="M12" si="2">J12/SQRT(5)</f>
        <v>0.12564531118172323</v>
      </c>
      <c r="N12" s="159">
        <f>K12/SQRT(5)</f>
        <v>0.42658374202133925</v>
      </c>
      <c r="O12" s="160">
        <v>5.8080000000000014E-2</v>
      </c>
      <c r="P12" s="127">
        <v>0.4268880000000001</v>
      </c>
      <c r="Q12" s="52">
        <f>AVERAGE(O12:O16)</f>
        <v>0.12080640000000002</v>
      </c>
      <c r="R12" s="52">
        <f>AVERAGE(P12:P16)</f>
        <v>1.3346784000000003</v>
      </c>
      <c r="S12" s="15">
        <f>_xlfn.STDEV.P(O12:O16)</f>
        <v>5.0544618457754729E-2</v>
      </c>
      <c r="T12" s="15">
        <f>_xlfn.STDEV.P(P12:P16)</f>
        <v>0.64510214481540817</v>
      </c>
      <c r="U12" s="15">
        <f>S12/SQRT(5)</f>
        <v>2.2604240553666031E-2</v>
      </c>
      <c r="V12" s="159">
        <f>T12/SQRT(5)</f>
        <v>0.28849844964763321</v>
      </c>
      <c r="W12" s="160">
        <v>1.4461919999999999</v>
      </c>
      <c r="X12" s="127">
        <v>10.678008000000002</v>
      </c>
      <c r="Y12" s="127">
        <v>4.032204000000001</v>
      </c>
      <c r="Z12" s="52">
        <f>AVERAGE(W12:W16)</f>
        <v>1.8452016000000004</v>
      </c>
      <c r="AA12" s="52">
        <f t="shared" ref="AA12:AB12" si="3">AVERAGE(X12:X16)</f>
        <v>8.0173632000000019</v>
      </c>
      <c r="AB12" s="52">
        <f t="shared" si="3"/>
        <v>4.447185600000001</v>
      </c>
      <c r="AC12" s="15">
        <f>_xlfn.STDEV.P(W12:W16)</f>
        <v>0.91880577475451297</v>
      </c>
      <c r="AD12" s="15">
        <f t="shared" ref="AD12:AE12" si="4">_xlfn.STDEV.P(X12:X16)</f>
        <v>1.4782890653950427</v>
      </c>
      <c r="AE12" s="15">
        <f t="shared" si="4"/>
        <v>0.67524301073719861</v>
      </c>
      <c r="AF12" s="15">
        <f>AC12/SQRT(5)</f>
        <v>0.41090243409409022</v>
      </c>
      <c r="AG12" s="15">
        <f t="shared" ref="AG12" si="5">AD12/SQRT(5)</f>
        <v>0.66111096812358949</v>
      </c>
      <c r="AH12" s="159">
        <f>AE12/SQRT(5)</f>
        <v>0.30197785466799926</v>
      </c>
      <c r="AI12" s="160">
        <v>8.8572000000000012E-2</v>
      </c>
      <c r="AJ12" s="127">
        <v>1.0004280000000001</v>
      </c>
      <c r="AK12" s="127">
        <v>0.37897200000000009</v>
      </c>
      <c r="AL12" s="52">
        <f>AVERAGE(AI12:AI16)</f>
        <v>9.7574400000000019E-2</v>
      </c>
      <c r="AM12" s="52">
        <f t="shared" ref="AM12:AN12" si="6">AVERAGE(AJ12:AJ16)</f>
        <v>0.99113520000000011</v>
      </c>
      <c r="AN12" s="52">
        <f t="shared" si="6"/>
        <v>0.31944000000000006</v>
      </c>
      <c r="AO12" s="15">
        <f>_xlfn.STDEV.P(AI12:AI16)</f>
        <v>1.396941724768784E-2</v>
      </c>
      <c r="AP12" s="15">
        <f t="shared" ref="AP12:AQ12" si="7">_xlfn.STDEV.P(AJ12:AJ16)</f>
        <v>4.1218390256777419E-2</v>
      </c>
      <c r="AQ12" s="15">
        <f t="shared" si="7"/>
        <v>3.4360591380242292E-2</v>
      </c>
      <c r="AR12" s="15">
        <f>AO12/SQRT(5)</f>
        <v>6.2473133143776055E-3</v>
      </c>
      <c r="AS12" s="15">
        <f t="shared" ref="AS12" si="8">AP12/SQRT(5)</f>
        <v>1.8433424507453864E-2</v>
      </c>
      <c r="AT12" s="159">
        <f>AQ12/SQRT(5)</f>
        <v>1.5366523614663017E-2</v>
      </c>
      <c r="AU12" s="160">
        <v>0.37026000000000003</v>
      </c>
      <c r="AV12" s="52">
        <f>AVERAGE(AU12:AU16)</f>
        <v>0.38100480000000003</v>
      </c>
      <c r="AW12" s="15">
        <f>_xlfn.STDEV.P(AU12:AU16)</f>
        <v>1.3945248687635501E-2</v>
      </c>
      <c r="AX12" s="15">
        <f>AW12/SQRT(5)</f>
        <v>6.2365048057385422E-3</v>
      </c>
      <c r="AY12" s="159"/>
      <c r="AZ12" s="160">
        <v>2.0240880000000003</v>
      </c>
      <c r="BA12" s="127">
        <v>0.19456800000000005</v>
      </c>
      <c r="BB12" s="127">
        <v>0.14665200000000003</v>
      </c>
      <c r="BC12" s="127">
        <v>7.5504000000000016E-2</v>
      </c>
      <c r="BD12" s="127">
        <v>0.55030800000000013</v>
      </c>
      <c r="BE12" s="52">
        <f t="shared" ref="BE12:BF12" si="9">AVERAGE(AZ12:AZ16)</f>
        <v>2.3223288000000002</v>
      </c>
      <c r="BF12" s="52">
        <f t="shared" si="9"/>
        <v>0.18817920000000005</v>
      </c>
      <c r="BG12" s="52">
        <f>AVERAGE(BB12:BB16)</f>
        <v>0.15129840000000003</v>
      </c>
      <c r="BH12" s="52">
        <f>AVERAGE(BC12:BC16)</f>
        <v>7.056720000000001E-2</v>
      </c>
      <c r="BI12" s="52">
        <f>AVERAGE(BD12:BD16)</f>
        <v>0.45912240000000004</v>
      </c>
      <c r="BJ12" s="15">
        <f>_xlfn.STDEV.P(AZ12:AZ16)</f>
        <v>0.31687364304050286</v>
      </c>
      <c r="BK12" s="15">
        <f t="shared" ref="BK12:BN12" si="10">_xlfn.STDEV.P(BA12:BA16)</f>
        <v>1.5974639781854243E-2</v>
      </c>
      <c r="BL12" s="15">
        <f t="shared" si="10"/>
        <v>5.1459011105927871E-3</v>
      </c>
      <c r="BM12" s="15">
        <f t="shared" si="10"/>
        <v>3.5089165507318654E-3</v>
      </c>
      <c r="BN12" s="15">
        <f t="shared" si="10"/>
        <v>6.3073649932757214E-2</v>
      </c>
      <c r="BO12" s="15">
        <f>BJ12/SQRT(5)</f>
        <v>0.14171020122331351</v>
      </c>
      <c r="BP12" s="15">
        <f t="shared" ref="BP12:BS12" si="11">BK12/SQRT(5)</f>
        <v>7.1440760936596999E-3</v>
      </c>
      <c r="BQ12" s="15">
        <f t="shared" si="11"/>
        <v>2.301316937755427E-3</v>
      </c>
      <c r="BR12" s="15">
        <f t="shared" si="11"/>
        <v>1.5692351869621081E-3</v>
      </c>
      <c r="BS12" s="159">
        <f t="shared" si="11"/>
        <v>2.8207393767734033E-2</v>
      </c>
      <c r="BT12" s="160">
        <v>1.7656320000000001</v>
      </c>
      <c r="BU12" s="127">
        <v>0.60403200000000012</v>
      </c>
      <c r="BV12" s="52">
        <f>AVERAGE(BT12:BT16)</f>
        <v>1.2420408000000003</v>
      </c>
      <c r="BW12" s="52">
        <f>AVERAGE(BU12:BU16)</f>
        <v>0.56657040000000014</v>
      </c>
      <c r="BX12" s="15">
        <f>_xlfn.STDEV.P(BT12:BT16)</f>
        <v>0.29445844014964101</v>
      </c>
      <c r="BY12" s="15">
        <f>_xlfn.STDEV.P(BU12:BU16)</f>
        <v>5.3447802460344439E-2</v>
      </c>
      <c r="BZ12" s="15">
        <f>BX12/SQRT(5)</f>
        <v>0.13168581774463012</v>
      </c>
      <c r="CA12" s="159">
        <f>BY12/SQRT(5)</f>
        <v>2.3902583909862135E-2</v>
      </c>
    </row>
    <row r="13" spans="1:79" x14ac:dyDescent="0.25">
      <c r="A13" s="126" t="s">
        <v>4</v>
      </c>
      <c r="B13" s="124" t="s">
        <v>156</v>
      </c>
      <c r="C13" s="160">
        <v>1.6131720000000001</v>
      </c>
      <c r="D13" s="127">
        <v>2.0966880000000008</v>
      </c>
      <c r="E13" s="127">
        <v>7.5126480000000004</v>
      </c>
      <c r="F13" s="15"/>
      <c r="G13" s="15"/>
      <c r="H13" s="15"/>
      <c r="I13" s="15"/>
      <c r="J13" s="15"/>
      <c r="K13" s="15"/>
      <c r="L13" s="15"/>
      <c r="M13" s="15"/>
      <c r="N13" s="159"/>
      <c r="O13" s="160">
        <v>0.17714400000000002</v>
      </c>
      <c r="P13" s="127">
        <v>1.8338760000000003</v>
      </c>
      <c r="Q13" s="15"/>
      <c r="R13" s="15"/>
      <c r="S13" s="15"/>
      <c r="T13" s="15"/>
      <c r="U13" s="15"/>
      <c r="V13" s="159"/>
      <c r="W13" s="160">
        <v>0.95686800000000016</v>
      </c>
      <c r="X13" s="127">
        <v>7.6607520000000022</v>
      </c>
      <c r="Y13" s="127">
        <v>4.7770800000000007</v>
      </c>
      <c r="Z13" s="15"/>
      <c r="AA13" s="15"/>
      <c r="AB13" s="15"/>
      <c r="AC13" s="15"/>
      <c r="AD13" s="15"/>
      <c r="AE13" s="15"/>
      <c r="AF13" s="15"/>
      <c r="AG13" s="15"/>
      <c r="AH13" s="159"/>
      <c r="AI13" s="160">
        <v>0.11906399999999999</v>
      </c>
      <c r="AJ13" s="127">
        <v>1.0076880000000004</v>
      </c>
      <c r="AK13" s="127">
        <v>0.3165360000000001</v>
      </c>
      <c r="AL13" s="15"/>
      <c r="AM13" s="15"/>
      <c r="AN13" s="15"/>
      <c r="AO13" s="15"/>
      <c r="AP13" s="15"/>
      <c r="AQ13" s="15"/>
      <c r="AR13" s="15"/>
      <c r="AS13" s="15"/>
      <c r="AT13" s="159"/>
      <c r="AU13" s="160">
        <v>0.39204000000000006</v>
      </c>
      <c r="AV13" s="15"/>
      <c r="AW13" s="15"/>
      <c r="AX13" s="15"/>
      <c r="AY13" s="159"/>
      <c r="AZ13" s="160">
        <v>2.3057760000000007</v>
      </c>
      <c r="BA13" s="127">
        <v>0.16698000000000002</v>
      </c>
      <c r="BB13" s="127">
        <v>0.15681600000000004</v>
      </c>
      <c r="BC13" s="127">
        <v>6.5340000000000009E-2</v>
      </c>
      <c r="BD13" s="127">
        <v>0.37752000000000008</v>
      </c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9"/>
      <c r="BT13" s="160">
        <v>1.3227720000000001</v>
      </c>
      <c r="BU13" s="127">
        <v>0.47770800000000013</v>
      </c>
      <c r="BV13" s="15"/>
      <c r="BW13" s="15"/>
      <c r="BX13" s="15"/>
      <c r="BY13" s="15"/>
      <c r="BZ13" s="15"/>
      <c r="CA13" s="159"/>
    </row>
    <row r="14" spans="1:79" x14ac:dyDescent="0.25">
      <c r="A14" s="126" t="s">
        <v>4</v>
      </c>
      <c r="B14" s="124" t="s">
        <v>158</v>
      </c>
      <c r="C14" s="160">
        <v>1.7482080000000004</v>
      </c>
      <c r="D14" s="127">
        <v>2.1460560000000006</v>
      </c>
      <c r="E14" s="127">
        <v>7.7289960000000004</v>
      </c>
      <c r="F14" s="15"/>
      <c r="G14" s="15"/>
      <c r="H14" s="15"/>
      <c r="I14" s="15"/>
      <c r="J14" s="15"/>
      <c r="K14" s="15"/>
      <c r="L14" s="15"/>
      <c r="M14" s="15"/>
      <c r="N14" s="159"/>
      <c r="O14" s="160">
        <v>0.13794000000000003</v>
      </c>
      <c r="P14" s="127">
        <v>1.9209960000000004</v>
      </c>
      <c r="Q14" s="15"/>
      <c r="R14" s="15"/>
      <c r="S14" s="15"/>
      <c r="T14" s="15"/>
      <c r="U14" s="15"/>
      <c r="V14" s="159"/>
      <c r="W14" s="160">
        <v>2.0603880000000006</v>
      </c>
      <c r="X14" s="127">
        <v>7.1685240000000006</v>
      </c>
      <c r="Y14" s="127">
        <v>4.9469640000000004</v>
      </c>
      <c r="Z14" s="15"/>
      <c r="AA14" s="15"/>
      <c r="AB14" s="15"/>
      <c r="AC14" s="15"/>
      <c r="AD14" s="15"/>
      <c r="AE14" s="15"/>
      <c r="AF14" s="15"/>
      <c r="AG14" s="15"/>
      <c r="AH14" s="159"/>
      <c r="AI14" s="160">
        <v>9.2928000000000011E-2</v>
      </c>
      <c r="AJ14" s="127">
        <v>1.0512480000000002</v>
      </c>
      <c r="AK14" s="127">
        <v>0.31798799999999999</v>
      </c>
      <c r="AL14" s="15"/>
      <c r="AM14" s="15"/>
      <c r="AN14" s="15"/>
      <c r="AO14" s="15"/>
      <c r="AP14" s="15"/>
      <c r="AQ14" s="15"/>
      <c r="AR14" s="15"/>
      <c r="AS14" s="15"/>
      <c r="AT14" s="159"/>
      <c r="AU14" s="160">
        <v>0.39784800000000003</v>
      </c>
      <c r="AV14" s="15"/>
      <c r="AW14" s="15"/>
      <c r="AX14" s="15"/>
      <c r="AY14" s="159"/>
      <c r="AZ14" s="160">
        <v>2.0284439999999999</v>
      </c>
      <c r="BA14" s="127">
        <v>0.18295200000000003</v>
      </c>
      <c r="BB14" s="127">
        <v>0.14665200000000003</v>
      </c>
      <c r="BC14" s="127">
        <v>6.8244000000000013E-2</v>
      </c>
      <c r="BD14" s="127">
        <v>0.45302400000000004</v>
      </c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9"/>
      <c r="BT14" s="160">
        <v>1.0991640000000003</v>
      </c>
      <c r="BU14" s="127">
        <v>0.53578800000000004</v>
      </c>
      <c r="BV14" s="15"/>
      <c r="BW14" s="15"/>
      <c r="BX14" s="15"/>
      <c r="BY14" s="15"/>
      <c r="BZ14" s="15"/>
      <c r="CA14" s="159"/>
    </row>
    <row r="15" spans="1:79" x14ac:dyDescent="0.25">
      <c r="A15" s="126" t="s">
        <v>4</v>
      </c>
      <c r="B15" s="124" t="s">
        <v>159</v>
      </c>
      <c r="C15" s="160">
        <v>1.5115320000000001</v>
      </c>
      <c r="D15" s="127">
        <v>2.1504120000000002</v>
      </c>
      <c r="E15" s="127">
        <v>7.8945240000000005</v>
      </c>
      <c r="F15" s="15"/>
      <c r="G15" s="15"/>
      <c r="H15" s="15"/>
      <c r="I15" s="15"/>
      <c r="J15" s="15"/>
      <c r="K15" s="15"/>
      <c r="L15" s="15"/>
      <c r="M15" s="15"/>
      <c r="N15" s="159"/>
      <c r="O15" s="160">
        <v>0.16698000000000002</v>
      </c>
      <c r="P15" s="127">
        <v>1.8150000000000002</v>
      </c>
      <c r="Q15" s="15"/>
      <c r="R15" s="15"/>
      <c r="S15" s="15"/>
      <c r="T15" s="15"/>
      <c r="U15" s="15"/>
      <c r="V15" s="159"/>
      <c r="W15" s="160">
        <v>1.2298440000000004</v>
      </c>
      <c r="X15" s="127">
        <v>8.2749480000000002</v>
      </c>
      <c r="Y15" s="127">
        <v>5.1516960000000012</v>
      </c>
      <c r="Z15" s="15"/>
      <c r="AA15" s="15"/>
      <c r="AB15" s="15"/>
      <c r="AC15" s="15"/>
      <c r="AD15" s="15"/>
      <c r="AE15" s="15"/>
      <c r="AF15" s="15"/>
      <c r="AG15" s="15"/>
      <c r="AH15" s="159"/>
      <c r="AI15" s="160">
        <v>0.10744800000000002</v>
      </c>
      <c r="AJ15" s="127">
        <v>0.96848400000000012</v>
      </c>
      <c r="AK15" s="127">
        <v>0.31218000000000007</v>
      </c>
      <c r="AL15" s="15"/>
      <c r="AM15" s="15"/>
      <c r="AN15" s="15"/>
      <c r="AO15" s="15"/>
      <c r="AP15" s="15"/>
      <c r="AQ15" s="15"/>
      <c r="AR15" s="15"/>
      <c r="AS15" s="15"/>
      <c r="AT15" s="159"/>
      <c r="AU15" s="160">
        <v>0.38478000000000001</v>
      </c>
      <c r="AV15" s="15"/>
      <c r="AW15" s="15"/>
      <c r="AX15" s="15"/>
      <c r="AY15" s="159"/>
      <c r="AZ15" s="160">
        <v>2.3609520000000006</v>
      </c>
      <c r="BA15" s="127">
        <v>0.18150000000000005</v>
      </c>
      <c r="BB15" s="127">
        <v>0.15826800000000005</v>
      </c>
      <c r="BC15" s="127">
        <v>7.1148000000000003E-2</v>
      </c>
      <c r="BD15" s="127">
        <v>0.40801200000000004</v>
      </c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9"/>
      <c r="BT15" s="160">
        <v>0.89733600000000002</v>
      </c>
      <c r="BU15" s="127">
        <v>0.62581200000000015</v>
      </c>
      <c r="BV15" s="15"/>
      <c r="BW15" s="15"/>
      <c r="BX15" s="15"/>
      <c r="BY15" s="15"/>
      <c r="BZ15" s="15"/>
      <c r="CA15" s="159"/>
    </row>
    <row r="16" spans="1:79" x14ac:dyDescent="0.25">
      <c r="A16" s="126" t="s">
        <v>4</v>
      </c>
      <c r="B16" s="124" t="s">
        <v>162</v>
      </c>
      <c r="C16" s="160">
        <v>1.238556</v>
      </c>
      <c r="D16" s="127">
        <v>1.4316720000000001</v>
      </c>
      <c r="E16" s="127">
        <v>5.4377400000000016</v>
      </c>
      <c r="F16" s="15"/>
      <c r="G16" s="15"/>
      <c r="H16" s="15"/>
      <c r="I16" s="15"/>
      <c r="J16" s="15"/>
      <c r="K16" s="15"/>
      <c r="L16" s="15"/>
      <c r="M16" s="15"/>
      <c r="N16" s="159"/>
      <c r="O16" s="160">
        <v>6.3888000000000014E-2</v>
      </c>
      <c r="P16" s="127">
        <v>0.67663200000000012</v>
      </c>
      <c r="Q16" s="15"/>
      <c r="R16" s="15"/>
      <c r="S16" s="15"/>
      <c r="T16" s="15"/>
      <c r="U16" s="15"/>
      <c r="V16" s="159"/>
      <c r="W16" s="170">
        <v>3.5327160000000011</v>
      </c>
      <c r="X16" s="127">
        <v>6.3045840000000002</v>
      </c>
      <c r="Y16" s="127">
        <v>3.3279840000000003</v>
      </c>
      <c r="Z16" s="15"/>
      <c r="AA16" s="15"/>
      <c r="AB16" s="15"/>
      <c r="AC16" s="15"/>
      <c r="AD16" s="15"/>
      <c r="AE16" s="15"/>
      <c r="AF16" s="15"/>
      <c r="AG16" s="15"/>
      <c r="AH16" s="159"/>
      <c r="AI16" s="160">
        <v>7.9860000000000014E-2</v>
      </c>
      <c r="AJ16" s="127">
        <v>0.9278280000000001</v>
      </c>
      <c r="AK16" s="127">
        <v>0.27152399999999999</v>
      </c>
      <c r="AL16" s="15"/>
      <c r="AM16" s="15"/>
      <c r="AN16" s="15"/>
      <c r="AO16" s="15"/>
      <c r="AP16" s="15"/>
      <c r="AQ16" s="15"/>
      <c r="AR16" s="15"/>
      <c r="AS16" s="15"/>
      <c r="AT16" s="159"/>
      <c r="AU16" s="160">
        <v>0.36009600000000008</v>
      </c>
      <c r="AV16" s="15"/>
      <c r="AW16" s="15"/>
      <c r="AX16" s="15"/>
      <c r="AY16" s="159"/>
      <c r="AZ16" s="160">
        <v>2.8923839999999998</v>
      </c>
      <c r="BA16" s="127">
        <v>0.21489600000000003</v>
      </c>
      <c r="BB16" s="127">
        <v>0.14810400000000001</v>
      </c>
      <c r="BC16" s="127">
        <v>7.2600000000000012E-2</v>
      </c>
      <c r="BD16" s="127">
        <v>0.50674799999999998</v>
      </c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9"/>
      <c r="BT16" s="160">
        <v>1.1253000000000002</v>
      </c>
      <c r="BU16" s="127">
        <v>0.58951200000000004</v>
      </c>
      <c r="BV16" s="15"/>
      <c r="BW16" s="15"/>
      <c r="BX16" s="15"/>
      <c r="BY16" s="15"/>
      <c r="BZ16" s="15"/>
      <c r="CA16" s="159"/>
    </row>
    <row r="17" spans="1:79" x14ac:dyDescent="0.25">
      <c r="A17" s="128" t="s">
        <v>5</v>
      </c>
      <c r="B17" s="129" t="s">
        <v>157</v>
      </c>
      <c r="C17" s="161">
        <v>1.6262400000000004</v>
      </c>
      <c r="D17" s="130">
        <v>2.5206720000000002</v>
      </c>
      <c r="E17" s="130">
        <v>8.266236000000001</v>
      </c>
      <c r="F17" s="52">
        <f>AVERAGE(C17:C21)</f>
        <v>1.5855840000000003</v>
      </c>
      <c r="G17" s="52">
        <f>AVERAGE(D17:D21)</f>
        <v>2.2860288000000004</v>
      </c>
      <c r="H17" s="52">
        <f t="shared" ref="H17" si="12">AVERAGE(E17:E21)</f>
        <v>7.8843600000000009</v>
      </c>
      <c r="I17" s="15">
        <f>_xlfn.STDEV.P(C17:C21)</f>
        <v>0.13392132192895945</v>
      </c>
      <c r="J17" s="15">
        <f t="shared" ref="J17:K17" si="13">_xlfn.STDEV.P(D17:D21)</f>
        <v>0.14660052403507987</v>
      </c>
      <c r="K17" s="15">
        <f t="shared" si="13"/>
        <v>0.31269216962885427</v>
      </c>
      <c r="L17" s="15">
        <f>I17/SQRT(5)</f>
        <v>5.9891435893957311E-2</v>
      </c>
      <c r="M17" s="15">
        <f t="shared" ref="M17" si="14">J17/SQRT(5)</f>
        <v>6.5561747455906066E-2</v>
      </c>
      <c r="N17" s="159">
        <f>K17/SQRT(5)</f>
        <v>0.13984018946440266</v>
      </c>
      <c r="O17" s="161">
        <v>0.10164000000000002</v>
      </c>
      <c r="P17" s="130">
        <v>0.85232400000000019</v>
      </c>
      <c r="Q17" s="52">
        <f>AVERAGE(O17:O21)</f>
        <v>0.15855840000000004</v>
      </c>
      <c r="R17" s="52">
        <f>AVERAGE(P17:P21)</f>
        <v>1.2902472</v>
      </c>
      <c r="S17" s="15">
        <f>_xlfn.STDEV.P(O17:O21)</f>
        <v>5.1322808627743632E-2</v>
      </c>
      <c r="T17" s="15">
        <f>_xlfn.STDEV.P(P17:P21)</f>
        <v>0.45603952215675353</v>
      </c>
      <c r="U17" s="15">
        <f>S17/SQRT(5)</f>
        <v>2.2952257777569492E-2</v>
      </c>
      <c r="V17" s="159">
        <f>T17/SQRT(5)</f>
        <v>0.20394707439380447</v>
      </c>
      <c r="W17" s="161">
        <v>1.4186040000000002</v>
      </c>
      <c r="X17" s="130">
        <v>7.1278680000000003</v>
      </c>
      <c r="Y17" s="130">
        <v>4.9164720000000006</v>
      </c>
      <c r="Z17" s="52">
        <f>AVERAGE(W17:W21)</f>
        <v>1.6660248000000002</v>
      </c>
      <c r="AA17" s="52">
        <f>AVERAGE(X17:X21)</f>
        <v>6.7578984000000002</v>
      </c>
      <c r="AB17" s="52">
        <f t="shared" ref="AB17" si="15">AVERAGE(Y17:Y21)</f>
        <v>4.5267552000000002</v>
      </c>
      <c r="AC17" s="15">
        <f>_xlfn.STDEV.P(W17:W21)</f>
        <v>0.26681202284634692</v>
      </c>
      <c r="AD17" s="15">
        <f t="shared" ref="AD17:AE17" si="16">_xlfn.STDEV.P(X17:X21)</f>
        <v>0.29283265572650868</v>
      </c>
      <c r="AE17" s="15">
        <f t="shared" si="16"/>
        <v>0.32297075931941577</v>
      </c>
      <c r="AF17" s="15">
        <f>AC17/SQRT(5)</f>
        <v>0.11932196405973172</v>
      </c>
      <c r="AG17" s="15">
        <f t="shared" ref="AG17" si="17">AD17/SQRT(5)</f>
        <v>0.13095874484725328</v>
      </c>
      <c r="AH17" s="159">
        <f>AE17/SQRT(5)</f>
        <v>0.14443691451658747</v>
      </c>
      <c r="AI17" s="161">
        <v>4.0656000000000005E-2</v>
      </c>
      <c r="AJ17" s="130">
        <v>1.1223960000000002</v>
      </c>
      <c r="AK17" s="130">
        <v>0.35138400000000003</v>
      </c>
      <c r="AL17" s="52">
        <f>AVERAGE(AI17:AI21)</f>
        <v>4.4140800000000001E-2</v>
      </c>
      <c r="AM17" s="52">
        <f>AVERAGE(AJ17:AJ21)</f>
        <v>1.0849344000000003</v>
      </c>
      <c r="AN17" s="52">
        <f t="shared" ref="AN17" si="18">AVERAGE(AK17:AK21)</f>
        <v>0.34528560000000008</v>
      </c>
      <c r="AO17" s="15">
        <f>_xlfn.STDEV.P(AI17:AI21)</f>
        <v>4.9111096261435653E-3</v>
      </c>
      <c r="AP17" s="15">
        <f t="shared" ref="AP17:AQ17" si="19">_xlfn.STDEV.P(AJ17:AJ21)</f>
        <v>9.0707126832680493E-2</v>
      </c>
      <c r="AQ17" s="15">
        <f t="shared" si="19"/>
        <v>2.2836595136753624E-2</v>
      </c>
      <c r="AR17" s="15">
        <f>AO17/SQRT(5)</f>
        <v>2.1963149938021178E-3</v>
      </c>
      <c r="AS17" s="15">
        <f t="shared" ref="AS17" si="20">AP17/SQRT(5)</f>
        <v>4.0565460328313756E-2</v>
      </c>
      <c r="AT17" s="159">
        <f>AQ17/SQRT(5)</f>
        <v>1.0212835820084441E-2</v>
      </c>
      <c r="AU17" s="161">
        <v>0.44721600000000006</v>
      </c>
      <c r="AV17" s="52">
        <f>AVERAGE(AU17:AU21)</f>
        <v>0.4236936</v>
      </c>
      <c r="AW17" s="15">
        <f>_xlfn.STDEV.P(AU17:AU21)</f>
        <v>1.8761727954535536E-2</v>
      </c>
      <c r="AX17" s="15">
        <f>AW17/SQRT(5)</f>
        <v>8.390499816339908E-3</v>
      </c>
      <c r="AY17" s="159"/>
      <c r="AZ17" s="161">
        <v>2.2041360000000001</v>
      </c>
      <c r="BA17" s="130">
        <v>0.18440400000000001</v>
      </c>
      <c r="BB17" s="130">
        <v>0.168432</v>
      </c>
      <c r="BC17" s="130">
        <v>8.4215999999999999E-2</v>
      </c>
      <c r="BD17" s="130">
        <v>0.54159599999999997</v>
      </c>
      <c r="BE17" s="52">
        <f t="shared" ref="BE17:BF17" si="21">AVERAGE(AZ17:AZ21)</f>
        <v>2.3098415999999999</v>
      </c>
      <c r="BF17" s="52">
        <f t="shared" si="21"/>
        <v>0.18208079999999999</v>
      </c>
      <c r="BG17" s="52">
        <f>AVERAGE(BB17:BB21)</f>
        <v>0.16727040000000001</v>
      </c>
      <c r="BH17" s="52">
        <f>AVERAGE(BC17:BC21)</f>
        <v>8.3925600000000017E-2</v>
      </c>
      <c r="BI17" s="52">
        <f>AVERAGE(BD17:BD21)</f>
        <v>0.48700080000000001</v>
      </c>
      <c r="BJ17" s="15">
        <f>_xlfn.STDEV.P(AZ17:AZ21)</f>
        <v>0.12088944261199996</v>
      </c>
      <c r="BK17" s="15">
        <f t="shared" ref="BK17:BN17" si="22">_xlfn.STDEV.P(BA17:BA21)</f>
        <v>1.0654158219211883E-2</v>
      </c>
      <c r="BL17" s="15">
        <f t="shared" si="22"/>
        <v>1.3878568133636837E-2</v>
      </c>
      <c r="BM17" s="15">
        <f t="shared" si="22"/>
        <v>6.4544625678672933E-3</v>
      </c>
      <c r="BN17" s="15">
        <f t="shared" si="22"/>
        <v>4.7305794547391332E-2</v>
      </c>
      <c r="BO17" s="15">
        <f>BJ17/SQRT(5)</f>
        <v>5.4063402288498326E-2</v>
      </c>
      <c r="BP17" s="15">
        <f t="shared" ref="BP17:BS17" si="23">BK17/SQRT(5)</f>
        <v>4.7646844042391751E-3</v>
      </c>
      <c r="BQ17" s="15">
        <f t="shared" si="23"/>
        <v>6.2066843554348704E-3</v>
      </c>
      <c r="BR17" s="15">
        <f t="shared" si="23"/>
        <v>2.8865234119958235E-3</v>
      </c>
      <c r="BS17" s="159">
        <f t="shared" si="23"/>
        <v>2.1155794467521184E-2</v>
      </c>
      <c r="BT17" s="161">
        <v>1.9834320000000003</v>
      </c>
      <c r="BU17" s="130">
        <v>0.86829600000000007</v>
      </c>
      <c r="BV17" s="52">
        <f>AVERAGE(BT17:BT21)</f>
        <v>1.4223792000000002</v>
      </c>
      <c r="BW17" s="52">
        <f>AVERAGE(BU17:BU21)</f>
        <v>0.63975120000000019</v>
      </c>
      <c r="BX17" s="15">
        <f>_xlfn.STDEV.P(BT17:BT21)</f>
        <v>0.3782013783276843</v>
      </c>
      <c r="BY17" s="15">
        <f>_xlfn.STDEV.P(BU17:BU21)</f>
        <v>0.13978650673423376</v>
      </c>
      <c r="BZ17" s="15">
        <f>BX17/SQRT(5)</f>
        <v>0.16913679822496355</v>
      </c>
      <c r="CA17" s="159">
        <f>BY17/SQRT(5)</f>
        <v>6.2514426278995755E-2</v>
      </c>
    </row>
    <row r="18" spans="1:79" x14ac:dyDescent="0.25">
      <c r="A18" s="128" t="s">
        <v>5</v>
      </c>
      <c r="B18" s="129" t="s">
        <v>160</v>
      </c>
      <c r="C18" s="161">
        <v>1.5478320000000001</v>
      </c>
      <c r="D18" s="130">
        <v>2.109756</v>
      </c>
      <c r="E18" s="130">
        <v>7.4603759999999992</v>
      </c>
      <c r="F18" s="15"/>
      <c r="G18" s="15"/>
      <c r="H18" s="15"/>
      <c r="I18" s="15"/>
      <c r="J18" s="15"/>
      <c r="K18" s="15"/>
      <c r="L18" s="15"/>
      <c r="M18" s="15"/>
      <c r="N18" s="159"/>
      <c r="O18" s="161">
        <v>9.4380000000000019E-2</v>
      </c>
      <c r="P18" s="130">
        <v>0.7826280000000001</v>
      </c>
      <c r="Q18" s="15"/>
      <c r="R18" s="15"/>
      <c r="S18" s="15"/>
      <c r="T18" s="15"/>
      <c r="U18" s="15"/>
      <c r="V18" s="159"/>
      <c r="W18" s="161">
        <v>1.3663320000000001</v>
      </c>
      <c r="X18" s="130">
        <v>6.5267400000000011</v>
      </c>
      <c r="Y18" s="130">
        <v>4.4329560000000008</v>
      </c>
      <c r="Z18" s="15"/>
      <c r="AA18" s="15"/>
      <c r="AB18" s="15"/>
      <c r="AC18" s="15"/>
      <c r="AD18" s="15"/>
      <c r="AE18" s="15"/>
      <c r="AF18" s="15"/>
      <c r="AG18" s="15"/>
      <c r="AH18" s="159"/>
      <c r="AI18" s="161">
        <v>3.6300000000000006E-2</v>
      </c>
      <c r="AJ18" s="130">
        <v>0.98300400000000021</v>
      </c>
      <c r="AK18" s="130">
        <v>0.32379600000000003</v>
      </c>
      <c r="AL18" s="15"/>
      <c r="AM18" s="15"/>
      <c r="AN18" s="15"/>
      <c r="AO18" s="15"/>
      <c r="AP18" s="15"/>
      <c r="AQ18" s="15"/>
      <c r="AR18" s="15"/>
      <c r="AS18" s="15"/>
      <c r="AT18" s="159"/>
      <c r="AU18" s="161">
        <v>0.43124400000000007</v>
      </c>
      <c r="AV18" s="15"/>
      <c r="AW18" s="15"/>
      <c r="AX18" s="15"/>
      <c r="AY18" s="159"/>
      <c r="AZ18" s="161">
        <v>2.1344400000000001</v>
      </c>
      <c r="BA18" s="130">
        <v>0.17278800000000002</v>
      </c>
      <c r="BB18" s="130">
        <v>0.14665200000000003</v>
      </c>
      <c r="BC18" s="130">
        <v>7.4052000000000007E-2</v>
      </c>
      <c r="BD18" s="130">
        <v>0.40510800000000002</v>
      </c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9"/>
      <c r="BT18" s="161">
        <v>1.6930319999999999</v>
      </c>
      <c r="BU18" s="130">
        <v>0.7071240000000002</v>
      </c>
      <c r="BV18" s="15"/>
      <c r="BW18" s="15"/>
      <c r="BX18" s="15"/>
      <c r="BY18" s="15"/>
      <c r="BZ18" s="15"/>
      <c r="CA18" s="159"/>
    </row>
    <row r="19" spans="1:79" x14ac:dyDescent="0.25">
      <c r="A19" s="128" t="s">
        <v>5</v>
      </c>
      <c r="B19" s="129" t="s">
        <v>163</v>
      </c>
      <c r="C19" s="161">
        <v>1.4069880000000003</v>
      </c>
      <c r="D19" s="130">
        <v>2.2956119999999998</v>
      </c>
      <c r="E19" s="130">
        <v>7.5721800000000012</v>
      </c>
      <c r="F19" s="15"/>
      <c r="G19" s="15"/>
      <c r="H19" s="15"/>
      <c r="I19" s="15"/>
      <c r="J19" s="15"/>
      <c r="K19" s="15"/>
      <c r="L19" s="15"/>
      <c r="M19" s="15"/>
      <c r="N19" s="159"/>
      <c r="O19" s="161">
        <v>0.22360800000000003</v>
      </c>
      <c r="P19" s="130">
        <v>1.1645040000000002</v>
      </c>
      <c r="Q19" s="15"/>
      <c r="R19" s="15"/>
      <c r="S19" s="15"/>
      <c r="T19" s="15"/>
      <c r="U19" s="15"/>
      <c r="V19" s="159"/>
      <c r="W19" s="161">
        <v>1.6291440000000004</v>
      </c>
      <c r="X19" s="130">
        <v>6.6661320000000011</v>
      </c>
      <c r="Y19" s="130">
        <v>4.0351080000000001</v>
      </c>
      <c r="Z19" s="15"/>
      <c r="AA19" s="15"/>
      <c r="AB19" s="15"/>
      <c r="AC19" s="15"/>
      <c r="AD19" s="15"/>
      <c r="AE19" s="15"/>
      <c r="AF19" s="15"/>
      <c r="AG19" s="15"/>
      <c r="AH19" s="159"/>
      <c r="AI19" s="161">
        <v>4.9368000000000002E-2</v>
      </c>
      <c r="AJ19" s="130">
        <v>1.238556</v>
      </c>
      <c r="AK19" s="130">
        <v>0.36880800000000002</v>
      </c>
      <c r="AL19" s="15"/>
      <c r="AM19" s="15"/>
      <c r="AN19" s="15"/>
      <c r="AO19" s="15"/>
      <c r="AP19" s="15"/>
      <c r="AQ19" s="15"/>
      <c r="AR19" s="15"/>
      <c r="AS19" s="15"/>
      <c r="AT19" s="159"/>
      <c r="AU19" s="161">
        <v>0.42979200000000006</v>
      </c>
      <c r="AV19" s="15"/>
      <c r="AW19" s="15"/>
      <c r="AX19" s="15"/>
      <c r="AY19" s="159"/>
      <c r="AZ19" s="161">
        <v>2.3638560000000006</v>
      </c>
      <c r="BA19" s="130">
        <v>0.20182800000000004</v>
      </c>
      <c r="BB19" s="130">
        <v>0.19021200000000002</v>
      </c>
      <c r="BC19" s="130">
        <v>7.9860000000000014E-2</v>
      </c>
      <c r="BD19" s="130">
        <v>0.46899600000000002</v>
      </c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9"/>
      <c r="BT19" s="161">
        <v>1.3503600000000002</v>
      </c>
      <c r="BU19" s="130">
        <v>0.62726400000000015</v>
      </c>
      <c r="BV19" s="15"/>
      <c r="BW19" s="15"/>
      <c r="BX19" s="15"/>
      <c r="BY19" s="15"/>
      <c r="BZ19" s="15"/>
      <c r="CA19" s="159"/>
    </row>
    <row r="20" spans="1:79" x14ac:dyDescent="0.25">
      <c r="A20" s="128" t="s">
        <v>5</v>
      </c>
      <c r="B20" s="129" t="s">
        <v>164</v>
      </c>
      <c r="C20" s="161">
        <v>1.533312</v>
      </c>
      <c r="D20" s="130">
        <v>2.1547680000000002</v>
      </c>
      <c r="E20" s="130">
        <v>8.0222999999999995</v>
      </c>
      <c r="F20" s="15"/>
      <c r="G20" s="15"/>
      <c r="H20" s="15"/>
      <c r="I20" s="15"/>
      <c r="J20" s="15"/>
      <c r="K20" s="15"/>
      <c r="L20" s="15"/>
      <c r="M20" s="15"/>
      <c r="N20" s="159"/>
      <c r="O20" s="161">
        <v>0.18876000000000004</v>
      </c>
      <c r="P20" s="130">
        <v>1.8062880000000001</v>
      </c>
      <c r="Q20" s="15"/>
      <c r="R20" s="15"/>
      <c r="S20" s="15"/>
      <c r="T20" s="15"/>
      <c r="U20" s="15"/>
      <c r="V20" s="159"/>
      <c r="W20" s="161">
        <v>2.0865239999999998</v>
      </c>
      <c r="X20" s="130">
        <v>7.0726920000000009</v>
      </c>
      <c r="Y20" s="130">
        <v>4.4010120000000006</v>
      </c>
      <c r="Z20" s="15"/>
      <c r="AA20" s="15"/>
      <c r="AB20" s="15"/>
      <c r="AC20" s="15"/>
      <c r="AD20" s="15"/>
      <c r="AE20" s="15"/>
      <c r="AF20" s="15"/>
      <c r="AG20" s="15"/>
      <c r="AH20" s="159"/>
      <c r="AI20" s="161">
        <v>4.7916E-2</v>
      </c>
      <c r="AJ20" s="130">
        <v>1.0105920000000002</v>
      </c>
      <c r="AK20" s="130">
        <v>0.36880800000000002</v>
      </c>
      <c r="AL20" s="15"/>
      <c r="AM20" s="15"/>
      <c r="AN20" s="15"/>
      <c r="AO20" s="15"/>
      <c r="AP20" s="15"/>
      <c r="AQ20" s="15"/>
      <c r="AR20" s="15"/>
      <c r="AS20" s="15"/>
      <c r="AT20" s="159"/>
      <c r="AU20" s="161">
        <v>0.39058800000000005</v>
      </c>
      <c r="AV20" s="15"/>
      <c r="AW20" s="15"/>
      <c r="AX20" s="15"/>
      <c r="AY20" s="159"/>
      <c r="AZ20" s="161">
        <v>2.3885400000000003</v>
      </c>
      <c r="BA20" s="130">
        <v>0.17714400000000002</v>
      </c>
      <c r="BB20" s="130">
        <v>0.16698000000000002</v>
      </c>
      <c r="BC20" s="130">
        <v>9.1476000000000016E-2</v>
      </c>
      <c r="BD20" s="130">
        <v>0.51836400000000005</v>
      </c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9"/>
      <c r="BT20" s="161">
        <v>1.1717640000000002</v>
      </c>
      <c r="BU20" s="130">
        <v>0.51546000000000003</v>
      </c>
      <c r="BV20" s="15"/>
      <c r="BW20" s="15"/>
      <c r="BX20" s="15"/>
      <c r="BY20" s="15"/>
      <c r="BZ20" s="15"/>
      <c r="CA20" s="159"/>
    </row>
    <row r="21" spans="1:79" x14ac:dyDescent="0.25">
      <c r="A21" s="128" t="s">
        <v>5</v>
      </c>
      <c r="B21" s="129" t="s">
        <v>165</v>
      </c>
      <c r="C21" s="161">
        <v>1.8135480000000002</v>
      </c>
      <c r="D21" s="130">
        <v>2.3493360000000005</v>
      </c>
      <c r="E21" s="130">
        <v>8.1007080000000009</v>
      </c>
      <c r="F21" s="15"/>
      <c r="G21" s="15"/>
      <c r="H21" s="15"/>
      <c r="I21" s="15"/>
      <c r="J21" s="15"/>
      <c r="K21" s="15"/>
      <c r="L21" s="15"/>
      <c r="M21" s="15"/>
      <c r="N21" s="159"/>
      <c r="O21" s="161">
        <v>0.18440400000000001</v>
      </c>
      <c r="P21" s="130">
        <v>1.8454920000000001</v>
      </c>
      <c r="Q21" s="15"/>
      <c r="R21" s="15"/>
      <c r="S21" s="15"/>
      <c r="T21" s="15"/>
      <c r="U21" s="15"/>
      <c r="V21" s="159"/>
      <c r="W21" s="161">
        <v>1.8295200000000005</v>
      </c>
      <c r="X21" s="130">
        <v>6.3960600000000003</v>
      </c>
      <c r="Y21" s="130">
        <v>4.8482279999999998</v>
      </c>
      <c r="Z21" s="15"/>
      <c r="AA21" s="15"/>
      <c r="AB21" s="15"/>
      <c r="AC21" s="15"/>
      <c r="AD21" s="15"/>
      <c r="AE21" s="15"/>
      <c r="AF21" s="15"/>
      <c r="AG21" s="15"/>
      <c r="AH21" s="159"/>
      <c r="AI21" s="161">
        <v>4.6464000000000005E-2</v>
      </c>
      <c r="AJ21" s="130">
        <v>1.0701240000000003</v>
      </c>
      <c r="AK21" s="130">
        <v>0.31363200000000008</v>
      </c>
      <c r="AL21" s="15"/>
      <c r="AM21" s="15"/>
      <c r="AN21" s="15"/>
      <c r="AO21" s="15"/>
      <c r="AP21" s="15"/>
      <c r="AQ21" s="15"/>
      <c r="AR21" s="15"/>
      <c r="AS21" s="15"/>
      <c r="AT21" s="159"/>
      <c r="AU21" s="161">
        <v>0.41962800000000006</v>
      </c>
      <c r="AV21" s="15"/>
      <c r="AW21" s="15"/>
      <c r="AX21" s="15"/>
      <c r="AY21" s="159"/>
      <c r="AZ21" s="161">
        <v>2.4582360000000003</v>
      </c>
      <c r="BA21" s="130">
        <v>0.17424000000000001</v>
      </c>
      <c r="BB21" s="130">
        <v>0.16407600000000003</v>
      </c>
      <c r="BC21" s="130">
        <v>9.0024000000000021E-2</v>
      </c>
      <c r="BD21" s="130">
        <v>0.50094000000000005</v>
      </c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9"/>
      <c r="BT21" s="161">
        <v>0.91330800000000001</v>
      </c>
      <c r="BU21" s="130">
        <v>0.48061200000000009</v>
      </c>
      <c r="BV21" s="15"/>
      <c r="BW21" s="15"/>
      <c r="BX21" s="15"/>
      <c r="BY21" s="15"/>
      <c r="BZ21" s="15"/>
      <c r="CA21" s="159"/>
    </row>
    <row r="22" spans="1:79" x14ac:dyDescent="0.25">
      <c r="A22" s="131" t="s">
        <v>197</v>
      </c>
      <c r="B22" s="132" t="s">
        <v>167</v>
      </c>
      <c r="C22" s="162">
        <v>1.8193560000000002</v>
      </c>
      <c r="D22" s="133">
        <v>2.7254039999999997</v>
      </c>
      <c r="E22" s="133">
        <v>9.2085840000000019</v>
      </c>
      <c r="F22" s="52">
        <f>AVERAGE(C22:C26)</f>
        <v>1.7615664000000002</v>
      </c>
      <c r="G22" s="52">
        <f>AVERAGE(D22:D26)</f>
        <v>2.6533848</v>
      </c>
      <c r="H22" s="52">
        <f t="shared" ref="H22" si="24">AVERAGE(E22:E26)</f>
        <v>9.320678400000002</v>
      </c>
      <c r="I22" s="15">
        <f>_xlfn.STDEV.P(C22:C26)</f>
        <v>0.13363575692994747</v>
      </c>
      <c r="J22" s="15">
        <f t="shared" ref="J22:K22" si="25">_xlfn.STDEV.P(D22:D26)</f>
        <v>0.11543390867920891</v>
      </c>
      <c r="K22" s="15">
        <f t="shared" si="25"/>
        <v>0.47341025457486652</v>
      </c>
      <c r="L22" s="15">
        <f>I22/SQRT(5)</f>
        <v>5.9763727344000227E-2</v>
      </c>
      <c r="M22" s="15">
        <f t="shared" ref="M22" si="26">J22/SQRT(5)</f>
        <v>5.1623613343042815E-2</v>
      </c>
      <c r="N22" s="159">
        <f>K22/SQRT(5)</f>
        <v>0.21171550209497647</v>
      </c>
      <c r="O22" s="162">
        <v>0.155364</v>
      </c>
      <c r="P22" s="133">
        <v>1.9340640000000002</v>
      </c>
      <c r="Q22" s="52">
        <f>AVERAGE(O22:O26)</f>
        <v>0.17046480000000003</v>
      </c>
      <c r="R22" s="52">
        <f>AVERAGE(P22:P26)</f>
        <v>1.6227552000000003</v>
      </c>
      <c r="S22" s="15">
        <f>_xlfn.STDEV.P(O22:O26)</f>
        <v>3.5335845270206868E-2</v>
      </c>
      <c r="T22" s="15">
        <f>_xlfn.STDEV.P(P22:P26)</f>
        <v>0.44347094200111981</v>
      </c>
      <c r="U22" s="15">
        <f>S22/SQRT(5)</f>
        <v>1.5802670413319397E-2</v>
      </c>
      <c r="V22" s="159">
        <f>T22/SQRT(5)</f>
        <v>0.19832623447207409</v>
      </c>
      <c r="W22" s="162">
        <v>2.180904</v>
      </c>
      <c r="X22" s="133">
        <v>7.3964880000000015</v>
      </c>
      <c r="Y22" s="133">
        <v>5.0442479999999996</v>
      </c>
      <c r="Z22" s="52">
        <f>AVERAGE(W22:W26)</f>
        <v>2.2343375999999999</v>
      </c>
      <c r="AA22" s="52">
        <f>AVERAGE(X22:X26)</f>
        <v>7.5469152000000008</v>
      </c>
      <c r="AB22" s="52">
        <f t="shared" ref="AB22" si="27">AVERAGE(Y22:Y26)</f>
        <v>5.2013544000000005</v>
      </c>
      <c r="AC22" s="15">
        <f>_xlfn.STDEV.P(W22:W26)</f>
        <v>0.12124817301650381</v>
      </c>
      <c r="AD22" s="15">
        <f t="shared" ref="AD22:AE22" si="28">_xlfn.STDEV.P(X22:X26)</f>
        <v>0.36307038613602177</v>
      </c>
      <c r="AE22" s="15">
        <f t="shared" si="28"/>
        <v>0.28398744440527679</v>
      </c>
      <c r="AF22" s="15">
        <f>AC22/SQRT(5)</f>
        <v>5.4223831402511649E-2</v>
      </c>
      <c r="AG22" s="15">
        <f t="shared" ref="AG22" si="29">AD22/SQRT(5)</f>
        <v>0.16237001280344837</v>
      </c>
      <c r="AH22" s="159">
        <f>AE22/SQRT(5)</f>
        <v>0.12700304608932825</v>
      </c>
      <c r="AI22" s="162">
        <v>5.8080000000000014E-2</v>
      </c>
      <c r="AJ22" s="133">
        <v>0.93073200000000011</v>
      </c>
      <c r="AK22" s="133">
        <v>0.41236800000000001</v>
      </c>
      <c r="AL22" s="52">
        <f>AVERAGE(AI22:AI26)</f>
        <v>5.6628000000000012E-2</v>
      </c>
      <c r="AM22" s="52">
        <f>AVERAGE(AJ22:AJ26)</f>
        <v>0.88630080000000011</v>
      </c>
      <c r="AN22" s="52">
        <f t="shared" ref="AN22" si="30">AVERAGE(AK22:AK26)</f>
        <v>0.40830240000000007</v>
      </c>
      <c r="AO22" s="15">
        <f>_xlfn.STDEV.P(AI22:AI26)</f>
        <v>3.8961248439956372E-3</v>
      </c>
      <c r="AP22" s="15">
        <f t="shared" ref="AP22:AQ22" si="31">_xlfn.STDEV.P(AJ22:AJ26)</f>
        <v>5.9277177552241794E-2</v>
      </c>
      <c r="AQ22" s="15">
        <f t="shared" si="31"/>
        <v>2.4699369332839265E-2</v>
      </c>
      <c r="AR22" s="15">
        <f>AO22/SQRT(5)</f>
        <v>1.7424000000000016E-3</v>
      </c>
      <c r="AS22" s="15">
        <f t="shared" ref="AS22" si="32">AP22/SQRT(5)</f>
        <v>2.6509559704227446E-2</v>
      </c>
      <c r="AT22" s="159">
        <f>AQ22/SQRT(5)</f>
        <v>1.1045893765920444E-2</v>
      </c>
      <c r="AU22" s="162">
        <v>0.44140800000000002</v>
      </c>
      <c r="AV22" s="52">
        <f>AVERAGE(AU22:AU26)</f>
        <v>0.4524432000000001</v>
      </c>
      <c r="AW22" s="15">
        <f>_xlfn.STDEV.P(AU22:AU26)</f>
        <v>2.4307017771828789E-2</v>
      </c>
      <c r="AX22" s="15">
        <f>AW22/SQRT(5)</f>
        <v>1.0870428813620929E-2</v>
      </c>
      <c r="AY22" s="159"/>
      <c r="AZ22" s="162">
        <v>2.5932720000000002</v>
      </c>
      <c r="BA22" s="133">
        <v>0.19747200000000001</v>
      </c>
      <c r="BB22" s="133">
        <v>0.17714400000000002</v>
      </c>
      <c r="BC22" s="133">
        <v>0.10018800000000003</v>
      </c>
      <c r="BD22" s="133">
        <v>0.51400800000000013</v>
      </c>
      <c r="BE22" s="52">
        <f t="shared" ref="BE22:BF22" si="33">AVERAGE(AZ22:AZ26)</f>
        <v>2.6734224000000006</v>
      </c>
      <c r="BF22" s="52">
        <f t="shared" si="33"/>
        <v>0.2128632</v>
      </c>
      <c r="BG22" s="52">
        <f>AVERAGE(BB22:BB26)</f>
        <v>0.20124720000000001</v>
      </c>
      <c r="BH22" s="52">
        <f>AVERAGE(BC22:BC26)</f>
        <v>0.11151360000000002</v>
      </c>
      <c r="BI22" s="52">
        <f>AVERAGE(BD22:BD26)</f>
        <v>0.55872960000000005</v>
      </c>
      <c r="BJ22" s="15">
        <f>_xlfn.STDEV.P(AZ22:AZ26)</f>
        <v>0.27910204857836202</v>
      </c>
      <c r="BK22" s="15">
        <f t="shared" ref="BK22:BN22" si="34">_xlfn.STDEV.P(BA22:BA26)</f>
        <v>1.5627729693080825E-2</v>
      </c>
      <c r="BL22" s="15">
        <f t="shared" si="34"/>
        <v>1.7292826239802449E-2</v>
      </c>
      <c r="BM22" s="15">
        <f t="shared" si="34"/>
        <v>9.9501736587860566E-3</v>
      </c>
      <c r="BN22" s="15">
        <f t="shared" si="34"/>
        <v>4.64767032634631E-2</v>
      </c>
      <c r="BO22" s="15">
        <f>BJ22/SQRT(5)</f>
        <v>0.12481823065613319</v>
      </c>
      <c r="BP22" s="15">
        <f t="shared" ref="BP22:BS22" si="35">BK22/SQRT(5)</f>
        <v>6.9889331855441297E-3</v>
      </c>
      <c r="BQ22" s="15">
        <f t="shared" si="35"/>
        <v>7.7335869990580713E-3</v>
      </c>
      <c r="BR22" s="15">
        <f t="shared" si="35"/>
        <v>4.4498529377946837E-3</v>
      </c>
      <c r="BS22" s="159">
        <f t="shared" si="35"/>
        <v>2.0785013573437962E-2</v>
      </c>
      <c r="BT22" s="162">
        <v>1.1993520000000002</v>
      </c>
      <c r="BU22" s="133">
        <v>0.68824800000000008</v>
      </c>
      <c r="BV22" s="52">
        <f>AVERAGE(BT22:BT26)</f>
        <v>1.4069880000000001</v>
      </c>
      <c r="BW22" s="52">
        <f>AVERAGE(BU22:BU26)</f>
        <v>0.67721280000000017</v>
      </c>
      <c r="BX22" s="15">
        <f>_xlfn.STDEV.P(BT22:BT26)</f>
        <v>0.31642008519814258</v>
      </c>
      <c r="BY22" s="15">
        <f>_xlfn.STDEV.P(BU22:BU26)</f>
        <v>9.3788860111209585E-2</v>
      </c>
      <c r="BZ22" s="15">
        <f>BX22/SQRT(5)</f>
        <v>0.14150736398986435</v>
      </c>
      <c r="CA22" s="159">
        <f>BY22/SQRT(5)</f>
        <v>4.1943653348176624E-2</v>
      </c>
    </row>
    <row r="23" spans="1:79" x14ac:dyDescent="0.25">
      <c r="A23" s="131" t="s">
        <v>197</v>
      </c>
      <c r="B23" s="132" t="s">
        <v>168</v>
      </c>
      <c r="C23" s="162">
        <v>1.5492840000000003</v>
      </c>
      <c r="D23" s="133">
        <v>2.5918200000000002</v>
      </c>
      <c r="E23" s="133">
        <v>8.8513920000000024</v>
      </c>
      <c r="F23" s="15"/>
      <c r="G23" s="15"/>
      <c r="H23" s="15"/>
      <c r="I23" s="15"/>
      <c r="J23" s="15"/>
      <c r="K23" s="15"/>
      <c r="L23" s="15"/>
      <c r="M23" s="15"/>
      <c r="N23" s="159"/>
      <c r="O23" s="162">
        <v>0.16262400000000002</v>
      </c>
      <c r="P23" s="133">
        <v>1.7801520000000002</v>
      </c>
      <c r="Q23" s="15"/>
      <c r="R23" s="15"/>
      <c r="S23" s="15"/>
      <c r="T23" s="15"/>
      <c r="U23" s="15"/>
      <c r="V23" s="159"/>
      <c r="W23" s="162">
        <v>2.045868</v>
      </c>
      <c r="X23" s="133">
        <v>7.294848</v>
      </c>
      <c r="Y23" s="133">
        <v>4.954224</v>
      </c>
      <c r="Z23" s="15"/>
      <c r="AA23" s="15"/>
      <c r="AB23" s="15"/>
      <c r="AC23" s="15"/>
      <c r="AD23" s="15"/>
      <c r="AE23" s="15"/>
      <c r="AF23" s="15"/>
      <c r="AG23" s="15"/>
      <c r="AH23" s="159"/>
      <c r="AI23" s="162">
        <v>4.9368000000000002E-2</v>
      </c>
      <c r="AJ23" s="133">
        <v>0.84216000000000013</v>
      </c>
      <c r="AK23" s="133">
        <v>0.39784800000000003</v>
      </c>
      <c r="AL23" s="15"/>
      <c r="AM23" s="15"/>
      <c r="AN23" s="15"/>
      <c r="AO23" s="15"/>
      <c r="AP23" s="15"/>
      <c r="AQ23" s="15"/>
      <c r="AR23" s="15"/>
      <c r="AS23" s="15"/>
      <c r="AT23" s="159"/>
      <c r="AU23" s="162">
        <v>0.41962800000000006</v>
      </c>
      <c r="AV23" s="15"/>
      <c r="AW23" s="15"/>
      <c r="AX23" s="15"/>
      <c r="AY23" s="159"/>
      <c r="AZ23" s="162">
        <v>2.4103200000000005</v>
      </c>
      <c r="BA23" s="133">
        <v>0.20908800000000002</v>
      </c>
      <c r="BB23" s="133">
        <v>0.187308</v>
      </c>
      <c r="BC23" s="133">
        <v>9.8736000000000004E-2</v>
      </c>
      <c r="BD23" s="133">
        <v>0.54449999999999998</v>
      </c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9"/>
      <c r="BT23" s="162">
        <v>1.1398200000000003</v>
      </c>
      <c r="BU23" s="133">
        <v>0.62436000000000014</v>
      </c>
      <c r="BV23" s="15"/>
      <c r="BW23" s="15"/>
      <c r="BX23" s="15"/>
      <c r="BY23" s="15"/>
      <c r="BZ23" s="15"/>
      <c r="CA23" s="159"/>
    </row>
    <row r="24" spans="1:79" x14ac:dyDescent="0.25">
      <c r="A24" s="131" t="s">
        <v>197</v>
      </c>
      <c r="B24" s="132" t="s">
        <v>169</v>
      </c>
      <c r="C24" s="162">
        <v>1.6756080000000002</v>
      </c>
      <c r="D24" s="133">
        <v>2.4727560000000008</v>
      </c>
      <c r="E24" s="133">
        <v>9.1897079999999995</v>
      </c>
      <c r="F24" s="15"/>
      <c r="G24" s="15"/>
      <c r="H24" s="15"/>
      <c r="I24" s="15"/>
      <c r="J24" s="15"/>
      <c r="K24" s="15"/>
      <c r="L24" s="15"/>
      <c r="M24" s="15"/>
      <c r="N24" s="159"/>
      <c r="O24" s="162">
        <v>0.18004800000000004</v>
      </c>
      <c r="P24" s="133">
        <v>1.2080640000000002</v>
      </c>
      <c r="Q24" s="15"/>
      <c r="R24" s="15"/>
      <c r="S24" s="15"/>
      <c r="T24" s="15"/>
      <c r="U24" s="15"/>
      <c r="V24" s="159"/>
      <c r="W24" s="162">
        <v>2.2839960000000006</v>
      </c>
      <c r="X24" s="133">
        <v>7.1481960000000013</v>
      </c>
      <c r="Y24" s="133">
        <v>4.9643880000000005</v>
      </c>
      <c r="Z24" s="15"/>
      <c r="AA24" s="15"/>
      <c r="AB24" s="15"/>
      <c r="AC24" s="15"/>
      <c r="AD24" s="15"/>
      <c r="AE24" s="15"/>
      <c r="AF24" s="15"/>
      <c r="AG24" s="15"/>
      <c r="AH24" s="159"/>
      <c r="AI24" s="162">
        <v>5.6628000000000005E-2</v>
      </c>
      <c r="AJ24" s="133">
        <v>0.79279200000000016</v>
      </c>
      <c r="AK24" s="133">
        <v>0.38768400000000003</v>
      </c>
      <c r="AL24" s="15"/>
      <c r="AM24" s="15"/>
      <c r="AN24" s="15"/>
      <c r="AO24" s="15"/>
      <c r="AP24" s="15"/>
      <c r="AQ24" s="15"/>
      <c r="AR24" s="15"/>
      <c r="AS24" s="15"/>
      <c r="AT24" s="159"/>
      <c r="AU24" s="162">
        <v>0.47190000000000004</v>
      </c>
      <c r="AV24" s="15"/>
      <c r="AW24" s="15"/>
      <c r="AX24" s="15"/>
      <c r="AY24" s="159"/>
      <c r="AZ24" s="162">
        <v>2.8952880000000007</v>
      </c>
      <c r="BA24" s="133">
        <v>0.24248400000000003</v>
      </c>
      <c r="BB24" s="133">
        <v>0.20763600000000004</v>
      </c>
      <c r="BC24" s="133">
        <v>0.11761200000000001</v>
      </c>
      <c r="BD24" s="133">
        <v>0.57934800000000009</v>
      </c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9"/>
      <c r="BT24" s="162">
        <v>1.57542</v>
      </c>
      <c r="BU24" s="133">
        <v>0.71438400000000013</v>
      </c>
      <c r="BV24" s="15"/>
      <c r="BW24" s="15"/>
      <c r="BX24" s="15"/>
      <c r="BY24" s="15"/>
      <c r="BZ24" s="15"/>
      <c r="CA24" s="159"/>
    </row>
    <row r="25" spans="1:79" x14ac:dyDescent="0.25">
      <c r="A25" s="131" t="s">
        <v>197</v>
      </c>
      <c r="B25" s="132" t="s">
        <v>171</v>
      </c>
      <c r="C25" s="162">
        <v>1.9297080000000004</v>
      </c>
      <c r="D25" s="133">
        <v>2.8110720000000002</v>
      </c>
      <c r="E25" s="133">
        <v>9.1214640000000013</v>
      </c>
      <c r="F25" s="15"/>
      <c r="G25" s="15"/>
      <c r="H25" s="15"/>
      <c r="I25" s="15"/>
      <c r="J25" s="15"/>
      <c r="K25" s="15"/>
      <c r="L25" s="15"/>
      <c r="M25" s="15"/>
      <c r="N25" s="159"/>
      <c r="O25" s="162">
        <v>0.12342000000000003</v>
      </c>
      <c r="P25" s="133">
        <v>1.0091400000000001</v>
      </c>
      <c r="Q25" s="15"/>
      <c r="R25" s="15"/>
      <c r="S25" s="15"/>
      <c r="T25" s="15"/>
      <c r="U25" s="15"/>
      <c r="V25" s="159"/>
      <c r="W25" s="162">
        <v>2.4146760000000005</v>
      </c>
      <c r="X25" s="133">
        <v>8.1631440000000008</v>
      </c>
      <c r="Y25" s="133">
        <v>5.6889360000000009</v>
      </c>
      <c r="Z25" s="15"/>
      <c r="AA25" s="15"/>
      <c r="AB25" s="15"/>
      <c r="AC25" s="15"/>
      <c r="AD25" s="15"/>
      <c r="AE25" s="15"/>
      <c r="AF25" s="15"/>
      <c r="AG25" s="15"/>
      <c r="AH25" s="159"/>
      <c r="AI25" s="162">
        <v>5.8080000000000014E-2</v>
      </c>
      <c r="AJ25" s="133">
        <v>0.91621200000000014</v>
      </c>
      <c r="AK25" s="133">
        <v>0.38913600000000009</v>
      </c>
      <c r="AL25" s="15"/>
      <c r="AM25" s="15"/>
      <c r="AN25" s="15"/>
      <c r="AO25" s="15"/>
      <c r="AP25" s="15"/>
      <c r="AQ25" s="15"/>
      <c r="AR25" s="15"/>
      <c r="AS25" s="15"/>
      <c r="AT25" s="159"/>
      <c r="AU25" s="162">
        <v>0.48787200000000008</v>
      </c>
      <c r="AV25" s="15"/>
      <c r="AW25" s="15"/>
      <c r="AX25" s="15"/>
      <c r="AY25" s="159"/>
      <c r="AZ25" s="162">
        <v>3.0927600000000002</v>
      </c>
      <c r="BA25" s="133">
        <v>0.20328000000000004</v>
      </c>
      <c r="BB25" s="133">
        <v>0.22651200000000002</v>
      </c>
      <c r="BC25" s="133">
        <v>0.12196800000000002</v>
      </c>
      <c r="BD25" s="133">
        <v>0.51691200000000004</v>
      </c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9"/>
      <c r="BT25" s="162">
        <v>1.9543920000000001</v>
      </c>
      <c r="BU25" s="133">
        <v>0.82038000000000011</v>
      </c>
      <c r="BV25" s="15"/>
      <c r="BW25" s="15"/>
      <c r="BX25" s="15"/>
      <c r="BY25" s="15"/>
      <c r="BZ25" s="15"/>
      <c r="CA25" s="159"/>
    </row>
    <row r="26" spans="1:79" x14ac:dyDescent="0.25">
      <c r="A26" s="131" t="s">
        <v>197</v>
      </c>
      <c r="B26" s="132" t="s">
        <v>172</v>
      </c>
      <c r="C26" s="162">
        <v>1.8338760000000003</v>
      </c>
      <c r="D26" s="133">
        <v>2.6658720000000002</v>
      </c>
      <c r="E26" s="133">
        <v>10.232244000000001</v>
      </c>
      <c r="F26" s="15"/>
      <c r="G26" s="15"/>
      <c r="H26" s="15"/>
      <c r="I26" s="15"/>
      <c r="J26" s="15"/>
      <c r="K26" s="15"/>
      <c r="L26" s="15"/>
      <c r="M26" s="15"/>
      <c r="N26" s="159"/>
      <c r="O26" s="162">
        <v>0.23086800000000002</v>
      </c>
      <c r="P26" s="133">
        <v>2.1823560000000004</v>
      </c>
      <c r="Q26" s="15"/>
      <c r="R26" s="15"/>
      <c r="S26" s="15"/>
      <c r="T26" s="15"/>
      <c r="U26" s="15"/>
      <c r="V26" s="159"/>
      <c r="W26" s="162">
        <v>2.2462439999999999</v>
      </c>
      <c r="X26" s="133">
        <v>7.7319000000000004</v>
      </c>
      <c r="Y26" s="133">
        <v>5.3549760000000006</v>
      </c>
      <c r="Z26" s="15"/>
      <c r="AA26" s="15"/>
      <c r="AB26" s="15"/>
      <c r="AC26" s="15"/>
      <c r="AD26" s="15"/>
      <c r="AE26" s="15"/>
      <c r="AF26" s="15"/>
      <c r="AG26" s="15"/>
      <c r="AH26" s="159"/>
      <c r="AI26" s="162">
        <v>6.098400000000001E-2</v>
      </c>
      <c r="AJ26" s="133">
        <v>0.94960800000000012</v>
      </c>
      <c r="AK26" s="133">
        <v>0.4544760000000001</v>
      </c>
      <c r="AL26" s="15"/>
      <c r="AM26" s="15"/>
      <c r="AN26" s="15"/>
      <c r="AO26" s="15"/>
      <c r="AP26" s="15"/>
      <c r="AQ26" s="15"/>
      <c r="AR26" s="15"/>
      <c r="AS26" s="15"/>
      <c r="AT26" s="159"/>
      <c r="AU26" s="162">
        <v>0.44140800000000002</v>
      </c>
      <c r="AV26" s="15"/>
      <c r="AW26" s="15"/>
      <c r="AX26" s="15"/>
      <c r="AY26" s="159"/>
      <c r="AZ26" s="162">
        <v>2.3754720000000002</v>
      </c>
      <c r="BA26" s="133">
        <v>0.21199200000000004</v>
      </c>
      <c r="BB26" s="133">
        <v>0.20763600000000004</v>
      </c>
      <c r="BC26" s="133">
        <v>0.11906399999999999</v>
      </c>
      <c r="BD26" s="133">
        <v>0.63888000000000011</v>
      </c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9"/>
      <c r="BT26" s="162">
        <v>1.165956</v>
      </c>
      <c r="BU26" s="133">
        <v>0.53869200000000006</v>
      </c>
      <c r="BV26" s="15"/>
      <c r="BW26" s="15"/>
      <c r="BX26" s="15"/>
      <c r="BY26" s="15"/>
      <c r="BZ26" s="15"/>
      <c r="CA26" s="159"/>
    </row>
    <row r="27" spans="1:79" x14ac:dyDescent="0.25">
      <c r="A27" s="134" t="s">
        <v>198</v>
      </c>
      <c r="B27" s="135" t="s">
        <v>173</v>
      </c>
      <c r="C27" s="163">
        <v>1.634952</v>
      </c>
      <c r="D27" s="136">
        <v>2.7210480000000001</v>
      </c>
      <c r="E27" s="136">
        <v>8.915280000000001</v>
      </c>
      <c r="F27" s="52">
        <f>AVERAGE(C27:C31)</f>
        <v>1.8385224000000004</v>
      </c>
      <c r="G27" s="52">
        <f>AVERAGE(D27:D31)</f>
        <v>2.6708088000000005</v>
      </c>
      <c r="H27" s="52">
        <f t="shared" ref="H27" si="36">AVERAGE(E27:E31)</f>
        <v>9.3418776000000001</v>
      </c>
      <c r="I27" s="15">
        <f>_xlfn.STDEV.P(C27:C31)</f>
        <v>0.14267006506706306</v>
      </c>
      <c r="J27" s="15">
        <f t="shared" ref="J27:K27" si="37">_xlfn.STDEV.P(D27:D31)</f>
        <v>0.19967951301863687</v>
      </c>
      <c r="K27" s="15">
        <f t="shared" si="37"/>
        <v>0.7432461087165142</v>
      </c>
      <c r="L27" s="15">
        <f>I27/SQRT(5)</f>
        <v>6.380399276885422E-2</v>
      </c>
      <c r="M27" s="15">
        <f t="shared" ref="M27" si="38">J27/SQRT(5)</f>
        <v>8.9299392964745247E-2</v>
      </c>
      <c r="N27" s="159">
        <f>K27/SQRT(5)</f>
        <v>0.33238976462046493</v>
      </c>
      <c r="O27" s="163">
        <v>0.20618400000000001</v>
      </c>
      <c r="P27" s="136">
        <v>1.9616520000000002</v>
      </c>
      <c r="Q27" s="52">
        <f>AVERAGE(O27:O31)</f>
        <v>0.22941600000000001</v>
      </c>
      <c r="R27" s="52">
        <f>AVERAGE(P27:P31)</f>
        <v>2.0014368000000005</v>
      </c>
      <c r="S27" s="15">
        <f>_xlfn.STDEV.P(O27:O31)</f>
        <v>1.452000000000001E-2</v>
      </c>
      <c r="T27" s="15">
        <f>_xlfn.STDEV.P(P27:P31)</f>
        <v>0.11921123384379509</v>
      </c>
      <c r="U27" s="15">
        <f>S27/SQRT(5)</f>
        <v>6.4935414066593939E-3</v>
      </c>
      <c r="V27" s="159">
        <f>T27/SQRT(5)</f>
        <v>5.3312884511269872E-2</v>
      </c>
      <c r="W27" s="163">
        <v>1.7670840000000001</v>
      </c>
      <c r="X27" s="136">
        <v>7.3979400000000002</v>
      </c>
      <c r="Y27" s="136">
        <v>5.0253720000000008</v>
      </c>
      <c r="Z27" s="52">
        <f>AVERAGE(W27:W31)</f>
        <v>1.8391032000000003</v>
      </c>
      <c r="AA27" s="52">
        <f>AVERAGE(X27:X31)</f>
        <v>7.3212744000000018</v>
      </c>
      <c r="AB27" s="52">
        <f>AVERAGE(Y27:Y31)</f>
        <v>5.1938040000000001</v>
      </c>
      <c r="AC27" s="15">
        <f>_xlfn.STDEV.P(W27:W31)</f>
        <v>0.36942213057173401</v>
      </c>
      <c r="AD27" s="15">
        <f t="shared" ref="AD27:AE27" si="39">_xlfn.STDEV.P(X27:X31)</f>
        <v>0.40505689053939042</v>
      </c>
      <c r="AE27" s="15">
        <f t="shared" si="39"/>
        <v>0.23070996100212068</v>
      </c>
      <c r="AF27" s="15">
        <f>AC27/SQRT(5)</f>
        <v>0.16521059927024009</v>
      </c>
      <c r="AG27" s="15">
        <f t="shared" ref="AG27" si="40">AD27/SQRT(5)</f>
        <v>0.18114694840015369</v>
      </c>
      <c r="AH27" s="159">
        <f>AE27/SQRT(5)</f>
        <v>0.10317663117741346</v>
      </c>
      <c r="AI27" s="163">
        <v>5.5176000000000003E-2</v>
      </c>
      <c r="AJ27" s="136">
        <v>0.85958400000000013</v>
      </c>
      <c r="AK27" s="136">
        <v>0.40656000000000009</v>
      </c>
      <c r="AL27" s="52">
        <f>AVERAGE(AI27:AI31)</f>
        <v>5.1691200000000007E-2</v>
      </c>
      <c r="AM27" s="52">
        <f>AVERAGE(AJ27:AJ31)</f>
        <v>0.85203360000000017</v>
      </c>
      <c r="AN27" s="52">
        <f>AVERAGE(AK27:AK31)</f>
        <v>0.42078959999999999</v>
      </c>
      <c r="AO27" s="15">
        <f>_xlfn.STDEV.P(AI27:AI31)</f>
        <v>1.2134411867082801E-2</v>
      </c>
      <c r="AP27" s="15">
        <f t="shared" ref="AP27:AQ27" si="41">_xlfn.STDEV.P(AJ27:AJ31)</f>
        <v>0.1288780673374639</v>
      </c>
      <c r="AQ27" s="15">
        <f t="shared" si="41"/>
        <v>8.7313385365589743E-3</v>
      </c>
      <c r="AR27" s="15">
        <f>AO27/SQRT(5)</f>
        <v>5.4266739603554565E-3</v>
      </c>
      <c r="AS27" s="15">
        <f t="shared" ref="AS27" si="42">AP27/SQRT(5)</f>
        <v>5.7636023875072918E-2</v>
      </c>
      <c r="AT27" s="159">
        <f>AQ27/SQRT(5)</f>
        <v>3.9047733004618796E-3</v>
      </c>
      <c r="AU27" s="163">
        <v>0.44140800000000002</v>
      </c>
      <c r="AV27" s="52">
        <f>AVERAGE(AU27:AU31)</f>
        <v>0.44431200000000004</v>
      </c>
      <c r="AW27" s="15">
        <f>_xlfn.STDEV.P(AU27:AU31)</f>
        <v>1.2456772230397395E-2</v>
      </c>
      <c r="AX27" s="15">
        <f>AW27/SQRT(5)</f>
        <v>5.570837897480049E-3</v>
      </c>
      <c r="AY27" s="159"/>
      <c r="AZ27" s="163">
        <v>2.5918200000000002</v>
      </c>
      <c r="BA27" s="136">
        <v>0.18876000000000004</v>
      </c>
      <c r="BB27" s="136">
        <v>0.18876000000000004</v>
      </c>
      <c r="BC27" s="136">
        <v>0.10018800000000003</v>
      </c>
      <c r="BD27" s="136">
        <v>0.48932400000000015</v>
      </c>
      <c r="BE27" s="52">
        <f t="shared" ref="BE27:BF27" si="43">AVERAGE(AZ27:AZ31)</f>
        <v>2.6983968000000003</v>
      </c>
      <c r="BF27" s="52">
        <f t="shared" si="43"/>
        <v>0.21431520000000007</v>
      </c>
      <c r="BG27" s="52">
        <f>AVERAGE(BB27:BB31)</f>
        <v>0.20415120000000003</v>
      </c>
      <c r="BH27" s="52">
        <f>AVERAGE(BC27:BC31)</f>
        <v>0.1094808</v>
      </c>
      <c r="BI27" s="52">
        <f>AVERAGE(BD27:BD31)</f>
        <v>0.56076239999999999</v>
      </c>
      <c r="BJ27" s="15">
        <f>_xlfn.STDEV.P(AZ27:AZ31)</f>
        <v>0.11353340181356329</v>
      </c>
      <c r="BK27" s="15">
        <f t="shared" ref="BK27:BN27" si="44">_xlfn.STDEV.P(BA27:BA31)</f>
        <v>1.9406891213174762E-2</v>
      </c>
      <c r="BL27" s="15">
        <f t="shared" si="44"/>
        <v>1.345276236911958E-2</v>
      </c>
      <c r="BM27" s="15">
        <f t="shared" si="44"/>
        <v>7.9846798908910516E-3</v>
      </c>
      <c r="BN27" s="15">
        <f t="shared" si="44"/>
        <v>6.644641378313812E-2</v>
      </c>
      <c r="BO27" s="15">
        <f>BJ27/SQRT(5)</f>
        <v>5.0773680834385083E-2</v>
      </c>
      <c r="BP27" s="15">
        <f t="shared" ref="BP27:BS27" si="45">BK27/SQRT(5)</f>
        <v>8.6790255969204262E-3</v>
      </c>
      <c r="BQ27" s="15">
        <f t="shared" si="45"/>
        <v>6.0162582285004998E-3</v>
      </c>
      <c r="BR27" s="15">
        <f t="shared" si="45"/>
        <v>3.5708574029215991E-3</v>
      </c>
      <c r="BS27" s="159">
        <f t="shared" si="45"/>
        <v>2.9715739616035158E-2</v>
      </c>
      <c r="BT27" s="163">
        <v>1.2980880000000004</v>
      </c>
      <c r="BU27" s="136">
        <v>0.51400800000000013</v>
      </c>
      <c r="BV27" s="52">
        <f>AVERAGE(BT27:BT31)</f>
        <v>1.1958671999999999</v>
      </c>
      <c r="BW27" s="52">
        <f>AVERAGE(BU27:BU31)</f>
        <v>0.55059840000000004</v>
      </c>
      <c r="BX27" s="15">
        <f>_xlfn.STDEV.P(BT27:BT31)</f>
        <v>8.6090744065549785E-2</v>
      </c>
      <c r="BY27" s="15">
        <f>_xlfn.STDEV.P(BU27:BU31)</f>
        <v>5.0727818110381982E-2</v>
      </c>
      <c r="BZ27" s="15">
        <f>BX27/SQRT(5)</f>
        <v>3.8500951192821181E-2</v>
      </c>
      <c r="CA27" s="159">
        <f>BY27/SQRT(5)</f>
        <v>2.2686169929011808E-2</v>
      </c>
    </row>
    <row r="28" spans="1:79" x14ac:dyDescent="0.25">
      <c r="A28" s="134" t="s">
        <v>198</v>
      </c>
      <c r="B28" s="135" t="s">
        <v>174</v>
      </c>
      <c r="C28" s="163">
        <v>2.0618400000000001</v>
      </c>
      <c r="D28" s="136">
        <v>2.3057760000000007</v>
      </c>
      <c r="E28" s="136">
        <v>8.4186960000000006</v>
      </c>
      <c r="F28" s="15"/>
      <c r="G28" s="15"/>
      <c r="H28" s="15"/>
      <c r="I28" s="15"/>
      <c r="J28" s="15"/>
      <c r="K28" s="15"/>
      <c r="L28" s="15"/>
      <c r="M28" s="15"/>
      <c r="N28" s="159"/>
      <c r="O28" s="163">
        <v>0.23377200000000006</v>
      </c>
      <c r="P28" s="136">
        <v>1.9151880000000006</v>
      </c>
      <c r="Q28" s="15"/>
      <c r="R28" s="15"/>
      <c r="S28" s="15"/>
      <c r="T28" s="15"/>
      <c r="U28" s="15"/>
      <c r="V28" s="159"/>
      <c r="W28" s="163">
        <v>1.5071760000000003</v>
      </c>
      <c r="X28" s="136">
        <v>7.511196</v>
      </c>
      <c r="Y28" s="136">
        <v>5.2228440000000003</v>
      </c>
      <c r="Z28" s="15"/>
      <c r="AA28" s="15"/>
      <c r="AB28" s="15"/>
      <c r="AC28" s="15"/>
      <c r="AD28" s="15"/>
      <c r="AE28" s="15"/>
      <c r="AF28" s="15"/>
      <c r="AG28" s="15"/>
      <c r="AH28" s="159"/>
      <c r="AI28" s="163">
        <v>5.9531999999999995E-2</v>
      </c>
      <c r="AJ28" s="136">
        <v>0.96993600000000013</v>
      </c>
      <c r="AK28" s="136">
        <v>0.42398400000000008</v>
      </c>
      <c r="AL28" s="15"/>
      <c r="AM28" s="15"/>
      <c r="AN28" s="15"/>
      <c r="AO28" s="15"/>
      <c r="AP28" s="15"/>
      <c r="AQ28" s="15"/>
      <c r="AR28" s="15"/>
      <c r="AS28" s="15"/>
      <c r="AT28" s="159"/>
      <c r="AU28" s="163">
        <v>0.44140800000000002</v>
      </c>
      <c r="AV28" s="15"/>
      <c r="AW28" s="15"/>
      <c r="AX28" s="15"/>
      <c r="AY28" s="159"/>
      <c r="AZ28" s="163">
        <v>2.8764120000000006</v>
      </c>
      <c r="BA28" s="136">
        <v>0.19456800000000005</v>
      </c>
      <c r="BB28" s="136">
        <v>0.20763600000000004</v>
      </c>
      <c r="BC28" s="136">
        <v>0.11035200000000001</v>
      </c>
      <c r="BD28" s="136">
        <v>0.58080000000000009</v>
      </c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9"/>
      <c r="BT28" s="163">
        <v>1.170312</v>
      </c>
      <c r="BU28" s="136">
        <v>0.48351600000000006</v>
      </c>
      <c r="BV28" s="15"/>
      <c r="BW28" s="15"/>
      <c r="BX28" s="15"/>
      <c r="BY28" s="15"/>
      <c r="BZ28" s="15"/>
      <c r="CA28" s="159"/>
    </row>
    <row r="29" spans="1:79" x14ac:dyDescent="0.25">
      <c r="A29" s="134" t="s">
        <v>198</v>
      </c>
      <c r="B29" s="135" t="s">
        <v>175</v>
      </c>
      <c r="C29" s="163">
        <v>1.8324240000000003</v>
      </c>
      <c r="D29" s="136">
        <v>2.8952880000000007</v>
      </c>
      <c r="E29" s="136">
        <v>10.540068000000002</v>
      </c>
      <c r="F29" s="15"/>
      <c r="G29" s="15"/>
      <c r="H29" s="15"/>
      <c r="I29" s="15"/>
      <c r="J29" s="15"/>
      <c r="K29" s="15"/>
      <c r="L29" s="15"/>
      <c r="M29" s="15"/>
      <c r="N29" s="159"/>
      <c r="O29" s="163">
        <v>0.22506000000000001</v>
      </c>
      <c r="P29" s="136">
        <v>2.1881640000000004</v>
      </c>
      <c r="Q29" s="15"/>
      <c r="R29" s="15"/>
      <c r="S29" s="15"/>
      <c r="T29" s="15"/>
      <c r="U29" s="15"/>
      <c r="V29" s="159"/>
      <c r="W29" s="163">
        <v>2.5061520000000002</v>
      </c>
      <c r="X29" s="136">
        <v>7.7812679999999999</v>
      </c>
      <c r="Y29" s="136">
        <v>5.629404000000001</v>
      </c>
      <c r="Z29" s="15"/>
      <c r="AA29" s="15"/>
      <c r="AB29" s="15"/>
      <c r="AC29" s="15"/>
      <c r="AD29" s="15"/>
      <c r="AE29" s="15"/>
      <c r="AF29" s="15"/>
      <c r="AG29" s="15"/>
      <c r="AH29" s="159"/>
      <c r="AI29" s="163">
        <v>5.8080000000000014E-2</v>
      </c>
      <c r="AJ29" s="136">
        <v>0.94234800000000019</v>
      </c>
      <c r="AK29" s="136">
        <v>0.42979200000000006</v>
      </c>
      <c r="AL29" s="15"/>
      <c r="AM29" s="15"/>
      <c r="AN29" s="15"/>
      <c r="AO29" s="15"/>
      <c r="AP29" s="15"/>
      <c r="AQ29" s="15"/>
      <c r="AR29" s="15"/>
      <c r="AS29" s="15"/>
      <c r="AT29" s="159"/>
      <c r="AU29" s="163">
        <v>0.45883200000000007</v>
      </c>
      <c r="AV29" s="15"/>
      <c r="AW29" s="15"/>
      <c r="AX29" s="15"/>
      <c r="AY29" s="159"/>
      <c r="AZ29" s="163">
        <v>2.6862000000000004</v>
      </c>
      <c r="BA29" s="136">
        <v>0.22506000000000001</v>
      </c>
      <c r="BB29" s="136">
        <v>0.22506000000000001</v>
      </c>
      <c r="BC29" s="136">
        <v>0.12196800000000002</v>
      </c>
      <c r="BD29" s="136">
        <v>0.67227599999999998</v>
      </c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9"/>
      <c r="BT29" s="163">
        <v>1.2937320000000001</v>
      </c>
      <c r="BU29" s="136">
        <v>0.60838800000000004</v>
      </c>
      <c r="BV29" s="15"/>
      <c r="BW29" s="15"/>
      <c r="BX29" s="15"/>
      <c r="BY29" s="15"/>
      <c r="BZ29" s="15"/>
      <c r="CA29" s="159"/>
    </row>
    <row r="30" spans="1:79" x14ac:dyDescent="0.25">
      <c r="A30" s="134" t="s">
        <v>198</v>
      </c>
      <c r="B30" s="135" t="s">
        <v>176</v>
      </c>
      <c r="C30" s="163">
        <v>1.9035720000000003</v>
      </c>
      <c r="D30" s="136">
        <v>2.7834840000000001</v>
      </c>
      <c r="E30" s="136">
        <v>9.0430560000000018</v>
      </c>
      <c r="F30" s="15"/>
      <c r="G30" s="15"/>
      <c r="H30" s="15"/>
      <c r="I30" s="15"/>
      <c r="J30" s="15"/>
      <c r="K30" s="15"/>
      <c r="L30" s="15"/>
      <c r="M30" s="15"/>
      <c r="N30" s="159"/>
      <c r="O30" s="163">
        <v>0.23086800000000002</v>
      </c>
      <c r="P30" s="136">
        <v>1.8585600000000004</v>
      </c>
      <c r="Q30" s="15"/>
      <c r="R30" s="15"/>
      <c r="S30" s="15"/>
      <c r="T30" s="15"/>
      <c r="U30" s="15"/>
      <c r="V30" s="159"/>
      <c r="W30" s="163">
        <v>1.498464</v>
      </c>
      <c r="X30" s="136">
        <v>6.5688480000000009</v>
      </c>
      <c r="Y30" s="136">
        <v>5.0050440000000007</v>
      </c>
      <c r="Z30" s="15"/>
      <c r="AA30" s="15"/>
      <c r="AB30" s="15"/>
      <c r="AC30" s="15"/>
      <c r="AD30" s="15"/>
      <c r="AE30" s="15"/>
      <c r="AF30" s="15"/>
      <c r="AG30" s="15"/>
      <c r="AH30" s="159"/>
      <c r="AI30" s="163">
        <v>2.7588000000000001E-2</v>
      </c>
      <c r="AJ30" s="136">
        <v>0.60693600000000014</v>
      </c>
      <c r="AK30" s="136">
        <v>0.42834000000000005</v>
      </c>
      <c r="AL30" s="15"/>
      <c r="AM30" s="15"/>
      <c r="AN30" s="15"/>
      <c r="AO30" s="15"/>
      <c r="AP30" s="15"/>
      <c r="AQ30" s="15"/>
      <c r="AR30" s="15"/>
      <c r="AS30" s="15"/>
      <c r="AT30" s="159"/>
      <c r="AU30" s="163">
        <v>0.42398400000000008</v>
      </c>
      <c r="AV30" s="15"/>
      <c r="AW30" s="15"/>
      <c r="AX30" s="15"/>
      <c r="AY30" s="159"/>
      <c r="AZ30" s="163">
        <v>2.5700400000000005</v>
      </c>
      <c r="BA30" s="136">
        <v>0.22360800000000003</v>
      </c>
      <c r="BB30" s="136">
        <v>0.19021200000000002</v>
      </c>
      <c r="BC30" s="136">
        <v>0.10164000000000002</v>
      </c>
      <c r="BD30" s="136">
        <v>0.49658400000000008</v>
      </c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9"/>
      <c r="BT30" s="163">
        <v>1.0846440000000004</v>
      </c>
      <c r="BU30" s="136">
        <v>0.60984000000000005</v>
      </c>
      <c r="BV30" s="15"/>
      <c r="BW30" s="15"/>
      <c r="BX30" s="15"/>
      <c r="BY30" s="15"/>
      <c r="BZ30" s="15"/>
      <c r="CA30" s="159"/>
    </row>
    <row r="31" spans="1:79" x14ac:dyDescent="0.25">
      <c r="A31" s="134" t="s">
        <v>198</v>
      </c>
      <c r="B31" s="135" t="s">
        <v>177</v>
      </c>
      <c r="C31" s="163">
        <v>1.7598240000000005</v>
      </c>
      <c r="D31" s="136">
        <v>2.6484480000000001</v>
      </c>
      <c r="E31" s="136">
        <v>9.792288000000001</v>
      </c>
      <c r="F31" s="15"/>
      <c r="G31" s="15"/>
      <c r="H31" s="15"/>
      <c r="I31" s="15"/>
      <c r="J31" s="15"/>
      <c r="K31" s="15"/>
      <c r="L31" s="15"/>
      <c r="M31" s="15"/>
      <c r="N31" s="159"/>
      <c r="O31" s="163">
        <v>0.25119600000000003</v>
      </c>
      <c r="P31" s="136">
        <v>2.0836200000000002</v>
      </c>
      <c r="Q31" s="15"/>
      <c r="R31" s="15"/>
      <c r="S31" s="15"/>
      <c r="T31" s="15"/>
      <c r="U31" s="15"/>
      <c r="V31" s="159"/>
      <c r="W31" s="163">
        <v>1.9166400000000003</v>
      </c>
      <c r="X31" s="136">
        <v>7.3471200000000012</v>
      </c>
      <c r="Y31" s="136">
        <v>5.0863560000000003</v>
      </c>
      <c r="Z31" s="15"/>
      <c r="AA31" s="15"/>
      <c r="AB31" s="15"/>
      <c r="AC31" s="15"/>
      <c r="AD31" s="15"/>
      <c r="AE31" s="15"/>
      <c r="AF31" s="15"/>
      <c r="AG31" s="15"/>
      <c r="AH31" s="159"/>
      <c r="AI31" s="163">
        <v>5.8080000000000014E-2</v>
      </c>
      <c r="AJ31" s="136">
        <v>0.88136400000000026</v>
      </c>
      <c r="AK31" s="136">
        <v>0.41527200000000009</v>
      </c>
      <c r="AL31" s="15"/>
      <c r="AM31" s="15"/>
      <c r="AN31" s="15"/>
      <c r="AO31" s="15"/>
      <c r="AP31" s="15"/>
      <c r="AQ31" s="15"/>
      <c r="AR31" s="15"/>
      <c r="AS31" s="15"/>
      <c r="AT31" s="159"/>
      <c r="AU31" s="163">
        <v>0.455928</v>
      </c>
      <c r="AV31" s="15"/>
      <c r="AW31" s="15"/>
      <c r="AX31" s="15"/>
      <c r="AY31" s="159"/>
      <c r="AZ31" s="163">
        <v>2.7675120000000004</v>
      </c>
      <c r="BA31" s="136">
        <v>0.23958000000000004</v>
      </c>
      <c r="BB31" s="136">
        <v>0.20908800000000002</v>
      </c>
      <c r="BC31" s="136">
        <v>0.11325600000000001</v>
      </c>
      <c r="BD31" s="136">
        <v>0.564828</v>
      </c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9"/>
      <c r="BT31" s="163">
        <v>1.1325600000000002</v>
      </c>
      <c r="BU31" s="136">
        <v>0.53724000000000005</v>
      </c>
      <c r="BV31" s="15"/>
      <c r="BW31" s="15"/>
      <c r="BX31" s="15"/>
      <c r="BY31" s="15"/>
      <c r="BZ31" s="15"/>
      <c r="CA31" s="159"/>
    </row>
    <row r="32" spans="1:79" x14ac:dyDescent="0.25">
      <c r="A32" s="137" t="s">
        <v>199</v>
      </c>
      <c r="B32" s="67" t="s">
        <v>178</v>
      </c>
      <c r="C32" s="164">
        <v>1.6552800000000003</v>
      </c>
      <c r="D32" s="138">
        <v>2.263668</v>
      </c>
      <c r="E32" s="138">
        <v>8.1573360000000008</v>
      </c>
      <c r="F32" s="52">
        <f>AVERAGE(C32:C36)</f>
        <v>1.8099180000000001</v>
      </c>
      <c r="G32" s="52">
        <f>AVERAGE(D32:D36)</f>
        <v>2.4680370000000003</v>
      </c>
      <c r="H32" s="52">
        <f t="shared" ref="H32" si="46">AVERAGE(E32:E36)</f>
        <v>9.0169200000000007</v>
      </c>
      <c r="I32" s="15">
        <f>_xlfn.STDEV.P(C32:C36)</f>
        <v>0.16120960372136647</v>
      </c>
      <c r="J32" s="15">
        <f t="shared" ref="J32:K32" si="47">_xlfn.STDEV.P(D32:D36)</f>
        <v>0.12103695985524422</v>
      </c>
      <c r="K32" s="15">
        <f t="shared" si="47"/>
        <v>0.52610210024290971</v>
      </c>
      <c r="L32" s="15">
        <f>I32/SQRT(4)</f>
        <v>8.0604801860683237E-2</v>
      </c>
      <c r="M32" s="15">
        <f>J32/SQRT(4)</f>
        <v>6.0518479927622111E-2</v>
      </c>
      <c r="N32" s="159">
        <f>K32/SQRT(4)</f>
        <v>0.26305105012145485</v>
      </c>
      <c r="O32" s="164">
        <v>0.20618400000000001</v>
      </c>
      <c r="P32" s="138">
        <v>1.751112</v>
      </c>
      <c r="Q32" s="52">
        <f>AVERAGE(O32:O36)</f>
        <v>0.22760100000000003</v>
      </c>
      <c r="R32" s="52">
        <f>AVERAGE(P32:P36)</f>
        <v>1.871265</v>
      </c>
      <c r="S32" s="15">
        <f>_xlfn.STDEV.P(O32:O36)</f>
        <v>3.5601769773425364E-2</v>
      </c>
      <c r="T32" s="15">
        <f>_xlfn.STDEV.P(P32:P36)</f>
        <v>0.10680530932027681</v>
      </c>
      <c r="U32" s="15">
        <f>S32/SQRT(4)</f>
        <v>1.7800884886712682E-2</v>
      </c>
      <c r="V32" s="159">
        <f>T32/SQRT(4)</f>
        <v>5.3402654660138403E-2</v>
      </c>
      <c r="W32" s="164">
        <v>2.0081160000000007</v>
      </c>
      <c r="X32" s="138">
        <v>8.6147160000000014</v>
      </c>
      <c r="Y32" s="138">
        <v>4.527336</v>
      </c>
      <c r="Z32" s="52">
        <f>AVERAGE(W32:W36)</f>
        <v>2.0131980000000005</v>
      </c>
      <c r="AA32" s="52">
        <f>AVERAGE(X32:X36)</f>
        <v>7.6124730000000005</v>
      </c>
      <c r="AB32" s="52">
        <f t="shared" ref="AB32" si="48">AVERAGE(Y32:Y36)</f>
        <v>5.0718360000000002</v>
      </c>
      <c r="AC32" s="15">
        <f>_xlfn.STDEV.P(W32:W36)</f>
        <v>0.31534234339840655</v>
      </c>
      <c r="AD32" s="15">
        <f t="shared" ref="AD32:AE32" si="49">_xlfn.STDEV.P(X32:X36)</f>
        <v>0.62410700949997389</v>
      </c>
      <c r="AE32" s="15">
        <f t="shared" si="49"/>
        <v>0.33251592566973415</v>
      </c>
      <c r="AF32" s="15">
        <f>AC32/SQRT(4)</f>
        <v>0.15767117169920328</v>
      </c>
      <c r="AG32" s="15">
        <f>AD32/SQRT(4)</f>
        <v>0.31205350474998694</v>
      </c>
      <c r="AH32" s="159">
        <f>AE32/SQRT(4)</f>
        <v>0.16625796283486707</v>
      </c>
      <c r="AI32" s="164">
        <v>4.7916E-2</v>
      </c>
      <c r="AJ32" s="138">
        <v>0.76084800000000008</v>
      </c>
      <c r="AK32" s="138">
        <v>0.34557600000000005</v>
      </c>
      <c r="AL32" s="52">
        <f>AVERAGE(AI32:AI36)</f>
        <v>5.3724000000000008E-2</v>
      </c>
      <c r="AM32" s="52">
        <f>AVERAGE(AJ32:AJ36)</f>
        <v>0.86611800000000005</v>
      </c>
      <c r="AN32" s="52">
        <f t="shared" ref="AN32" si="50">AVERAGE(AK32:AK36)</f>
        <v>0.40547100000000008</v>
      </c>
      <c r="AO32" s="15">
        <f>_xlfn.STDEV.P(AI32:AI36)</f>
        <v>3.9764657674875095E-3</v>
      </c>
      <c r="AP32" s="15">
        <f t="shared" ref="AP32:AQ32" si="51">_xlfn.STDEV.P(AJ32:AJ36)</f>
        <v>7.3440919847180583E-2</v>
      </c>
      <c r="AQ32" s="15">
        <f t="shared" si="51"/>
        <v>3.5764251467072558E-2</v>
      </c>
      <c r="AR32" s="15">
        <f>AO32/SQRT(4)</f>
        <v>1.9882328837437548E-3</v>
      </c>
      <c r="AS32" s="15">
        <f>AP32/SQRT(4)</f>
        <v>3.6720459923590291E-2</v>
      </c>
      <c r="AT32" s="159">
        <f>AQ32/SQRT(4)</f>
        <v>1.7882125733536279E-2</v>
      </c>
      <c r="AU32" s="164">
        <v>0.4443120000000001</v>
      </c>
      <c r="AV32" s="52">
        <f>AVERAGE(AU32:AU36)</f>
        <v>0.45229800000000009</v>
      </c>
      <c r="AW32" s="15">
        <f>_xlfn.STDEV.P(AU32:AU36)</f>
        <v>4.8701560549945467E-3</v>
      </c>
      <c r="AX32" s="15">
        <f>AW32/SQRT(4)</f>
        <v>2.4350780274972734E-3</v>
      </c>
      <c r="AY32" s="159"/>
      <c r="AZ32" s="164">
        <v>3.7534200000000006</v>
      </c>
      <c r="BA32" s="138">
        <v>0.21489600000000003</v>
      </c>
      <c r="BB32" s="138">
        <v>0.21489600000000003</v>
      </c>
      <c r="BC32" s="138">
        <v>9.0024000000000021E-2</v>
      </c>
      <c r="BD32" s="138">
        <v>0.48642000000000002</v>
      </c>
      <c r="BE32" s="52">
        <f t="shared" ref="BE32:BF32" si="52">AVERAGE(AZ32:AZ36)</f>
        <v>3.1192590000000004</v>
      </c>
      <c r="BF32" s="52">
        <f t="shared" si="52"/>
        <v>0.21743700000000005</v>
      </c>
      <c r="BG32" s="52">
        <f>AVERAGE(BB32:BB36)</f>
        <v>0.20473200000000005</v>
      </c>
      <c r="BH32" s="52">
        <f>AVERAGE(BC32:BC36)</f>
        <v>0.10962600000000002</v>
      </c>
      <c r="BI32" s="52">
        <f>AVERAGE(BD32:BD36)</f>
        <v>0.56773200000000001</v>
      </c>
      <c r="BJ32" s="15">
        <f>_xlfn.STDEV.P(AZ32:AZ36)</f>
        <v>0.42373949499545266</v>
      </c>
      <c r="BK32" s="15">
        <f t="shared" ref="BK32:BN32" si="53">_xlfn.STDEV.P(BA32:BA36)</f>
        <v>1.3865459638973392E-2</v>
      </c>
      <c r="BL32" s="15">
        <f t="shared" si="53"/>
        <v>1.0112009889235676E-2</v>
      </c>
      <c r="BM32" s="15">
        <f t="shared" si="53"/>
        <v>1.394600458912873E-2</v>
      </c>
      <c r="BN32" s="15">
        <f t="shared" si="53"/>
        <v>6.8390587247076709E-2</v>
      </c>
      <c r="BO32" s="15">
        <f>BJ32/SQRT(4)</f>
        <v>0.21186974749772633</v>
      </c>
      <c r="BP32" s="15">
        <f t="shared" ref="BP32:BS32" si="54">BK32/SQRT(4)</f>
        <v>6.9327298194866958E-3</v>
      </c>
      <c r="BQ32" s="15">
        <f t="shared" si="54"/>
        <v>5.0560049446178382E-3</v>
      </c>
      <c r="BR32" s="15">
        <f t="shared" si="54"/>
        <v>6.9730022945643649E-3</v>
      </c>
      <c r="BS32" s="159">
        <f t="shared" si="54"/>
        <v>3.4195293623538354E-2</v>
      </c>
      <c r="BT32" s="164">
        <v>1.4273160000000003</v>
      </c>
      <c r="BU32" s="138">
        <v>0.70422000000000007</v>
      </c>
      <c r="BV32" s="52">
        <f>AVERAGE(BT32:BT36)</f>
        <v>1.388838</v>
      </c>
      <c r="BW32" s="52">
        <f>AVERAGE(BU32:BU36)</f>
        <v>0.62073000000000012</v>
      </c>
      <c r="BX32" s="15">
        <f>_xlfn.STDEV.P(BT32:BT36)</f>
        <v>0.10447591532980233</v>
      </c>
      <c r="BY32" s="15">
        <f>_xlfn.STDEV.P(BU32:BU36)</f>
        <v>0.14053867420749339</v>
      </c>
      <c r="BZ32" s="15">
        <f>BX32/SQRT(4)</f>
        <v>5.2237957664901163E-2</v>
      </c>
      <c r="CA32" s="159">
        <f>BY32/SQRT(4)</f>
        <v>7.0269337103746693E-2</v>
      </c>
    </row>
    <row r="33" spans="1:79" x14ac:dyDescent="0.25">
      <c r="A33" s="137" t="s">
        <v>199</v>
      </c>
      <c r="B33" s="67" t="s">
        <v>179</v>
      </c>
      <c r="C33" s="164">
        <v>2.0386080000000004</v>
      </c>
      <c r="D33" s="138">
        <v>2.549712</v>
      </c>
      <c r="E33" s="138">
        <v>9.0183719999999994</v>
      </c>
      <c r="F33" s="15"/>
      <c r="G33" s="15"/>
      <c r="H33" s="15"/>
      <c r="I33" s="15"/>
      <c r="J33" s="15"/>
      <c r="K33" s="15"/>
      <c r="L33" s="15"/>
      <c r="M33" s="15"/>
      <c r="N33" s="159"/>
      <c r="O33" s="164">
        <v>0.18150000000000005</v>
      </c>
      <c r="P33" s="138">
        <v>1.977624</v>
      </c>
      <c r="Q33" s="15"/>
      <c r="R33" s="15"/>
      <c r="S33" s="15"/>
      <c r="T33" s="15"/>
      <c r="U33" s="15"/>
      <c r="V33" s="159"/>
      <c r="W33" s="164">
        <v>1.6727040000000002</v>
      </c>
      <c r="X33" s="138">
        <v>7.5925080000000014</v>
      </c>
      <c r="Y33" s="138">
        <v>5.4290280000000006</v>
      </c>
      <c r="Z33" s="15"/>
      <c r="AA33" s="15"/>
      <c r="AB33" s="15"/>
      <c r="AC33" s="15"/>
      <c r="AD33" s="15"/>
      <c r="AE33" s="15"/>
      <c r="AF33" s="15"/>
      <c r="AG33" s="15"/>
      <c r="AH33" s="159"/>
      <c r="AI33" s="164">
        <v>5.8080000000000014E-2</v>
      </c>
      <c r="AJ33" s="138">
        <v>0.96848400000000012</v>
      </c>
      <c r="AK33" s="138">
        <v>0.43995600000000012</v>
      </c>
      <c r="AL33" s="15"/>
      <c r="AM33" s="15"/>
      <c r="AN33" s="15"/>
      <c r="AO33" s="15"/>
      <c r="AP33" s="15"/>
      <c r="AQ33" s="15"/>
      <c r="AR33" s="15"/>
      <c r="AS33" s="15"/>
      <c r="AT33" s="159"/>
      <c r="AU33" s="164">
        <v>0.4544760000000001</v>
      </c>
      <c r="AV33" s="15"/>
      <c r="AW33" s="15"/>
      <c r="AX33" s="15"/>
      <c r="AY33" s="159"/>
      <c r="AZ33" s="164">
        <v>3.1290600000000004</v>
      </c>
      <c r="BA33" s="138">
        <v>0.19602000000000003</v>
      </c>
      <c r="BB33" s="138">
        <v>0.20037600000000005</v>
      </c>
      <c r="BC33" s="138">
        <v>0.10744800000000002</v>
      </c>
      <c r="BD33" s="138">
        <v>0.67372799999999999</v>
      </c>
      <c r="BE33" s="15"/>
      <c r="BF33" s="15"/>
      <c r="BG33" s="15"/>
      <c r="BH33" s="15"/>
      <c r="BI33" s="15"/>
      <c r="BJ33" s="70"/>
      <c r="BK33" s="15"/>
      <c r="BL33" s="15"/>
      <c r="BM33" s="15"/>
      <c r="BN33" s="15"/>
      <c r="BO33" s="15"/>
      <c r="BP33" s="15"/>
      <c r="BQ33" s="15"/>
      <c r="BR33" s="15"/>
      <c r="BS33" s="159"/>
      <c r="BT33" s="164">
        <v>1.209516</v>
      </c>
      <c r="BU33" s="138">
        <v>0.37752000000000008</v>
      </c>
      <c r="BV33" s="15"/>
      <c r="BW33" s="15"/>
      <c r="BX33" s="15"/>
      <c r="BY33" s="15"/>
      <c r="BZ33" s="15"/>
      <c r="CA33" s="159"/>
    </row>
    <row r="34" spans="1:79" x14ac:dyDescent="0.25">
      <c r="A34" s="137" t="s">
        <v>199</v>
      </c>
      <c r="B34" s="67" t="s">
        <v>180</v>
      </c>
      <c r="C34" s="164">
        <v>1.6610880000000003</v>
      </c>
      <c r="D34" s="138">
        <v>2.5656840000000001</v>
      </c>
      <c r="E34" s="138">
        <v>9.4409040000000033</v>
      </c>
      <c r="F34" s="15"/>
      <c r="G34" s="15"/>
      <c r="H34" s="15"/>
      <c r="I34" s="15"/>
      <c r="J34" s="15"/>
      <c r="K34" s="15"/>
      <c r="L34" s="15"/>
      <c r="M34" s="15"/>
      <c r="N34" s="159"/>
      <c r="O34" s="164">
        <v>0.25119600000000003</v>
      </c>
      <c r="P34" s="138">
        <v>1.977624</v>
      </c>
      <c r="Q34" s="15"/>
      <c r="R34" s="15"/>
      <c r="S34" s="15"/>
      <c r="T34" s="15"/>
      <c r="U34" s="15"/>
      <c r="V34" s="159"/>
      <c r="W34" s="164">
        <v>2.5192200000000002</v>
      </c>
      <c r="X34" s="138">
        <v>7.309368000000001</v>
      </c>
      <c r="Y34" s="138">
        <v>5.1836400000000005</v>
      </c>
      <c r="Z34" s="15"/>
      <c r="AA34" s="15"/>
      <c r="AB34" s="15"/>
      <c r="AC34" s="15"/>
      <c r="AD34" s="15"/>
      <c r="AE34" s="15"/>
      <c r="AF34" s="15"/>
      <c r="AG34" s="15"/>
      <c r="AH34" s="159"/>
      <c r="AI34" s="164">
        <v>5.2272000000000006E-2</v>
      </c>
      <c r="AJ34" s="138">
        <v>0.86974800000000008</v>
      </c>
      <c r="AK34" s="138">
        <v>0.42108000000000007</v>
      </c>
      <c r="AL34" s="15"/>
      <c r="AM34" s="15"/>
      <c r="AN34" s="15"/>
      <c r="AO34" s="15"/>
      <c r="AP34" s="15"/>
      <c r="AQ34" s="15"/>
      <c r="AR34" s="15"/>
      <c r="AS34" s="15"/>
      <c r="AT34" s="159"/>
      <c r="AU34" s="164">
        <v>0.45738000000000012</v>
      </c>
      <c r="AV34" s="15"/>
      <c r="AW34" s="15"/>
      <c r="AX34" s="15"/>
      <c r="AY34" s="159"/>
      <c r="AZ34" s="164">
        <v>3.0303240000000002</v>
      </c>
      <c r="BA34" s="138">
        <v>0.23232000000000005</v>
      </c>
      <c r="BB34" s="138">
        <v>0.21344400000000005</v>
      </c>
      <c r="BC34" s="138">
        <v>0.12922800000000001</v>
      </c>
      <c r="BD34" s="138">
        <v>0.57208800000000004</v>
      </c>
      <c r="BE34" s="15"/>
      <c r="BF34" s="15"/>
      <c r="BG34" s="15"/>
      <c r="BH34" s="15"/>
      <c r="BI34" s="15"/>
      <c r="BJ34" s="70"/>
      <c r="BK34" s="15"/>
      <c r="BL34" s="15"/>
      <c r="BM34" s="15"/>
      <c r="BN34" s="15"/>
      <c r="BO34" s="15"/>
      <c r="BP34" s="15"/>
      <c r="BQ34" s="15"/>
      <c r="BR34" s="15"/>
      <c r="BS34" s="159"/>
      <c r="BT34" s="164">
        <v>1.4520000000000004</v>
      </c>
      <c r="BU34" s="138">
        <v>0.70857600000000009</v>
      </c>
      <c r="BV34" s="15"/>
      <c r="BW34" s="15"/>
      <c r="BX34" s="15"/>
      <c r="BY34" s="15"/>
      <c r="BZ34" s="15"/>
      <c r="CA34" s="159"/>
    </row>
    <row r="35" spans="1:79" ht="13" thickBot="1" x14ac:dyDescent="0.3">
      <c r="A35" s="137" t="s">
        <v>199</v>
      </c>
      <c r="B35" s="67" t="s">
        <v>181</v>
      </c>
      <c r="C35" s="165">
        <v>1.8846960000000004</v>
      </c>
      <c r="D35" s="166">
        <v>2.4930840000000001</v>
      </c>
      <c r="E35" s="166">
        <v>9.4510680000000011</v>
      </c>
      <c r="F35" s="167"/>
      <c r="G35" s="167"/>
      <c r="H35" s="167"/>
      <c r="I35" s="167"/>
      <c r="J35" s="167"/>
      <c r="K35" s="167"/>
      <c r="L35" s="167"/>
      <c r="M35" s="167"/>
      <c r="N35" s="168"/>
      <c r="O35" s="165">
        <v>0.27152399999999999</v>
      </c>
      <c r="P35" s="166">
        <v>1.7786999999999999</v>
      </c>
      <c r="Q35" s="167"/>
      <c r="R35" s="167"/>
      <c r="S35" s="167"/>
      <c r="T35" s="167"/>
      <c r="U35" s="167"/>
      <c r="V35" s="168"/>
      <c r="W35" s="165">
        <v>1.8527520000000002</v>
      </c>
      <c r="X35" s="166">
        <v>6.9333</v>
      </c>
      <c r="Y35" s="166">
        <v>5.1473400000000007</v>
      </c>
      <c r="Z35" s="167"/>
      <c r="AA35" s="167"/>
      <c r="AB35" s="167"/>
      <c r="AC35" s="167"/>
      <c r="AD35" s="167"/>
      <c r="AE35" s="167"/>
      <c r="AF35" s="167"/>
      <c r="AG35" s="167"/>
      <c r="AH35" s="168"/>
      <c r="AI35" s="165">
        <v>5.6628000000000005E-2</v>
      </c>
      <c r="AJ35" s="166">
        <v>0.86539200000000005</v>
      </c>
      <c r="AK35" s="166">
        <v>0.41527200000000009</v>
      </c>
      <c r="AL35" s="167"/>
      <c r="AM35" s="167"/>
      <c r="AN35" s="167"/>
      <c r="AO35" s="167"/>
      <c r="AP35" s="167"/>
      <c r="AQ35" s="167"/>
      <c r="AR35" s="167"/>
      <c r="AS35" s="167"/>
      <c r="AT35" s="168"/>
      <c r="AU35" s="165">
        <v>0.45302400000000004</v>
      </c>
      <c r="AV35" s="167"/>
      <c r="AW35" s="167"/>
      <c r="AX35" s="167"/>
      <c r="AY35" s="168"/>
      <c r="AZ35" s="165">
        <v>2.5642320000000005</v>
      </c>
      <c r="BA35" s="166">
        <v>0.22651200000000002</v>
      </c>
      <c r="BB35" s="166">
        <v>0.19021200000000002</v>
      </c>
      <c r="BC35" s="166">
        <v>0.11180400000000001</v>
      </c>
      <c r="BD35" s="166">
        <v>0.53869200000000006</v>
      </c>
      <c r="BE35" s="167"/>
      <c r="BF35" s="167"/>
      <c r="BG35" s="167"/>
      <c r="BH35" s="167"/>
      <c r="BI35" s="167"/>
      <c r="BJ35" s="172"/>
      <c r="BK35" s="167"/>
      <c r="BL35" s="167"/>
      <c r="BM35" s="167"/>
      <c r="BN35" s="167"/>
      <c r="BO35" s="167"/>
      <c r="BP35" s="167"/>
      <c r="BQ35" s="167"/>
      <c r="BR35" s="167"/>
      <c r="BS35" s="168"/>
      <c r="BT35" s="165">
        <v>1.4665200000000003</v>
      </c>
      <c r="BU35" s="166">
        <v>0.69260400000000011</v>
      </c>
      <c r="BV35" s="167"/>
      <c r="BW35" s="167"/>
      <c r="BX35" s="167"/>
      <c r="BY35" s="167"/>
      <c r="BZ35" s="167"/>
      <c r="CA35" s="168"/>
    </row>
    <row r="36" spans="1:79" x14ac:dyDescent="0.25">
      <c r="A36" s="139"/>
      <c r="B36" s="70"/>
      <c r="C36" s="140"/>
      <c r="D36" s="140"/>
      <c r="E36" s="140"/>
      <c r="O36" s="140"/>
      <c r="P36" s="140"/>
      <c r="W36" s="140"/>
      <c r="X36" s="140"/>
      <c r="Y36" s="140"/>
      <c r="AI36" s="140"/>
      <c r="AJ36" s="140"/>
      <c r="AK36" s="140"/>
      <c r="AU36" s="140"/>
      <c r="AZ36" s="140"/>
      <c r="BA36" s="140"/>
      <c r="BB36" s="140"/>
      <c r="BC36" s="140"/>
      <c r="BD36" s="140"/>
      <c r="BJ36" s="70"/>
      <c r="BT36" s="114"/>
      <c r="BU36" s="140"/>
    </row>
    <row r="37" spans="1:79" ht="15" thickBot="1" x14ac:dyDescent="0.4">
      <c r="A37" s="139"/>
      <c r="B37" s="70"/>
      <c r="C37" s="140"/>
      <c r="D37" s="140"/>
      <c r="E37" s="140"/>
      <c r="O37" s="140"/>
      <c r="P37" s="140"/>
      <c r="W37" s="140"/>
      <c r="X37" s="140"/>
      <c r="Y37" s="140"/>
      <c r="AI37" s="140"/>
      <c r="AJ37" s="140"/>
      <c r="AK37" s="140"/>
      <c r="AU37" s="140"/>
      <c r="AZ37" s="140"/>
      <c r="BA37" s="140"/>
      <c r="BB37" s="140"/>
      <c r="BC37" s="140"/>
      <c r="BD37" s="140"/>
      <c r="BJ37" s="70"/>
      <c r="BT37" s="87"/>
      <c r="BU37" s="125"/>
    </row>
    <row r="38" spans="1:79" s="187" customFormat="1" ht="15.5" x14ac:dyDescent="0.35">
      <c r="A38" s="186"/>
      <c r="B38" s="187" t="s">
        <v>7</v>
      </c>
      <c r="C38" s="187" t="s">
        <v>30</v>
      </c>
      <c r="D38" s="187" t="s">
        <v>44</v>
      </c>
      <c r="E38" s="187" t="s">
        <v>62</v>
      </c>
      <c r="O38" s="187" t="s">
        <v>58</v>
      </c>
      <c r="P38" s="187" t="s">
        <v>36</v>
      </c>
      <c r="W38" s="187" t="s">
        <v>120</v>
      </c>
      <c r="X38" s="187" t="s">
        <v>50</v>
      </c>
      <c r="Y38" s="187" t="s">
        <v>86</v>
      </c>
      <c r="AI38" s="187" t="s">
        <v>191</v>
      </c>
      <c r="AJ38" s="187" t="s">
        <v>126</v>
      </c>
      <c r="AK38" s="187" t="s">
        <v>96</v>
      </c>
      <c r="AU38" s="187" t="s">
        <v>88</v>
      </c>
      <c r="AZ38" s="187" t="s">
        <v>78</v>
      </c>
      <c r="BA38" s="187" t="s">
        <v>38</v>
      </c>
      <c r="BB38" s="187" t="s">
        <v>106</v>
      </c>
      <c r="BC38" s="187" t="s">
        <v>56</v>
      </c>
      <c r="BD38" s="187" t="s">
        <v>82</v>
      </c>
      <c r="BT38" s="187" t="s">
        <v>42</v>
      </c>
      <c r="BU38" s="187" t="s">
        <v>66</v>
      </c>
      <c r="CA38" s="190"/>
    </row>
    <row r="39" spans="1:79" s="15" customFormat="1" ht="15.5" x14ac:dyDescent="0.35">
      <c r="A39" s="188" t="s">
        <v>136</v>
      </c>
      <c r="B39" s="145"/>
      <c r="O39" s="141"/>
      <c r="BJ39" s="70"/>
      <c r="BY39" s="189" t="s">
        <v>136</v>
      </c>
      <c r="CA39" s="159"/>
    </row>
    <row r="40" spans="1:79" s="15" customFormat="1" ht="13" x14ac:dyDescent="0.3">
      <c r="A40" s="144"/>
      <c r="B40" s="179" t="s">
        <v>219</v>
      </c>
      <c r="C40" s="15">
        <f>_xlfn.T.TEST(C22:C26,C27:C31,2,2)</f>
        <v>0.45377187766124571</v>
      </c>
      <c r="D40" s="15">
        <f>_xlfn.T.TEST(D22:D26,D27:D31,2,2)</f>
        <v>0.88364537543056421</v>
      </c>
      <c r="E40" s="15">
        <f>_xlfn.T.TEST(E22:E26,E27:E31,2,2)</f>
        <v>0.96280501505272631</v>
      </c>
      <c r="O40" s="15">
        <f>_xlfn.T.TEST(O22:O26,O27:O31,2,2)</f>
        <v>1.4974942510694063E-2</v>
      </c>
      <c r="P40" s="15">
        <f>_xlfn.T.TEST(P22:P26,P27:P31,2,2)</f>
        <v>0.13770464454642975</v>
      </c>
      <c r="W40" s="15">
        <f>_xlfn.T.TEST(W22:W26,W27:W31,2,2)</f>
        <v>7.6495313485877722E-2</v>
      </c>
      <c r="X40" s="15">
        <f t="shared" ref="X40" si="55">_xlfn.T.TEST(X22:X26,X27:X31,2,2)</f>
        <v>0.43080880724180637</v>
      </c>
      <c r="Y40" s="15">
        <f>_xlfn.T.TEST(Y22:Y26,Y27:Y31,2,2)</f>
        <v>0.96809100999632713</v>
      </c>
      <c r="AI40" s="15">
        <f>_xlfn.T.TEST(AI22:AI26,AI27:AI31,2,2)</f>
        <v>0.46078114533143233</v>
      </c>
      <c r="AJ40" s="15">
        <f>_xlfn.T.TEST(AJ22:AJ26,AJ27:AJ31,2,2)</f>
        <v>0.64195209786059182</v>
      </c>
      <c r="AK40" s="15">
        <f>_xlfn.T.TEST(AK22:AK26,AK27:AK31,2,2)</f>
        <v>0.36833950731118015</v>
      </c>
      <c r="AU40" s="15">
        <f>_xlfn.T.TEST(AU22:AU26,AU27:AU31,2,2)</f>
        <v>0.56802774125007482</v>
      </c>
      <c r="AZ40" s="15">
        <f>_xlfn.T.TEST(AZ22:AZ26,AZ27:AZ31,2,2)</f>
        <v>0.87244908580661318</v>
      </c>
      <c r="BA40" s="15">
        <f>_xlfn.T.TEST(BA22:BA26,BA27:BA31,2,2)</f>
        <v>0.91009149815929802</v>
      </c>
      <c r="BB40" s="15">
        <f>_xlfn.T.TEST(BB22:BB26,BB27:BB31,2,2)</f>
        <v>0.79764074907927296</v>
      </c>
      <c r="BC40" s="15">
        <f>_xlfn.T.TEST(BC22:BC26,BC27:BC31,2,2)</f>
        <v>0.75813321080112994</v>
      </c>
      <c r="BD40" s="15">
        <f>_xlfn.T.TEST(BD22:BD26,BD27:BD31,2,2)</f>
        <v>0.96124138395977488</v>
      </c>
      <c r="BJ40" s="70"/>
      <c r="BT40" s="15">
        <v>0.23387387859189823</v>
      </c>
      <c r="BU40" s="15">
        <f>_xlfn.T.TEST(BU22:BU26,BU27:BU31,2,2)</f>
        <v>4.490398374763193E-2</v>
      </c>
      <c r="BW40" s="145"/>
      <c r="BX40" s="179" t="s">
        <v>219</v>
      </c>
      <c r="CA40" s="159"/>
    </row>
    <row r="41" spans="1:79" s="15" customFormat="1" ht="13" x14ac:dyDescent="0.3">
      <c r="A41" s="144"/>
      <c r="B41" s="180" t="s">
        <v>220</v>
      </c>
      <c r="C41" s="15">
        <f>_xlfn.T.TEST(C22:C26,C32:C35,2,2)</f>
        <v>0.67748363127353417</v>
      </c>
      <c r="D41" s="15">
        <f>_xlfn.T.TEST(D22:D26,D32:D35,2,2)</f>
        <v>7.7698701213258239E-2</v>
      </c>
      <c r="E41" s="15">
        <f>_xlfn.T.TEST(E22:E26,E32:E35,2,2)</f>
        <v>0.44855178494112224</v>
      </c>
      <c r="O41" s="15">
        <f>_xlfn.T.TEST(O22:O26,O32:O35,2,2)</f>
        <v>7.1862043231948766E-2</v>
      </c>
      <c r="P41" s="15">
        <f>_xlfn.T.TEST(P22:P26,P32:P35,2,2)</f>
        <v>0.36611043035695928</v>
      </c>
      <c r="W41" s="15">
        <f>_xlfn.T.TEST(W22:W26,W32:W35,2,2)</f>
        <v>0.24450105836637331</v>
      </c>
      <c r="X41" s="15">
        <f t="shared" ref="X41" si="56">_xlfn.T.TEST(X22:X26,X32:X35,2,2)</f>
        <v>0.86705674850061432</v>
      </c>
      <c r="Y41" s="15">
        <f>_xlfn.T.TEST(Y22:Y26,Y32:Y35,2,2)</f>
        <v>0.59582619350965205</v>
      </c>
      <c r="AI41" s="15">
        <f>_xlfn.T.TEST(AI22:AI26,AI32:AI35,2,2)</f>
        <v>0.36391518289735336</v>
      </c>
      <c r="AJ41" s="15">
        <f>_xlfn.T.TEST(AJ22:AJ26,AJ32:AJ35,2,2)</f>
        <v>0.69943465345323774</v>
      </c>
      <c r="AK41" s="15">
        <f>_xlfn.T.TEST(AK22:AK26,AK32:AK35,2,2)</f>
        <v>0.9051269267530877</v>
      </c>
      <c r="AU41" s="15">
        <f>_xlfn.T.TEST(AU22:AU26,AU32:AU35,2,2)</f>
        <v>0.99201452474727581</v>
      </c>
      <c r="AZ41" s="15">
        <f>_xlfn.T.TEST(AZ22:AZ26,AZ32:AZ35,2,2)</f>
        <v>0.13870070421515601</v>
      </c>
      <c r="BA41" s="15">
        <f>_xlfn.T.TEST(BA22:BA26,BA32:BA35,2,2)</f>
        <v>0.69801075615589425</v>
      </c>
      <c r="BB41" s="15">
        <f>_xlfn.T.TEST(BB22:BB26,BB32:BB35,2,2)</f>
        <v>0.76196955546669709</v>
      </c>
      <c r="BC41" s="15">
        <f>_xlfn.T.TEST(BC22:BC26,BC32:BC35,2,2)</f>
        <v>0.84065533153053418</v>
      </c>
      <c r="BD41" s="15">
        <f>_xlfn.T.TEST(BD22:BD26,BD32:BD35,2,2)</f>
        <v>0.84213529454831537</v>
      </c>
      <c r="BJ41" s="70"/>
      <c r="BT41" s="15">
        <v>0.92542116143921493</v>
      </c>
      <c r="BU41" s="15">
        <f>_xlfn.T.TEST(BU22:BU26,BU32:BU35,2,2)</f>
        <v>0.54547518627891467</v>
      </c>
      <c r="BW41" s="145"/>
      <c r="BX41" s="180" t="s">
        <v>220</v>
      </c>
      <c r="CA41" s="159"/>
    </row>
    <row r="42" spans="1:79" s="15" customFormat="1" ht="13" x14ac:dyDescent="0.3">
      <c r="A42" s="122"/>
      <c r="B42" s="181" t="s">
        <v>221</v>
      </c>
      <c r="C42" s="15">
        <f>_xlfn.T.TEST(C22:C26,C12:C16,2,2)</f>
        <v>4.9330398617193273E-2</v>
      </c>
      <c r="D42" s="15">
        <f>_xlfn.T.TEST(D22:D26,D12:D16,2,2)</f>
        <v>1.3076442031558157E-3</v>
      </c>
      <c r="E42" s="15">
        <f>_xlfn.T.TEST(E22:E26,E12:E16,2,2)</f>
        <v>2.2460223938132917E-3</v>
      </c>
      <c r="O42" s="15">
        <f>_xlfn.T.TEST(O22:O26,O12:O16,2,2)</f>
        <v>0.14597312453139075</v>
      </c>
      <c r="P42" s="15">
        <f>_xlfn.T.TEST(P22:P26,P12:P16,2,2)</f>
        <v>0.48275714630080835</v>
      </c>
      <c r="W42" s="15">
        <f>_xlfn.T.TEST(W22:W26,W12:W16,2,2)</f>
        <v>0.42542177127024516</v>
      </c>
      <c r="X42" s="15">
        <f t="shared" ref="X42" si="57">_xlfn.T.TEST(X22:X26,X12:X16,2,2)</f>
        <v>0.55369000073480679</v>
      </c>
      <c r="Y42" s="15">
        <f>_xlfn.T.TEST(Y22:Y26,Y12:Y16,2,2)</f>
        <v>7.3465340878064125E-2</v>
      </c>
      <c r="AI42" s="15">
        <f>_xlfn.T.TEST(AI22:AI26,AI12:AI16,2,2)</f>
        <v>4.8322492624986672E-4</v>
      </c>
      <c r="AJ42" s="15">
        <f>_xlfn.T.TEST(AJ22:AJ26,AJ12:AJ16,2,2)</f>
        <v>1.9769236792129628E-2</v>
      </c>
      <c r="AK42" s="15">
        <f>_xlfn.T.TEST(AK22:AK26,AK12:AK16,2,2)</f>
        <v>2.99705915967247E-3</v>
      </c>
      <c r="AU42" s="15">
        <f>_xlfn.T.TEST(AU22:AU26,AU12:AU16,2,2)</f>
        <v>9.3155833466539292E-4</v>
      </c>
      <c r="AZ42" s="15">
        <f>_xlfn.T.TEST(AZ22:AZ26,AZ12:AZ16,2,2)</f>
        <v>0.13490237460903998</v>
      </c>
      <c r="BA42" s="15">
        <f>_xlfn.T.TEST(BA22:BA26,BA12:BA16,2,2)</f>
        <v>5.8162902120053428E-2</v>
      </c>
      <c r="BB42" s="15">
        <f>_xlfn.T.TEST(BB22:BB26,BB12:BB16,2,2)</f>
        <v>5.4937188782804177E-4</v>
      </c>
      <c r="BC42" s="15">
        <f>_xlfn.T.TEST(BC22:BC26,BC12:BC16,2,2)</f>
        <v>5.4247218658963966E-5</v>
      </c>
      <c r="BD42" s="15">
        <f>_xlfn.T.TEST(BD22:BD26,BD12:BD16,2,2)</f>
        <v>3.4565474191028969E-2</v>
      </c>
      <c r="BJ42" s="70"/>
      <c r="BT42" s="15">
        <v>0.46723494255156306</v>
      </c>
      <c r="BU42" s="15">
        <f>_xlfn.T.TEST(BU22:BU26,BU12:BU16,2,2)</f>
        <v>7.4519904870624765E-2</v>
      </c>
      <c r="BX42" s="181" t="s">
        <v>221</v>
      </c>
      <c r="CA42" s="159"/>
    </row>
    <row r="43" spans="1:79" s="15" customFormat="1" ht="13" x14ac:dyDescent="0.3">
      <c r="A43" s="144"/>
      <c r="B43" s="182" t="s">
        <v>222</v>
      </c>
      <c r="C43" s="15">
        <f>_xlfn.T.TEST(C22:C26,C17:C21,2,2)</f>
        <v>9.9875016316830934E-2</v>
      </c>
      <c r="D43" s="15">
        <f>_xlfn.T.TEST(D22:D26,D17:D21,2,2)</f>
        <v>4.310856531602558E-3</v>
      </c>
      <c r="E43" s="15">
        <f>_xlfn.T.TEST(E22:E26,E17:E21,2,2)</f>
        <v>9.7318636011438733E-4</v>
      </c>
      <c r="O43" s="15">
        <f>_xlfn.T.TEST(O22:O26,O17:O21,2,2)</f>
        <v>0.71229408028369401</v>
      </c>
      <c r="P43" s="15">
        <f>_xlfn.T.TEST(P22:P26,P17:P21,2,2)</f>
        <v>0.32637742080110643</v>
      </c>
      <c r="W43" s="15">
        <f>_xlfn.T.TEST(W22:W26,W17:W21,2,2)</f>
        <v>4.6857168815924288E-3</v>
      </c>
      <c r="X43" s="15">
        <f t="shared" ref="X43" si="58">_xlfn.T.TEST(X22:X26,X17:X21,2,2)</f>
        <v>9.5973986775100984E-3</v>
      </c>
      <c r="Y43" s="15">
        <f>_xlfn.T.TEST(Y22:Y26,Y17:Y21,2,2)</f>
        <v>1.3864330838203634E-2</v>
      </c>
      <c r="AI43" s="15">
        <f>_xlfn.T.TEST(AI22:AI26,AI17:AI21,2,2)</f>
        <v>4.0397588066531185E-3</v>
      </c>
      <c r="AJ43" s="15">
        <f>_xlfn.T.TEST(AJ22:AJ26,AJ17:AJ21,2,2)</f>
        <v>6.343900719139514E-3</v>
      </c>
      <c r="AK43" s="15">
        <f>_xlfn.T.TEST(AK22:AK26,AK17:AK21,2,2)</f>
        <v>5.6510826883809174E-3</v>
      </c>
      <c r="AU43" s="15">
        <f>_xlfn.T.TEST(AU22:AU26,AU17:AU21,2,2)</f>
        <v>9.8014969568854582E-2</v>
      </c>
      <c r="AZ43" s="15">
        <f>_xlfn.T.TEST(AZ22:AZ26,AZ17:AZ21,2,2)</f>
        <v>4.3805568136005862E-2</v>
      </c>
      <c r="BA43" s="15">
        <f>_xlfn.T.TEST(BA22:BA26,BA17:BA21,2,2)</f>
        <v>1.1613902595891387E-2</v>
      </c>
      <c r="BB43" s="15">
        <f>_xlfn.T.TEST(BB22:BB26,BB17:BB21,2,2)</f>
        <v>1.5472889330358515E-2</v>
      </c>
      <c r="BC43" s="15">
        <f>_xlfn.T.TEST(BC22:BC26,BC17:BC21,2,2)</f>
        <v>1.64004698314504E-3</v>
      </c>
      <c r="BD43" s="15">
        <f>_xlfn.T.TEST(BD22:BD26,BD17:BD21,2,2)</f>
        <v>6.2475581371465055E-2</v>
      </c>
      <c r="BJ43" s="70"/>
      <c r="BT43" s="15">
        <v>0.95175590967027435</v>
      </c>
      <c r="BU43" s="15">
        <f>_xlfn.T.TEST(BU22:BU26,BU17:BU21,2,2)</f>
        <v>0.66805545707171765</v>
      </c>
      <c r="BW43" s="145"/>
      <c r="BX43" s="182" t="s">
        <v>222</v>
      </c>
      <c r="CA43" s="159"/>
    </row>
    <row r="44" spans="1:79" s="15" customFormat="1" ht="13" x14ac:dyDescent="0.3">
      <c r="A44" s="183"/>
      <c r="B44" s="146"/>
      <c r="C44" s="70"/>
      <c r="D44" s="70"/>
      <c r="E44" s="70"/>
      <c r="O44" s="70"/>
      <c r="P44" s="70"/>
      <c r="W44" s="70"/>
      <c r="X44" s="70"/>
      <c r="Y44" s="70"/>
      <c r="AI44" s="70"/>
      <c r="AJ44" s="70"/>
      <c r="AK44" s="70"/>
      <c r="AU44" s="70"/>
      <c r="AZ44" s="70"/>
      <c r="BA44" s="70"/>
      <c r="BB44" s="70"/>
      <c r="BC44" s="70"/>
      <c r="BD44" s="70"/>
      <c r="BJ44" s="70"/>
      <c r="BU44" s="70"/>
      <c r="BW44" s="146"/>
      <c r="BX44" s="146"/>
      <c r="CA44" s="159"/>
    </row>
    <row r="45" spans="1:79" s="15" customFormat="1" ht="13" x14ac:dyDescent="0.3">
      <c r="A45" s="183"/>
      <c r="B45" s="146"/>
      <c r="C45" s="70"/>
      <c r="D45" s="70"/>
      <c r="E45" s="70"/>
      <c r="O45" s="70"/>
      <c r="P45" s="70"/>
      <c r="W45" s="70"/>
      <c r="X45" s="70"/>
      <c r="Y45" s="70"/>
      <c r="AI45" s="70"/>
      <c r="AJ45" s="70"/>
      <c r="AK45" s="70"/>
      <c r="AU45" s="70"/>
      <c r="AZ45" s="70"/>
      <c r="BA45" s="70"/>
      <c r="BB45" s="70"/>
      <c r="BC45" s="70"/>
      <c r="BD45" s="70"/>
      <c r="BJ45" s="70"/>
      <c r="CA45" s="159"/>
    </row>
    <row r="46" spans="1:79" s="15" customFormat="1" ht="13" x14ac:dyDescent="0.3">
      <c r="A46" s="144"/>
      <c r="B46" s="145"/>
      <c r="BJ46" s="70"/>
      <c r="CA46" s="159"/>
    </row>
    <row r="47" spans="1:79" s="15" customFormat="1" ht="14.5" x14ac:dyDescent="0.35">
      <c r="A47" s="144"/>
      <c r="B47" s="145" t="s">
        <v>223</v>
      </c>
      <c r="C47" s="15">
        <f>_xlfn.T.TEST(C27:C31,C12:C16,2,2)</f>
        <v>1.8501386960035032E-2</v>
      </c>
      <c r="D47" s="15">
        <f>_xlfn.T.TEST(D27:D31,D12:D16,2,2)</f>
        <v>2.4262701072458219E-3</v>
      </c>
      <c r="E47" s="15">
        <f>_xlfn.T.TEST(E27:E31,E12:E16,2,2)</f>
        <v>4.4082502345134042E-3</v>
      </c>
      <c r="O47" s="15">
        <f>_xlfn.T.TEST(O27:O31,O12:O16,2,2)</f>
        <v>3.2961103197440664E-3</v>
      </c>
      <c r="P47" s="143">
        <f>_xlfn.T.TEST(P27:P31,P12:P16,2,2)</f>
        <v>7.6533083140048724E-2</v>
      </c>
      <c r="W47" s="15">
        <f>_xlfn.T.TEST(W27:W31,W12:W16,2,2)</f>
        <v>0.99047480936835286</v>
      </c>
      <c r="X47" s="15">
        <f t="shared" ref="X47" si="59">_xlfn.T.TEST(X27:X31,X12:X16,2,2)</f>
        <v>0.39027562624116219</v>
      </c>
      <c r="Y47" s="15">
        <f>_xlfn.T.TEST(Y27:Y31,Y12:Y16,2,2)</f>
        <v>6.9732043353593107E-2</v>
      </c>
      <c r="AI47" s="15">
        <f>_xlfn.T.TEST(AI27:AI31,AI12:AI16,2,2)</f>
        <v>1.1078118139825368E-3</v>
      </c>
      <c r="AJ47" s="15">
        <f>_xlfn.T.TEST(AJ27:AJ31,AJ12:AJ16,2,2)</f>
        <v>7.3810407335072103E-2</v>
      </c>
      <c r="AK47" s="15">
        <f>_xlfn.T.TEST(AK27:AK31,AK12:AK16,2,2)</f>
        <v>4.4532741044493501E-4</v>
      </c>
      <c r="AU47" s="15">
        <f>_xlfn.T.TEST(AU27:AU31,AU12:AU16,2,2)</f>
        <v>1.4192392090628275E-4</v>
      </c>
      <c r="AZ47" s="15">
        <f>_xlfn.T.TEST(AZ27:AZ31,AZ12:AZ16,2,2)</f>
        <v>5.5901561134942289E-2</v>
      </c>
      <c r="BA47" s="15">
        <f>_xlfn.T.TEST(BA27:BA31,BA12:BA16,2,2)</f>
        <v>7.1162692355754176E-2</v>
      </c>
      <c r="BB47" s="15">
        <f>_xlfn.T.TEST(BB27:BB31,BB12:BB16,2,2)</f>
        <v>8.0793677420572108E-5</v>
      </c>
      <c r="BC47" s="15">
        <f>_xlfn.T.TEST(BC27:BC31,BC12:BC16,2,2)</f>
        <v>1.9731798662815317E-5</v>
      </c>
      <c r="BD47" s="15">
        <f>_xlfn.T.TEST(BD27:BD31,BD12:BD16,2,2)</f>
        <v>5.728593619490082E-2</v>
      </c>
      <c r="BJ47" s="70"/>
      <c r="BT47" s="15">
        <v>0.77107781403223496</v>
      </c>
      <c r="BU47" s="15">
        <f>_xlfn.T.TEST(BU27:BU31,BU12:BU16,2,2)</f>
        <v>0.67610270583910648</v>
      </c>
      <c r="BW47" s="146"/>
      <c r="BX47" s="145" t="s">
        <v>223</v>
      </c>
      <c r="CA47" s="159"/>
    </row>
    <row r="48" spans="1:79" s="15" customFormat="1" ht="13" x14ac:dyDescent="0.3">
      <c r="A48" s="144"/>
      <c r="B48" s="145" t="s">
        <v>224</v>
      </c>
      <c r="C48" s="15">
        <f>_xlfn.T.TEST(C27:C31,C17:C21,2,2)</f>
        <v>3.2350715643811881E-2</v>
      </c>
      <c r="D48" s="15">
        <f>_xlfn.T.TEST(D27:D31,D17:D21,2,2)</f>
        <v>1.4519734888581258E-2</v>
      </c>
      <c r="E48" s="15">
        <f>_xlfn.T.TEST(E27:E31,E17:E21,2,2)</f>
        <v>6.8307099444935293E-3</v>
      </c>
      <c r="O48" s="15">
        <f>_xlfn.T.TEST(O27:O31,O17:O21,2,2)</f>
        <v>2.8941377688324114E-2</v>
      </c>
      <c r="P48" s="15">
        <f>_xlfn.T.TEST(P27:P31,P17:P21,2,2)</f>
        <v>1.6620449949340761E-2</v>
      </c>
      <c r="W48" s="15">
        <f>_xlfn.T.TEST(W27:W31,W17:W21,2,2)</f>
        <v>0.46927335088478306</v>
      </c>
      <c r="X48" s="15">
        <f t="shared" ref="X48" si="60">_xlfn.T.TEST(X27:X31,X17:X21,2,2)</f>
        <v>5.420182838053151E-2</v>
      </c>
      <c r="Y48" s="15">
        <f>_xlfn.T.TEST(Y27:Y31,Y17:Y21,2,2)</f>
        <v>9.913927516114909E-3</v>
      </c>
      <c r="AI48" s="15">
        <f>_xlfn.T.TEST(AI27:AI31,AI17:AI21,2,2)</f>
        <v>0.28197667122975961</v>
      </c>
      <c r="AJ48" s="15">
        <f>_xlfn.T.TEST(AJ27:AJ31,AJ17:AJ21,2,2)</f>
        <v>1.826810697790391E-2</v>
      </c>
      <c r="AK48" s="15">
        <f>_xlfn.T.TEST(AK27:AK31,AK17:AK21,2,2)</f>
        <v>2.6616981345794458E-4</v>
      </c>
      <c r="AU48" s="15">
        <f>_xlfn.T.TEST(AU27:AU31,AU17:AU21,2,2)</f>
        <v>0.10446454030469739</v>
      </c>
      <c r="AZ48" s="15">
        <f>_xlfn.T.TEST(AZ27:AZ31,AZ17:AZ21,2,2)</f>
        <v>1.5700325473344094E-3</v>
      </c>
      <c r="BA48" s="15">
        <f>_xlfn.T.TEST(BA27:BA31,BA17:BA21,2,2)</f>
        <v>1.9529398396722374E-2</v>
      </c>
      <c r="BB48" s="15">
        <f>_xlfn.T.TEST(BB27:BB31,BB17:BB21,2,2)</f>
        <v>5.117252381968378E-3</v>
      </c>
      <c r="BC48" s="15">
        <f>_xlfn.T.TEST(BC27:BC31,BC17:BC21,2,2)</f>
        <v>1.0821561370438089E-3</v>
      </c>
      <c r="BD48" s="15">
        <f>_xlfn.T.TEST(BD27:BD31,BD17:BD21,2,2)</f>
        <v>0.10811488691639408</v>
      </c>
      <c r="BJ48" s="70"/>
      <c r="BT48" s="15">
        <v>0.27644978542943927</v>
      </c>
      <c r="BU48" s="15">
        <f>_xlfn.T.TEST(BU27:BU31,BU17:BU21,2,2)</f>
        <v>0.26481801621831702</v>
      </c>
      <c r="BW48" s="145"/>
      <c r="BX48" s="145" t="s">
        <v>224</v>
      </c>
      <c r="CA48" s="159"/>
    </row>
    <row r="49" spans="1:79" s="167" customFormat="1" ht="13.5" thickBot="1" x14ac:dyDescent="0.35">
      <c r="A49" s="184"/>
      <c r="B49" s="185" t="s">
        <v>225</v>
      </c>
      <c r="C49" s="167">
        <f>_xlfn.T.TEST(C32:C35,C27:C31,2,2)</f>
        <v>0.81070911009358149</v>
      </c>
      <c r="D49" s="167">
        <f>_xlfn.T.TEST(D32:D35,D27:D31,2,2)</f>
        <v>0.15934625042627207</v>
      </c>
      <c r="E49" s="167">
        <f>_xlfn.T.TEST(E32:E35,E27:E31,2,2)</f>
        <v>0.53547917050828975</v>
      </c>
      <c r="O49" s="167">
        <f>_xlfn.T.TEST(O32:O35,O27:O31,2,2)</f>
        <v>0.92967852336737256</v>
      </c>
      <c r="P49" s="167">
        <f>_xlfn.T.TEST(P32:P35,P27:P31,2,2)</f>
        <v>0.17655008298562783</v>
      </c>
      <c r="W49" s="167">
        <f>_xlfn.T.TEST(W32:W35,W27:W31,2,2)</f>
        <v>0.52995189662045383</v>
      </c>
      <c r="X49" s="167">
        <f t="shared" ref="X49" si="61">_xlfn.T.TEST(X32:X35,X27:X31,2,2)</f>
        <v>0.48069324327248886</v>
      </c>
      <c r="Y49" s="167">
        <f>_xlfn.T.TEST(Y32:Y35,Y27:Y31,2,2)</f>
        <v>0.58550759911606598</v>
      </c>
      <c r="AI49" s="167">
        <f>_xlfn.T.TEST(AI32:AI35,AI27:AI31,2,2)</f>
        <v>0.78495489219377268</v>
      </c>
      <c r="AJ49" s="167">
        <f>_xlfn.T.TEST(AJ32:AJ35,AJ27:AJ31,2,2)</f>
        <v>0.86850196894483611</v>
      </c>
      <c r="AK49" s="167">
        <f>_xlfn.T.TEST(AK32:AK35,AK27:AK31,2,2)</f>
        <v>0.44199364866814428</v>
      </c>
      <c r="AU49" s="167">
        <f>_xlfn.T.TEST(AU32:AU35,AU27:AU31,2,2)</f>
        <v>0.32121106469217697</v>
      </c>
      <c r="AZ49" s="167">
        <f>_xlfn.T.TEST(AZ32:AZ35,AZ27:AZ31,2,2)</f>
        <v>0.10272857977900457</v>
      </c>
      <c r="BA49" s="167">
        <f>_xlfn.T.TEST(BA32:BA35,BA27:BA31,2,2)</f>
        <v>0.8178898912240693</v>
      </c>
      <c r="BB49" s="167">
        <f>_xlfn.T.TEST(BB32:BB35,BB27:BB31,2,2)</f>
        <v>0.95137720739618958</v>
      </c>
      <c r="BC49" s="167">
        <f>_xlfn.T.TEST(BC32:BC35,BC27:BC31,2,2)</f>
        <v>0.98668583500117957</v>
      </c>
      <c r="BD49" s="167">
        <f>_xlfn.T.TEST(BD32:BD35,BD27:BD31,2,2)</f>
        <v>0.89556315767042305</v>
      </c>
      <c r="BJ49" s="172"/>
      <c r="BT49" s="167">
        <v>3.1592361203230002E-2</v>
      </c>
      <c r="BU49" s="167">
        <f>_xlfn.T.TEST(BU32:BU35,BU27:BU31,2,2)</f>
        <v>0.3918126127884089</v>
      </c>
      <c r="BW49" s="185"/>
      <c r="BX49" s="185" t="s">
        <v>225</v>
      </c>
      <c r="CA49" s="168"/>
    </row>
    <row r="50" spans="1:79" x14ac:dyDescent="0.25">
      <c r="A50" s="122"/>
      <c r="B50" s="15"/>
      <c r="C50" s="70"/>
      <c r="E50" s="70"/>
      <c r="F50" s="70"/>
      <c r="G50" s="70"/>
      <c r="H50" s="70"/>
      <c r="I50" s="70"/>
      <c r="J50" s="15"/>
      <c r="K50" s="15"/>
      <c r="L50" s="15"/>
      <c r="M50" s="15"/>
      <c r="N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</row>
    <row r="76" spans="62:73" x14ac:dyDescent="0.25">
      <c r="BJ76"/>
      <c r="BU76" s="15">
        <v>7.2600000000000043E-3</v>
      </c>
    </row>
    <row r="77" spans="62:73" x14ac:dyDescent="0.25">
      <c r="BJ77"/>
      <c r="BU77" s="15">
        <v>5.9605616921897545E-2</v>
      </c>
    </row>
  </sheetData>
  <conditionalFormatting sqref="BJ40 C40:E45 C47:E49 O40:P45 O47:P49 W40:W45 W47:W49 Y40:Y45 Y47:Y49 AI40:AK45 AI47:AK49 AZ40:BD45 AU40:AU45 AZ47:BD49 AU47:AU49">
    <cfRule type="cellIs" dxfId="15" priority="15" operator="between">
      <formula>0.05</formula>
      <formula>0.075</formula>
    </cfRule>
    <cfRule type="cellIs" dxfId="14" priority="16" operator="lessThan">
      <formula>0.05</formula>
    </cfRule>
  </conditionalFormatting>
  <conditionalFormatting sqref="BJ44">
    <cfRule type="cellIs" dxfId="13" priority="13" operator="between">
      <formula>0.05</formula>
      <formula>0.075</formula>
    </cfRule>
    <cfRule type="cellIs" dxfId="12" priority="14" operator="lessThan">
      <formula>0.05</formula>
    </cfRule>
  </conditionalFormatting>
  <conditionalFormatting sqref="X40:X43 X47:X49">
    <cfRule type="cellIs" dxfId="11" priority="11" operator="between">
      <formula>0.05</formula>
      <formula>0.075</formula>
    </cfRule>
    <cfRule type="cellIs" dxfId="10" priority="12" operator="lessThan">
      <formula>0.05</formula>
    </cfRule>
  </conditionalFormatting>
  <conditionalFormatting sqref="X44:X45">
    <cfRule type="cellIs" dxfId="9" priority="9" operator="between">
      <formula>0.05</formula>
      <formula>0.075</formula>
    </cfRule>
    <cfRule type="cellIs" dxfId="8" priority="10" operator="lessThan">
      <formula>0.05</formula>
    </cfRule>
  </conditionalFormatting>
  <conditionalFormatting sqref="BT40:BT43 BT47:BT49">
    <cfRule type="cellIs" dxfId="5" priority="5" operator="between">
      <formula>0.05</formula>
      <formula>0.075</formula>
    </cfRule>
    <cfRule type="cellIs" dxfId="4" priority="6" operator="lessThan">
      <formula>0.05</formula>
    </cfRule>
  </conditionalFormatting>
  <conditionalFormatting sqref="BU40:BU43 BU47:BU49">
    <cfRule type="cellIs" dxfId="3" priority="3" operator="between">
      <formula>0.05</formula>
      <formula>0.075</formula>
    </cfRule>
    <cfRule type="cellIs" dxfId="2" priority="4" operator="lessThan">
      <formula>0.05</formula>
    </cfRule>
  </conditionalFormatting>
  <conditionalFormatting sqref="BU44">
    <cfRule type="cellIs" dxfId="1" priority="1" operator="between">
      <formula>0.05</formula>
      <formula>0.075</formula>
    </cfRule>
    <cfRule type="cellIs" dxfId="0" priority="2" operator="lessThan">
      <formula>0.05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"/>
  <sheetViews>
    <sheetView workbookViewId="0">
      <selection activeCell="E1" sqref="E1"/>
    </sheetView>
  </sheetViews>
  <sheetFormatPr defaultRowHeight="12.5" x14ac:dyDescent="0.25"/>
  <cols>
    <col min="2" max="2" width="16.81640625" customWidth="1"/>
    <col min="25" max="52" width="8.7265625" style="15"/>
  </cols>
  <sheetData>
    <row r="1" spans="1:42" s="64" customFormat="1" ht="13" x14ac:dyDescent="0.3">
      <c r="B1" s="72" t="s">
        <v>146</v>
      </c>
      <c r="E1" s="72" t="s">
        <v>148</v>
      </c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</row>
    <row r="2" spans="1:42" s="64" customFormat="1" x14ac:dyDescent="0.25">
      <c r="B2" s="64" t="s">
        <v>147</v>
      </c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</row>
    <row r="3" spans="1:42" s="64" customFormat="1" x14ac:dyDescent="0.25"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</row>
    <row r="4" spans="1:42" ht="14.5" x14ac:dyDescent="0.35">
      <c r="C4" s="1" t="s">
        <v>0</v>
      </c>
      <c r="D4" s="2"/>
      <c r="E4" s="2"/>
      <c r="F4" t="s">
        <v>1</v>
      </c>
      <c r="G4" t="s">
        <v>2</v>
      </c>
    </row>
    <row r="6" spans="1:42" ht="14.5" x14ac:dyDescent="0.35">
      <c r="B6" s="3"/>
      <c r="C6" s="3"/>
      <c r="D6" s="4" t="s">
        <v>3</v>
      </c>
      <c r="E6" s="61" t="s">
        <v>4</v>
      </c>
      <c r="F6" s="62"/>
      <c r="G6" s="62"/>
      <c r="H6" s="62"/>
      <c r="I6" s="62"/>
      <c r="J6" s="62"/>
      <c r="K6" s="62"/>
      <c r="L6" s="62"/>
      <c r="M6" s="62"/>
      <c r="N6" s="63"/>
      <c r="O6" s="61" t="s">
        <v>5</v>
      </c>
      <c r="P6" s="62"/>
      <c r="Q6" s="62"/>
      <c r="R6" s="62"/>
      <c r="S6" s="62"/>
      <c r="T6" s="62"/>
      <c r="U6" s="62"/>
      <c r="V6" s="62"/>
      <c r="W6" s="62"/>
      <c r="X6" s="63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</row>
    <row r="7" spans="1:42" ht="14.5" x14ac:dyDescent="0.35">
      <c r="A7" s="5" t="s">
        <v>6</v>
      </c>
      <c r="B7" s="6" t="s">
        <v>7</v>
      </c>
      <c r="C7" s="7" t="s">
        <v>8</v>
      </c>
      <c r="D7" s="7" t="s">
        <v>9</v>
      </c>
      <c r="E7" s="8" t="s">
        <v>10</v>
      </c>
      <c r="F7" s="9" t="s">
        <v>11</v>
      </c>
      <c r="G7" s="9" t="s">
        <v>12</v>
      </c>
      <c r="H7" s="9" t="s">
        <v>13</v>
      </c>
      <c r="I7" s="9" t="s">
        <v>14</v>
      </c>
      <c r="J7" s="9" t="s">
        <v>15</v>
      </c>
      <c r="K7" s="9" t="s">
        <v>16</v>
      </c>
      <c r="L7" s="9" t="s">
        <v>17</v>
      </c>
      <c r="M7" s="9" t="s">
        <v>18</v>
      </c>
      <c r="N7" s="10" t="s">
        <v>19</v>
      </c>
      <c r="O7" s="8" t="s">
        <v>20</v>
      </c>
      <c r="P7" s="9" t="s">
        <v>21</v>
      </c>
      <c r="Q7" s="9" t="s">
        <v>22</v>
      </c>
      <c r="R7" s="9" t="s">
        <v>23</v>
      </c>
      <c r="S7" s="9" t="s">
        <v>24</v>
      </c>
      <c r="T7" s="9" t="s">
        <v>25</v>
      </c>
      <c r="U7" s="9" t="s">
        <v>26</v>
      </c>
      <c r="V7" s="9" t="s">
        <v>27</v>
      </c>
      <c r="W7" s="9" t="s">
        <v>28</v>
      </c>
      <c r="X7" s="10" t="s">
        <v>29</v>
      </c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</row>
    <row r="8" spans="1:42" ht="14.5" x14ac:dyDescent="0.35">
      <c r="A8">
        <v>1</v>
      </c>
      <c r="B8" s="11" t="s">
        <v>30</v>
      </c>
      <c r="C8" s="11" t="s">
        <v>31</v>
      </c>
      <c r="D8" s="11">
        <v>119</v>
      </c>
      <c r="E8" s="12">
        <v>1.5289560000000004</v>
      </c>
      <c r="F8" s="12">
        <v>1.4026320000000003</v>
      </c>
      <c r="G8" s="12">
        <v>1.4795880000000003</v>
      </c>
      <c r="H8" s="12">
        <v>1.5884880000000003</v>
      </c>
      <c r="I8" s="12">
        <v>1.5246000000000002</v>
      </c>
      <c r="J8" s="12">
        <v>1.5275040000000002</v>
      </c>
      <c r="K8" s="12">
        <v>1.2400080000000002</v>
      </c>
      <c r="L8" s="12">
        <v>1.6683480000000002</v>
      </c>
      <c r="M8" s="12">
        <v>1.391016</v>
      </c>
      <c r="N8" s="12">
        <v>1.4578080000000002</v>
      </c>
      <c r="O8" s="12">
        <v>1.3285800000000003</v>
      </c>
      <c r="P8" s="12">
        <v>1.5913920000000001</v>
      </c>
      <c r="Q8" s="12">
        <v>1.4360280000000003</v>
      </c>
      <c r="R8" s="12">
        <v>1.2182280000000003</v>
      </c>
      <c r="S8" s="12">
        <v>1.4723280000000003</v>
      </c>
      <c r="T8" s="12">
        <v>1.3619760000000003</v>
      </c>
      <c r="U8" s="12">
        <v>1.497012</v>
      </c>
      <c r="V8" s="12">
        <v>1.501368</v>
      </c>
      <c r="W8" s="12">
        <v>1.0831919999999999</v>
      </c>
      <c r="X8" s="18">
        <v>1.315512</v>
      </c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</row>
    <row r="9" spans="1:42" ht="14.5" x14ac:dyDescent="0.35">
      <c r="A9">
        <v>2</v>
      </c>
      <c r="B9" s="11" t="s">
        <v>32</v>
      </c>
      <c r="C9" s="11" t="s">
        <v>33</v>
      </c>
      <c r="D9" s="11">
        <v>6022</v>
      </c>
      <c r="E9" s="12">
        <v>0.69841200000000003</v>
      </c>
      <c r="F9" s="12">
        <v>0.42979200000000006</v>
      </c>
      <c r="G9" s="12">
        <v>0.455928</v>
      </c>
      <c r="H9" s="12">
        <v>0.51255600000000001</v>
      </c>
      <c r="I9" s="12">
        <v>0.38478000000000001</v>
      </c>
      <c r="J9" s="12">
        <v>0.30927600000000005</v>
      </c>
      <c r="K9" s="12">
        <v>0.52126800000000006</v>
      </c>
      <c r="L9" s="12">
        <v>0.41236800000000001</v>
      </c>
      <c r="M9" s="12">
        <v>0.16988400000000003</v>
      </c>
      <c r="N9" s="12">
        <v>0.52417200000000019</v>
      </c>
      <c r="O9" s="12">
        <v>0.38478000000000001</v>
      </c>
      <c r="P9" s="12">
        <v>0.52707599999999999</v>
      </c>
      <c r="Q9" s="12">
        <v>0.39494400000000002</v>
      </c>
      <c r="R9" s="12">
        <v>0.39494400000000002</v>
      </c>
      <c r="S9" s="12">
        <v>0.44576400000000005</v>
      </c>
      <c r="T9" s="12">
        <v>0.56192400000000009</v>
      </c>
      <c r="U9" s="12">
        <v>0.68824800000000008</v>
      </c>
      <c r="V9" s="12">
        <v>0.82909200000000016</v>
      </c>
      <c r="W9" s="12">
        <v>0.51255600000000001</v>
      </c>
      <c r="X9" s="19">
        <v>0.44576400000000005</v>
      </c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</row>
    <row r="10" spans="1:42" ht="14.5" x14ac:dyDescent="0.35">
      <c r="A10">
        <v>3</v>
      </c>
      <c r="B10" s="11" t="s">
        <v>34</v>
      </c>
      <c r="C10" s="11" t="s">
        <v>35</v>
      </c>
      <c r="D10" s="11">
        <v>6083</v>
      </c>
      <c r="E10" s="12">
        <v>0.24103200000000002</v>
      </c>
      <c r="F10" s="12">
        <v>0.29330400000000006</v>
      </c>
      <c r="G10" s="12">
        <v>0.18876000000000004</v>
      </c>
      <c r="H10" s="12">
        <v>0.13503600000000002</v>
      </c>
      <c r="I10" s="12">
        <v>0.14520000000000002</v>
      </c>
      <c r="J10" s="12">
        <v>0.14665200000000003</v>
      </c>
      <c r="K10" s="12">
        <v>0.17424000000000001</v>
      </c>
      <c r="L10" s="12">
        <v>0.27297600000000005</v>
      </c>
      <c r="M10" s="12">
        <v>0.15100800000000003</v>
      </c>
      <c r="N10" s="12">
        <v>0.25264800000000004</v>
      </c>
      <c r="O10" s="12">
        <v>0.12342000000000003</v>
      </c>
      <c r="P10" s="12">
        <v>0.13939200000000002</v>
      </c>
      <c r="Q10" s="12">
        <v>5.8080000000000014E-2</v>
      </c>
      <c r="R10" s="12">
        <v>9.7284000000000023E-2</v>
      </c>
      <c r="S10" s="12">
        <v>0.12777600000000003</v>
      </c>
      <c r="T10" s="12">
        <v>0.140844</v>
      </c>
      <c r="U10" s="12">
        <v>0.20473200000000003</v>
      </c>
      <c r="V10" s="12">
        <v>0.42834000000000005</v>
      </c>
      <c r="W10" s="12">
        <v>0.17714400000000002</v>
      </c>
      <c r="X10" s="19">
        <v>0.17859600000000003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</row>
    <row r="11" spans="1:42" ht="14.5" x14ac:dyDescent="0.35">
      <c r="A11">
        <v>4</v>
      </c>
      <c r="B11" s="11" t="s">
        <v>36</v>
      </c>
      <c r="C11" s="11" t="s">
        <v>37</v>
      </c>
      <c r="D11" s="11">
        <v>5957</v>
      </c>
      <c r="E11" s="12">
        <v>1.489752</v>
      </c>
      <c r="F11" s="12">
        <v>0.63307200000000019</v>
      </c>
      <c r="G11" s="12">
        <v>1.533312</v>
      </c>
      <c r="H11" s="12">
        <v>1.9529400000000003</v>
      </c>
      <c r="I11" s="12">
        <v>1.7569200000000005</v>
      </c>
      <c r="J11" s="12">
        <v>0.80876400000000015</v>
      </c>
      <c r="K11" s="12">
        <v>1.498464</v>
      </c>
      <c r="L11" s="12">
        <v>0.77972400000000019</v>
      </c>
      <c r="M11" s="12">
        <v>0.20328000000000004</v>
      </c>
      <c r="N11" s="12">
        <v>1.0773840000000001</v>
      </c>
      <c r="O11" s="12">
        <v>1.4374800000000001</v>
      </c>
      <c r="P11" s="12">
        <v>1.7264280000000003</v>
      </c>
      <c r="Q11" s="12">
        <v>1.9834320000000003</v>
      </c>
      <c r="R11" s="12">
        <v>1.4868480000000002</v>
      </c>
      <c r="S11" s="12">
        <v>1.6988400000000001</v>
      </c>
      <c r="T11" s="12">
        <v>1.6364040000000004</v>
      </c>
      <c r="U11" s="12">
        <v>1.6422120000000002</v>
      </c>
      <c r="V11" s="12">
        <v>1.206612</v>
      </c>
      <c r="W11" s="12">
        <v>1.064316</v>
      </c>
      <c r="X11" s="19">
        <v>1.3256760000000003</v>
      </c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</row>
    <row r="12" spans="1:42" ht="14.5" x14ac:dyDescent="0.35">
      <c r="A12">
        <v>5</v>
      </c>
      <c r="B12" s="13" t="s">
        <v>38</v>
      </c>
      <c r="C12" s="11" t="s">
        <v>39</v>
      </c>
      <c r="D12" s="11">
        <v>176</v>
      </c>
      <c r="E12" s="12">
        <v>0.13939200000000002</v>
      </c>
      <c r="F12" s="12">
        <v>0.14955600000000005</v>
      </c>
      <c r="G12" s="12">
        <v>0.16552800000000001</v>
      </c>
      <c r="H12" s="12">
        <v>0.15100800000000003</v>
      </c>
      <c r="I12" s="12">
        <v>0.12632400000000002</v>
      </c>
      <c r="J12" s="12">
        <v>0.17278800000000002</v>
      </c>
      <c r="K12" s="12">
        <v>0.16988400000000003</v>
      </c>
      <c r="L12" s="12">
        <v>0.17278800000000002</v>
      </c>
      <c r="M12" s="12">
        <v>0.18004800000000004</v>
      </c>
      <c r="N12" s="12">
        <v>0.155364</v>
      </c>
      <c r="O12" s="12">
        <v>0.13358400000000001</v>
      </c>
      <c r="P12" s="12">
        <v>0.12196800000000002</v>
      </c>
      <c r="Q12" s="12">
        <v>0.12632400000000002</v>
      </c>
      <c r="R12" s="12">
        <v>0.10454400000000001</v>
      </c>
      <c r="S12" s="12">
        <v>0.13648800000000003</v>
      </c>
      <c r="T12" s="12">
        <v>0.15826800000000005</v>
      </c>
      <c r="U12" s="12">
        <v>0.168432</v>
      </c>
      <c r="V12" s="12">
        <v>0.15681600000000004</v>
      </c>
      <c r="W12" s="12">
        <v>0.12342000000000003</v>
      </c>
      <c r="X12" s="19">
        <v>0.155364</v>
      </c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</row>
    <row r="13" spans="1:42" ht="14.5" x14ac:dyDescent="0.35">
      <c r="A13">
        <v>6</v>
      </c>
      <c r="B13" s="11" t="s">
        <v>40</v>
      </c>
      <c r="C13" s="11" t="s">
        <v>41</v>
      </c>
      <c r="D13" s="11">
        <v>5950</v>
      </c>
      <c r="E13" s="12">
        <v>0.28894800000000004</v>
      </c>
      <c r="F13" s="12">
        <v>0.28314000000000006</v>
      </c>
      <c r="G13" s="12">
        <v>0.30927600000000005</v>
      </c>
      <c r="H13" s="12">
        <v>0.29330400000000006</v>
      </c>
      <c r="I13" s="12">
        <v>0.28168799999999999</v>
      </c>
      <c r="J13" s="12">
        <v>0.31218000000000007</v>
      </c>
      <c r="K13" s="12">
        <v>0.219252</v>
      </c>
      <c r="L13" s="12">
        <v>0.310728</v>
      </c>
      <c r="M13" s="12">
        <v>0.28023600000000004</v>
      </c>
      <c r="N13" s="12">
        <v>0.26571600000000006</v>
      </c>
      <c r="O13" s="12">
        <v>0.22215600000000005</v>
      </c>
      <c r="P13" s="12">
        <v>0.26716800000000002</v>
      </c>
      <c r="Q13" s="12">
        <v>0.27733200000000002</v>
      </c>
      <c r="R13" s="12">
        <v>0.187308</v>
      </c>
      <c r="S13" s="12">
        <v>0.24829200000000004</v>
      </c>
      <c r="T13" s="12">
        <v>0.25555200000000006</v>
      </c>
      <c r="U13" s="12">
        <v>0.27297600000000005</v>
      </c>
      <c r="V13" s="12">
        <v>0.26716800000000002</v>
      </c>
      <c r="W13" s="12">
        <v>0.20037600000000005</v>
      </c>
      <c r="X13" s="19">
        <v>0.24103200000000002</v>
      </c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</row>
    <row r="14" spans="1:42" ht="14.5" x14ac:dyDescent="0.35">
      <c r="A14">
        <v>7</v>
      </c>
      <c r="B14" s="11" t="s">
        <v>42</v>
      </c>
      <c r="C14" s="11" t="s">
        <v>43</v>
      </c>
      <c r="D14" s="11">
        <v>5785</v>
      </c>
      <c r="E14" s="12">
        <v>0.9655800000000001</v>
      </c>
      <c r="F14" s="12">
        <v>1.2864720000000001</v>
      </c>
      <c r="G14" s="12">
        <v>1.0788360000000001</v>
      </c>
      <c r="H14" s="12">
        <v>0.96703200000000011</v>
      </c>
      <c r="I14" s="12">
        <v>0.94380000000000008</v>
      </c>
      <c r="J14" s="12">
        <v>1.7278800000000001</v>
      </c>
      <c r="K14" s="12">
        <v>0.93799200000000005</v>
      </c>
      <c r="L14" s="12">
        <v>1.8004800000000001</v>
      </c>
      <c r="M14" s="12">
        <v>1.5158880000000003</v>
      </c>
      <c r="N14" s="12">
        <v>1.2008040000000002</v>
      </c>
      <c r="O14" s="12">
        <v>1.1107800000000001</v>
      </c>
      <c r="P14" s="12">
        <v>0.81021600000000005</v>
      </c>
      <c r="Q14" s="12">
        <v>0.73616400000000015</v>
      </c>
      <c r="R14" s="12">
        <v>0.64614000000000005</v>
      </c>
      <c r="S14" s="12">
        <v>1.1238480000000002</v>
      </c>
      <c r="T14" s="12">
        <v>0.8915280000000001</v>
      </c>
      <c r="U14" s="12">
        <v>0.9655800000000001</v>
      </c>
      <c r="V14" s="12">
        <v>0.94525199999999998</v>
      </c>
      <c r="W14" s="12">
        <v>0.65920800000000013</v>
      </c>
      <c r="X14" s="19">
        <v>0.97719600000000006</v>
      </c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</row>
    <row r="15" spans="1:42" ht="14.5" x14ac:dyDescent="0.35">
      <c r="A15">
        <v>8</v>
      </c>
      <c r="B15" s="11" t="s">
        <v>44</v>
      </c>
      <c r="C15" s="11" t="s">
        <v>45</v>
      </c>
      <c r="D15" s="11">
        <v>5960</v>
      </c>
      <c r="E15" s="12">
        <v>2.0661960000000006</v>
      </c>
      <c r="F15" s="12">
        <v>1.8774360000000003</v>
      </c>
      <c r="G15" s="12">
        <v>1.8745320000000003</v>
      </c>
      <c r="H15" s="12">
        <v>2.1620280000000003</v>
      </c>
      <c r="I15" s="12">
        <v>2.0618400000000001</v>
      </c>
      <c r="J15" s="12">
        <v>2.0705520000000002</v>
      </c>
      <c r="K15" s="12">
        <v>1.6872240000000001</v>
      </c>
      <c r="L15" s="12">
        <v>2.2375320000000003</v>
      </c>
      <c r="M15" s="12">
        <v>1.9921439999999999</v>
      </c>
      <c r="N15" s="12">
        <v>2.1663839999999999</v>
      </c>
      <c r="O15" s="12">
        <v>1.7627280000000005</v>
      </c>
      <c r="P15" s="12">
        <v>1.8077400000000003</v>
      </c>
      <c r="Q15" s="12">
        <v>1.8934080000000004</v>
      </c>
      <c r="R15" s="12">
        <v>1.5492840000000003</v>
      </c>
      <c r="S15" s="12">
        <v>1.828068</v>
      </c>
      <c r="T15" s="12">
        <v>1.8774360000000003</v>
      </c>
      <c r="U15" s="12">
        <v>2.0676480000000002</v>
      </c>
      <c r="V15" s="12">
        <v>2.0705520000000002</v>
      </c>
      <c r="W15" s="12">
        <v>1.3184160000000003</v>
      </c>
      <c r="X15" s="19">
        <v>1.8687240000000001</v>
      </c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</row>
    <row r="16" spans="1:42" ht="14.5" x14ac:dyDescent="0.35">
      <c r="A16">
        <v>9</v>
      </c>
      <c r="B16" s="11" t="s">
        <v>46</v>
      </c>
      <c r="C16" s="11" t="s">
        <v>47</v>
      </c>
      <c r="D16" s="11">
        <v>305</v>
      </c>
      <c r="E16" s="12">
        <v>2.4684000000000001E-2</v>
      </c>
      <c r="F16" s="12">
        <v>2.7588000000000001E-2</v>
      </c>
      <c r="G16" s="12">
        <v>3.7752000000000008E-2</v>
      </c>
      <c r="H16" s="12">
        <v>2.6136000000000003E-2</v>
      </c>
      <c r="I16" s="12">
        <v>2.7588000000000001E-2</v>
      </c>
      <c r="J16" s="12">
        <v>3.1944000000000007E-2</v>
      </c>
      <c r="K16" s="12">
        <v>2.4684000000000001E-2</v>
      </c>
      <c r="L16" s="12">
        <v>3.3396000000000002E-2</v>
      </c>
      <c r="M16" s="12">
        <v>2.7588000000000001E-2</v>
      </c>
      <c r="N16" s="12">
        <v>3.0492000000000005E-2</v>
      </c>
      <c r="O16" s="12">
        <v>2.7588000000000001E-2</v>
      </c>
      <c r="P16" s="12">
        <v>2.6136000000000003E-2</v>
      </c>
      <c r="Q16" s="12">
        <v>2.4684000000000001E-2</v>
      </c>
      <c r="R16" s="12">
        <v>2.0328000000000002E-2</v>
      </c>
      <c r="S16" s="12">
        <v>3.3396000000000002E-2</v>
      </c>
      <c r="T16" s="12">
        <v>2.6136000000000003E-2</v>
      </c>
      <c r="U16" s="12">
        <v>3.6300000000000006E-2</v>
      </c>
      <c r="V16" s="12">
        <v>3.1944000000000007E-2</v>
      </c>
      <c r="W16" s="12">
        <v>2.6136000000000003E-2</v>
      </c>
      <c r="X16" s="19">
        <v>2.1780000000000001E-2</v>
      </c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</row>
    <row r="17" spans="1:42" ht="14.5" x14ac:dyDescent="0.35">
      <c r="A17">
        <v>10</v>
      </c>
      <c r="B17" s="13" t="s">
        <v>48</v>
      </c>
      <c r="C17" s="11" t="s">
        <v>49</v>
      </c>
      <c r="D17" s="11">
        <v>311</v>
      </c>
      <c r="E17" s="12">
        <v>0.13648800000000003</v>
      </c>
      <c r="F17" s="12">
        <v>0.63597599999999999</v>
      </c>
      <c r="G17" s="12">
        <v>0.46318800000000004</v>
      </c>
      <c r="H17" s="12">
        <v>0.27442800000000001</v>
      </c>
      <c r="I17" s="12">
        <v>0.33976800000000007</v>
      </c>
      <c r="J17" s="12">
        <v>0.94089600000000007</v>
      </c>
      <c r="K17" s="12">
        <v>8.1312000000000009E-2</v>
      </c>
      <c r="L17" s="12">
        <v>0.98009999999999997</v>
      </c>
      <c r="M17" s="12">
        <v>0.97138800000000025</v>
      </c>
      <c r="N17" s="12">
        <v>0.766656</v>
      </c>
      <c r="O17" s="12">
        <v>0.54304799999999998</v>
      </c>
      <c r="P17" s="12">
        <v>0.35574000000000006</v>
      </c>
      <c r="Q17" s="12">
        <v>0.21489600000000003</v>
      </c>
      <c r="R17" s="12">
        <v>0.11035200000000001</v>
      </c>
      <c r="S17" s="12">
        <v>0.30201600000000006</v>
      </c>
      <c r="T17" s="12">
        <v>0.12487200000000001</v>
      </c>
      <c r="U17" s="12">
        <v>0.12632400000000002</v>
      </c>
      <c r="V17" s="12">
        <v>0.10454400000000001</v>
      </c>
      <c r="W17" s="12">
        <v>6.6792000000000004E-2</v>
      </c>
      <c r="X17" s="19">
        <v>0.47044800000000003</v>
      </c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</row>
    <row r="18" spans="1:42" ht="14.5" x14ac:dyDescent="0.35">
      <c r="A18">
        <v>11</v>
      </c>
      <c r="B18" s="11" t="s">
        <v>50</v>
      </c>
      <c r="C18" s="11" t="s">
        <v>51</v>
      </c>
      <c r="D18" s="11">
        <v>586</v>
      </c>
      <c r="E18" s="12">
        <v>6.4062240000000008</v>
      </c>
      <c r="F18" s="12">
        <v>5.6889360000000009</v>
      </c>
      <c r="G18" s="12">
        <v>5.6744160000000008</v>
      </c>
      <c r="H18" s="12">
        <v>6.1245360000000018</v>
      </c>
      <c r="I18" s="12">
        <v>6.0228960000000002</v>
      </c>
      <c r="J18" s="12">
        <v>5.6366640000000006</v>
      </c>
      <c r="K18" s="12">
        <v>5.5030800000000006</v>
      </c>
      <c r="L18" s="12">
        <v>6.2102040000000009</v>
      </c>
      <c r="M18" s="12">
        <v>5.4551640000000008</v>
      </c>
      <c r="N18" s="12">
        <v>5.7281400000000007</v>
      </c>
      <c r="O18" s="12">
        <v>5.2141320000000011</v>
      </c>
      <c r="P18" s="12">
        <v>5.3535240000000002</v>
      </c>
      <c r="Q18" s="12">
        <v>4.5723479999999999</v>
      </c>
      <c r="R18" s="12">
        <v>4.6173600000000006</v>
      </c>
      <c r="S18" s="12">
        <v>5.999664000000001</v>
      </c>
      <c r="T18" s="12">
        <v>5.549544</v>
      </c>
      <c r="U18" s="12">
        <v>6.3452400000000013</v>
      </c>
      <c r="V18" s="12">
        <v>6.3249120000000021</v>
      </c>
      <c r="W18" s="12">
        <v>3.9842879999999998</v>
      </c>
      <c r="X18" s="19">
        <v>5.3215800000000009</v>
      </c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</row>
    <row r="19" spans="1:42" ht="14.5" x14ac:dyDescent="0.35">
      <c r="A19">
        <v>12</v>
      </c>
      <c r="B19" s="11" t="s">
        <v>52</v>
      </c>
      <c r="C19" s="11" t="s">
        <v>53</v>
      </c>
      <c r="D19" s="11">
        <v>9548602</v>
      </c>
      <c r="E19" s="12">
        <v>1.4345760000000001</v>
      </c>
      <c r="F19" s="12">
        <v>1.6422120000000002</v>
      </c>
      <c r="G19" s="12">
        <v>1.717716</v>
      </c>
      <c r="H19" s="12">
        <v>2.4306480000000001</v>
      </c>
      <c r="I19" s="12">
        <v>1.7961240000000005</v>
      </c>
      <c r="J19" s="12">
        <v>2.1605760000000003</v>
      </c>
      <c r="K19" s="12">
        <v>1.6189800000000001</v>
      </c>
      <c r="L19" s="12">
        <v>2.4495239999999998</v>
      </c>
      <c r="M19" s="12">
        <v>1.8803400000000001</v>
      </c>
      <c r="N19" s="12">
        <v>1.2283920000000002</v>
      </c>
      <c r="O19" s="12">
        <v>2.0095680000000002</v>
      </c>
      <c r="P19" s="12">
        <v>1.8542040000000004</v>
      </c>
      <c r="Q19" s="12">
        <v>2.5235760000000003</v>
      </c>
      <c r="R19" s="12">
        <v>1.6480200000000003</v>
      </c>
      <c r="S19" s="12">
        <v>2.2462439999999999</v>
      </c>
      <c r="T19" s="12">
        <v>1.7482080000000004</v>
      </c>
      <c r="U19" s="12">
        <v>1.8411360000000003</v>
      </c>
      <c r="V19" s="12">
        <v>1.4941080000000002</v>
      </c>
      <c r="W19" s="12">
        <v>1.4374800000000001</v>
      </c>
      <c r="X19" s="19">
        <v>1.57542</v>
      </c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</row>
    <row r="20" spans="1:42" ht="14.5" x14ac:dyDescent="0.35">
      <c r="A20">
        <v>13</v>
      </c>
      <c r="B20" s="13" t="s">
        <v>54</v>
      </c>
      <c r="C20" s="11" t="s">
        <v>55</v>
      </c>
      <c r="D20" s="11">
        <v>284</v>
      </c>
      <c r="E20" s="12">
        <v>0.36880800000000002</v>
      </c>
      <c r="F20" s="12">
        <v>0.33250800000000003</v>
      </c>
      <c r="G20" s="12">
        <v>0.35283600000000009</v>
      </c>
      <c r="H20" s="12">
        <v>0.24684000000000006</v>
      </c>
      <c r="I20" s="12">
        <v>0.25264800000000004</v>
      </c>
      <c r="J20" s="12">
        <v>0.19747200000000001</v>
      </c>
      <c r="K20" s="12">
        <v>0.19747200000000001</v>
      </c>
      <c r="L20" s="12">
        <v>0.19747200000000001</v>
      </c>
      <c r="M20" s="12">
        <v>0.24248400000000003</v>
      </c>
      <c r="N20" s="12">
        <v>0.20473200000000003</v>
      </c>
      <c r="O20" s="12">
        <v>0.24538800000000002</v>
      </c>
      <c r="P20" s="12">
        <v>0.30346800000000007</v>
      </c>
      <c r="Q20" s="12">
        <v>0.32234400000000002</v>
      </c>
      <c r="R20" s="12">
        <v>0.22651200000000002</v>
      </c>
      <c r="S20" s="12">
        <v>0.28314000000000006</v>
      </c>
      <c r="T20" s="12">
        <v>0.27878400000000003</v>
      </c>
      <c r="U20" s="12">
        <v>0.23812799999999998</v>
      </c>
      <c r="V20" s="12">
        <v>0.21199200000000004</v>
      </c>
      <c r="W20" s="12">
        <v>0.18585600000000002</v>
      </c>
      <c r="X20" s="19">
        <v>0.21344400000000005</v>
      </c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</row>
    <row r="21" spans="1:42" ht="14.5" x14ac:dyDescent="0.35">
      <c r="A21">
        <v>14</v>
      </c>
      <c r="B21" s="11" t="s">
        <v>56</v>
      </c>
      <c r="C21" s="11" t="s">
        <v>57</v>
      </c>
      <c r="D21" s="11">
        <v>723</v>
      </c>
      <c r="E21" s="12">
        <v>8.8572000000000012E-2</v>
      </c>
      <c r="F21" s="12">
        <v>8.1312000000000009E-2</v>
      </c>
      <c r="G21" s="12">
        <v>7.4052000000000007E-2</v>
      </c>
      <c r="H21" s="12">
        <v>0.10454400000000001</v>
      </c>
      <c r="I21" s="12">
        <v>9.0024000000000021E-2</v>
      </c>
      <c r="J21" s="12">
        <v>8.1312000000000009E-2</v>
      </c>
      <c r="K21" s="12">
        <v>6.3888000000000014E-2</v>
      </c>
      <c r="L21" s="12">
        <v>7.6955999999999997E-2</v>
      </c>
      <c r="M21" s="12">
        <v>7.6955999999999997E-2</v>
      </c>
      <c r="N21" s="12">
        <v>7.8408000000000019E-2</v>
      </c>
      <c r="O21" s="12">
        <v>6.6792000000000004E-2</v>
      </c>
      <c r="P21" s="12">
        <v>7.2600000000000012E-2</v>
      </c>
      <c r="Q21" s="12">
        <v>6.6792000000000004E-2</v>
      </c>
      <c r="R21" s="12">
        <v>6.098400000000001E-2</v>
      </c>
      <c r="S21" s="12">
        <v>7.1148000000000003E-2</v>
      </c>
      <c r="T21" s="12">
        <v>7.5504000000000016E-2</v>
      </c>
      <c r="U21" s="12">
        <v>7.5504000000000016E-2</v>
      </c>
      <c r="V21" s="12">
        <v>6.5340000000000009E-2</v>
      </c>
      <c r="W21" s="12">
        <v>3.6300000000000006E-2</v>
      </c>
      <c r="X21" s="19">
        <v>6.9696000000000008E-2</v>
      </c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</row>
    <row r="22" spans="1:42" ht="14.5" x14ac:dyDescent="0.35">
      <c r="A22">
        <v>15</v>
      </c>
      <c r="B22" s="11" t="s">
        <v>58</v>
      </c>
      <c r="C22" s="11" t="s">
        <v>59</v>
      </c>
      <c r="D22" s="11">
        <v>6830</v>
      </c>
      <c r="E22" s="12">
        <v>0.16262400000000002</v>
      </c>
      <c r="F22" s="12">
        <v>8.4215999999999999E-2</v>
      </c>
      <c r="G22" s="12">
        <v>0.18585600000000002</v>
      </c>
      <c r="H22" s="12">
        <v>0.20182800000000004</v>
      </c>
      <c r="I22" s="12">
        <v>0.19892400000000002</v>
      </c>
      <c r="J22" s="12">
        <v>8.7120000000000003E-2</v>
      </c>
      <c r="K22" s="12">
        <v>0.16552800000000001</v>
      </c>
      <c r="L22" s="12">
        <v>9.8736000000000004E-2</v>
      </c>
      <c r="M22" s="12">
        <v>0</v>
      </c>
      <c r="N22" s="12">
        <v>0.16117200000000001</v>
      </c>
      <c r="O22" s="12">
        <v>0.227964</v>
      </c>
      <c r="P22" s="12">
        <v>0.219252</v>
      </c>
      <c r="Q22" s="12">
        <v>0.23522400000000002</v>
      </c>
      <c r="R22" s="12">
        <v>0.15972000000000003</v>
      </c>
      <c r="S22" s="12">
        <v>0.20618400000000001</v>
      </c>
      <c r="T22" s="12">
        <v>0.19021200000000002</v>
      </c>
      <c r="U22" s="12">
        <v>0.168432</v>
      </c>
      <c r="V22" s="12">
        <v>0.11761200000000001</v>
      </c>
      <c r="W22" s="12">
        <v>0.12196800000000002</v>
      </c>
      <c r="X22" s="19">
        <v>0.20763600000000004</v>
      </c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</row>
    <row r="23" spans="1:42" ht="14.5" x14ac:dyDescent="0.35">
      <c r="A23">
        <v>16</v>
      </c>
      <c r="B23" s="11" t="s">
        <v>60</v>
      </c>
      <c r="C23" s="11" t="s">
        <v>61</v>
      </c>
      <c r="D23" s="11">
        <v>5793</v>
      </c>
      <c r="E23" s="12">
        <v>0.77101200000000003</v>
      </c>
      <c r="F23" s="12">
        <v>0.73616400000000015</v>
      </c>
      <c r="G23" s="12">
        <v>0.79134000000000004</v>
      </c>
      <c r="H23" s="12">
        <v>0.9641280000000001</v>
      </c>
      <c r="I23" s="12">
        <v>0.68098800000000015</v>
      </c>
      <c r="J23" s="12">
        <v>0.80440800000000012</v>
      </c>
      <c r="K23" s="12">
        <v>0.61274400000000018</v>
      </c>
      <c r="L23" s="12">
        <v>0.90169200000000005</v>
      </c>
      <c r="M23" s="12">
        <v>0.85522800000000021</v>
      </c>
      <c r="N23" s="12">
        <v>0.36154799999999998</v>
      </c>
      <c r="O23" s="12">
        <v>0.5982240000000002</v>
      </c>
      <c r="P23" s="12">
        <v>0.42979200000000006</v>
      </c>
      <c r="Q23" s="12">
        <v>0.62000400000000011</v>
      </c>
      <c r="R23" s="12">
        <v>0.47044800000000003</v>
      </c>
      <c r="S23" s="12">
        <v>0.72019200000000017</v>
      </c>
      <c r="T23" s="12">
        <v>0.5822520000000001</v>
      </c>
      <c r="U23" s="12">
        <v>0.51110400000000011</v>
      </c>
      <c r="V23" s="12">
        <v>0.56773200000000001</v>
      </c>
      <c r="W23" s="12">
        <v>0.39204000000000006</v>
      </c>
      <c r="X23" s="19">
        <v>0.53724000000000005</v>
      </c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</row>
    <row r="24" spans="1:42" ht="14.5" x14ac:dyDescent="0.35">
      <c r="A24">
        <v>17</v>
      </c>
      <c r="B24" s="11" t="s">
        <v>62</v>
      </c>
      <c r="C24" s="11" t="s">
        <v>63</v>
      </c>
      <c r="D24" s="11">
        <v>33032</v>
      </c>
      <c r="E24" s="12">
        <v>8.1428159999999998</v>
      </c>
      <c r="F24" s="12">
        <v>7.8800040000000022</v>
      </c>
      <c r="G24" s="12">
        <v>8.3751360000000012</v>
      </c>
      <c r="H24" s="12">
        <v>8.8194479999999995</v>
      </c>
      <c r="I24" s="12">
        <v>7.8132120000000018</v>
      </c>
      <c r="J24" s="12">
        <v>8.8775280000000016</v>
      </c>
      <c r="K24" s="12">
        <v>7.2585480000000002</v>
      </c>
      <c r="L24" s="12">
        <v>8.948675999999999</v>
      </c>
      <c r="M24" s="12">
        <v>7.3558320000000021</v>
      </c>
      <c r="N24" s="12">
        <v>7.9729320000000019</v>
      </c>
      <c r="O24" s="12">
        <v>7.3761600000000014</v>
      </c>
      <c r="P24" s="12">
        <v>7.9729320000000019</v>
      </c>
      <c r="Q24" s="12">
        <v>8.3475479999999997</v>
      </c>
      <c r="R24" s="12">
        <v>6.3989640000000012</v>
      </c>
      <c r="S24" s="12">
        <v>8.3853000000000009</v>
      </c>
      <c r="T24" s="12">
        <v>7.5823440000000017</v>
      </c>
      <c r="U24" s="12">
        <v>8.9385120000000011</v>
      </c>
      <c r="V24" s="12">
        <v>8.4825840000000028</v>
      </c>
      <c r="W24" s="12">
        <v>6.150672000000001</v>
      </c>
      <c r="X24" s="19">
        <v>7.4560200000000005</v>
      </c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</row>
    <row r="25" spans="1:42" ht="14.5" x14ac:dyDescent="0.35">
      <c r="A25">
        <v>18</v>
      </c>
      <c r="B25" s="11" t="s">
        <v>64</v>
      </c>
      <c r="C25" s="11" t="s">
        <v>65</v>
      </c>
      <c r="D25" s="11">
        <v>5961</v>
      </c>
      <c r="E25" s="12">
        <v>4.1135160000000006</v>
      </c>
      <c r="F25" s="12">
        <v>3.7359960000000005</v>
      </c>
      <c r="G25" s="12">
        <v>4.0147800000000009</v>
      </c>
      <c r="H25" s="12">
        <v>4.5215280000000009</v>
      </c>
      <c r="I25" s="12">
        <v>4.0960920000000014</v>
      </c>
      <c r="J25" s="12">
        <v>4.6710840000000005</v>
      </c>
      <c r="K25" s="12">
        <v>3.3294360000000012</v>
      </c>
      <c r="L25" s="12">
        <v>4.3952040000000006</v>
      </c>
      <c r="M25" s="12">
        <v>4.0438200000000002</v>
      </c>
      <c r="N25" s="12">
        <v>3.8623200000000004</v>
      </c>
      <c r="O25" s="12">
        <v>3.9349200000000004</v>
      </c>
      <c r="P25" s="12">
        <v>4.3269600000000006</v>
      </c>
      <c r="Q25" s="12">
        <v>4.2616200000000006</v>
      </c>
      <c r="R25" s="12">
        <v>3.2277960000000006</v>
      </c>
      <c r="S25" s="12">
        <v>4.6173600000000006</v>
      </c>
      <c r="T25" s="12">
        <v>3.5225520000000001</v>
      </c>
      <c r="U25" s="12">
        <v>4.3618079999999999</v>
      </c>
      <c r="V25" s="12">
        <v>4.1774040000000001</v>
      </c>
      <c r="W25" s="12">
        <v>3.1827840000000003</v>
      </c>
      <c r="X25" s="19">
        <v>3.6053160000000011</v>
      </c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</row>
    <row r="26" spans="1:42" ht="14.5" x14ac:dyDescent="0.35">
      <c r="A26">
        <v>19</v>
      </c>
      <c r="B26" s="11" t="s">
        <v>66</v>
      </c>
      <c r="C26" s="11" t="s">
        <v>67</v>
      </c>
      <c r="D26" s="11">
        <v>124886</v>
      </c>
      <c r="E26" s="12">
        <v>0.57934800000000009</v>
      </c>
      <c r="F26" s="12">
        <v>0.64323600000000003</v>
      </c>
      <c r="G26" s="12">
        <v>0.67372799999999999</v>
      </c>
      <c r="H26" s="12">
        <v>0.60838800000000004</v>
      </c>
      <c r="I26" s="12">
        <v>0.63597599999999999</v>
      </c>
      <c r="J26" s="12">
        <v>0.78843600000000014</v>
      </c>
      <c r="K26" s="12">
        <v>0.58515600000000001</v>
      </c>
      <c r="L26" s="12">
        <v>0.78408000000000011</v>
      </c>
      <c r="M26" s="12">
        <v>0.64033200000000012</v>
      </c>
      <c r="N26" s="12">
        <v>0.61419600000000008</v>
      </c>
      <c r="O26" s="12">
        <v>0.52562400000000009</v>
      </c>
      <c r="P26" s="12">
        <v>0.50529600000000008</v>
      </c>
      <c r="Q26" s="12">
        <v>0.38768400000000003</v>
      </c>
      <c r="R26" s="12">
        <v>0.39204000000000006</v>
      </c>
      <c r="S26" s="12">
        <v>0.61419600000000008</v>
      </c>
      <c r="T26" s="12">
        <v>0.48496800000000007</v>
      </c>
      <c r="U26" s="12">
        <v>0.65775600000000001</v>
      </c>
      <c r="V26" s="12">
        <v>0.62436000000000014</v>
      </c>
      <c r="W26" s="12">
        <v>0.39494400000000002</v>
      </c>
      <c r="X26" s="19">
        <v>0.59386800000000006</v>
      </c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</row>
    <row r="27" spans="1:42" ht="14.5" x14ac:dyDescent="0.35">
      <c r="A27">
        <v>20</v>
      </c>
      <c r="B27" s="11" t="s">
        <v>68</v>
      </c>
      <c r="C27" s="11" t="s">
        <v>69</v>
      </c>
      <c r="D27" s="11">
        <v>750</v>
      </c>
      <c r="E27" s="12">
        <v>0.75068400000000002</v>
      </c>
      <c r="F27" s="12">
        <v>0.65049600000000007</v>
      </c>
      <c r="G27" s="12">
        <v>0.49803599999999998</v>
      </c>
      <c r="H27" s="12">
        <v>0.99171600000000015</v>
      </c>
      <c r="I27" s="12">
        <v>0.86829600000000007</v>
      </c>
      <c r="J27" s="12">
        <v>0.70276800000000006</v>
      </c>
      <c r="K27" s="12">
        <v>0.70422000000000007</v>
      </c>
      <c r="L27" s="12">
        <v>0.73906800000000006</v>
      </c>
      <c r="M27" s="12">
        <v>0.77536800000000006</v>
      </c>
      <c r="N27" s="12">
        <v>0.77536800000000006</v>
      </c>
      <c r="O27" s="12">
        <v>0.7071240000000002</v>
      </c>
      <c r="P27" s="12">
        <v>0.66937200000000008</v>
      </c>
      <c r="Q27" s="12">
        <v>0.47770800000000013</v>
      </c>
      <c r="R27" s="12">
        <v>0.58080000000000009</v>
      </c>
      <c r="S27" s="12">
        <v>0.6911520000000001</v>
      </c>
      <c r="T27" s="12">
        <v>0.82038000000000011</v>
      </c>
      <c r="U27" s="12">
        <v>0.79860000000000009</v>
      </c>
      <c r="V27" s="12">
        <v>0.8000520000000001</v>
      </c>
      <c r="W27" s="12">
        <v>0.35719200000000007</v>
      </c>
      <c r="X27" s="19">
        <v>0.78698400000000013</v>
      </c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</row>
    <row r="28" spans="1:42" ht="14.5" x14ac:dyDescent="0.35">
      <c r="A28">
        <v>21</v>
      </c>
      <c r="B28" s="14" t="s">
        <v>70</v>
      </c>
      <c r="C28" s="4" t="s">
        <v>71</v>
      </c>
      <c r="D28" s="4">
        <v>3337</v>
      </c>
      <c r="E28" s="12">
        <v>0.168432</v>
      </c>
      <c r="F28" s="12">
        <v>9.1476000000000016E-2</v>
      </c>
      <c r="G28" s="12">
        <v>0.17424000000000001</v>
      </c>
      <c r="H28" s="12">
        <v>0.15972000000000003</v>
      </c>
      <c r="I28" s="12">
        <v>0.140844</v>
      </c>
      <c r="J28" s="12">
        <v>0.10018800000000003</v>
      </c>
      <c r="K28" s="12">
        <v>0.140844</v>
      </c>
      <c r="L28" s="12">
        <v>0.12487200000000001</v>
      </c>
      <c r="M28" s="12">
        <v>0</v>
      </c>
      <c r="N28" s="12">
        <v>0.13503600000000002</v>
      </c>
      <c r="O28" s="12">
        <v>0.10744800000000002</v>
      </c>
      <c r="P28" s="12">
        <v>0.14665200000000003</v>
      </c>
      <c r="Q28" s="12">
        <v>0.11616000000000003</v>
      </c>
      <c r="R28" s="12">
        <v>0.10744800000000002</v>
      </c>
      <c r="S28" s="12">
        <v>0.13358400000000001</v>
      </c>
      <c r="T28" s="12">
        <v>0.15391199999999999</v>
      </c>
      <c r="U28" s="12">
        <v>0.15826800000000005</v>
      </c>
      <c r="V28" s="12">
        <v>0.17424000000000001</v>
      </c>
      <c r="W28" s="12">
        <v>0.15100800000000003</v>
      </c>
      <c r="X28" s="19">
        <v>0.10744800000000002</v>
      </c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</row>
    <row r="29" spans="1:42" ht="14.5" x14ac:dyDescent="0.35">
      <c r="A29">
        <v>22</v>
      </c>
      <c r="B29" s="14" t="s">
        <v>72</v>
      </c>
      <c r="C29" s="4" t="s">
        <v>73</v>
      </c>
      <c r="D29" s="4">
        <v>3444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0.15826800000000005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9">
        <v>0</v>
      </c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</row>
    <row r="30" spans="1:42" ht="14.5" x14ac:dyDescent="0.35">
      <c r="A30">
        <v>23</v>
      </c>
      <c r="B30" s="11" t="s">
        <v>74</v>
      </c>
      <c r="C30" s="11" t="s">
        <v>75</v>
      </c>
      <c r="D30" s="11">
        <v>6274</v>
      </c>
      <c r="E30" s="12">
        <v>6.6792000000000004E-2</v>
      </c>
      <c r="F30" s="12">
        <v>7.4052000000000007E-2</v>
      </c>
      <c r="G30" s="12">
        <v>6.3888000000000014E-2</v>
      </c>
      <c r="H30" s="12">
        <v>8.2764000000000004E-2</v>
      </c>
      <c r="I30" s="12">
        <v>6.6792000000000004E-2</v>
      </c>
      <c r="J30" s="12">
        <v>7.4052000000000007E-2</v>
      </c>
      <c r="K30" s="12">
        <v>7.1148000000000003E-2</v>
      </c>
      <c r="L30" s="12">
        <v>7.8408000000000019E-2</v>
      </c>
      <c r="M30" s="12">
        <v>6.6792000000000004E-2</v>
      </c>
      <c r="N30" s="12">
        <v>6.6792000000000004E-2</v>
      </c>
      <c r="O30" s="12">
        <v>7.6955999999999997E-2</v>
      </c>
      <c r="P30" s="12">
        <v>7.1148000000000003E-2</v>
      </c>
      <c r="Q30" s="12">
        <v>7.2600000000000012E-2</v>
      </c>
      <c r="R30" s="12">
        <v>5.9531999999999995E-2</v>
      </c>
      <c r="S30" s="12">
        <v>8.1312000000000009E-2</v>
      </c>
      <c r="T30" s="12">
        <v>6.8244000000000013E-2</v>
      </c>
      <c r="U30" s="12">
        <v>6.3888000000000014E-2</v>
      </c>
      <c r="V30" s="12">
        <v>7.4052000000000007E-2</v>
      </c>
      <c r="W30" s="12">
        <v>5.5176000000000003E-2</v>
      </c>
      <c r="X30" s="19">
        <v>5.9531999999999995E-2</v>
      </c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</row>
    <row r="31" spans="1:42" ht="14.5" x14ac:dyDescent="0.35">
      <c r="A31">
        <v>24</v>
      </c>
      <c r="B31" s="11" t="s">
        <v>76</v>
      </c>
      <c r="C31" s="11" t="s">
        <v>77</v>
      </c>
      <c r="D31" s="11">
        <v>6306</v>
      </c>
      <c r="E31" s="12">
        <v>2.7588000000000001E-2</v>
      </c>
      <c r="F31" s="12">
        <v>2.4684000000000001E-2</v>
      </c>
      <c r="G31" s="12">
        <v>2.7588000000000001E-2</v>
      </c>
      <c r="H31" s="12">
        <v>2.3232000000000003E-2</v>
      </c>
      <c r="I31" s="12">
        <v>2.3232000000000003E-2</v>
      </c>
      <c r="J31" s="12">
        <v>2.7588000000000001E-2</v>
      </c>
      <c r="K31" s="12">
        <v>2.9040000000000007E-2</v>
      </c>
      <c r="L31" s="12">
        <v>2.1780000000000001E-2</v>
      </c>
      <c r="M31" s="12">
        <v>2.7588000000000001E-2</v>
      </c>
      <c r="N31" s="12">
        <v>2.3232000000000003E-2</v>
      </c>
      <c r="O31" s="12">
        <v>2.0328000000000002E-2</v>
      </c>
      <c r="P31" s="12">
        <v>1.8876000000000004E-2</v>
      </c>
      <c r="Q31" s="12">
        <v>2.3232000000000003E-2</v>
      </c>
      <c r="R31" s="12">
        <v>1.8876000000000004E-2</v>
      </c>
      <c r="S31" s="12">
        <v>2.1780000000000001E-2</v>
      </c>
      <c r="T31" s="12">
        <v>2.1780000000000001E-2</v>
      </c>
      <c r="U31" s="12">
        <v>2.3232000000000003E-2</v>
      </c>
      <c r="V31" s="12">
        <v>2.4684000000000001E-2</v>
      </c>
      <c r="W31" s="12">
        <v>1.4520000000000003E-2</v>
      </c>
      <c r="X31" s="19">
        <v>2.1780000000000001E-2</v>
      </c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</row>
    <row r="32" spans="1:42" ht="14.5" x14ac:dyDescent="0.35">
      <c r="A32">
        <v>25</v>
      </c>
      <c r="B32" s="13" t="s">
        <v>78</v>
      </c>
      <c r="C32" s="11" t="s">
        <v>79</v>
      </c>
      <c r="D32" s="11">
        <v>107689</v>
      </c>
      <c r="E32" s="12">
        <v>2.2825439999999997</v>
      </c>
      <c r="F32" s="12">
        <v>1.8614640000000002</v>
      </c>
      <c r="G32" s="12">
        <v>1.8179040000000004</v>
      </c>
      <c r="H32" s="12">
        <v>2.4393600000000002</v>
      </c>
      <c r="I32" s="12">
        <v>2.2781880000000005</v>
      </c>
      <c r="J32" s="12">
        <v>2.2520519999999999</v>
      </c>
      <c r="K32" s="12">
        <v>2.0284439999999999</v>
      </c>
      <c r="L32" s="12">
        <v>2.2084920000000001</v>
      </c>
      <c r="M32" s="12">
        <v>2.048772</v>
      </c>
      <c r="N32" s="12">
        <v>2.5177680000000002</v>
      </c>
      <c r="O32" s="12">
        <v>1.9631040000000002</v>
      </c>
      <c r="P32" s="12">
        <v>2.1475080000000002</v>
      </c>
      <c r="Q32" s="12">
        <v>1.5550920000000001</v>
      </c>
      <c r="R32" s="12">
        <v>1.790316</v>
      </c>
      <c r="S32" s="12">
        <v>2.0211840000000003</v>
      </c>
      <c r="T32" s="12">
        <v>2.0226360000000003</v>
      </c>
      <c r="U32" s="12">
        <v>2.18526</v>
      </c>
      <c r="V32" s="12">
        <v>2.3130360000000008</v>
      </c>
      <c r="W32" s="12">
        <v>1.0759320000000001</v>
      </c>
      <c r="X32" s="19">
        <v>2.1518640000000002</v>
      </c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</row>
    <row r="33" spans="1:42" ht="14.5" x14ac:dyDescent="0.35">
      <c r="A33">
        <v>26</v>
      </c>
      <c r="B33" s="11" t="s">
        <v>80</v>
      </c>
      <c r="C33" s="11" t="s">
        <v>81</v>
      </c>
      <c r="D33" s="11">
        <v>6106</v>
      </c>
      <c r="E33" s="12">
        <v>3.920400000000001E-2</v>
      </c>
      <c r="F33" s="12">
        <v>3.4848000000000004E-2</v>
      </c>
      <c r="G33" s="12">
        <v>3.6300000000000006E-2</v>
      </c>
      <c r="H33" s="12">
        <v>2.9040000000000007E-2</v>
      </c>
      <c r="I33" s="12">
        <v>3.0492000000000005E-2</v>
      </c>
      <c r="J33" s="12">
        <v>4.2108E-2</v>
      </c>
      <c r="K33" s="12">
        <v>3.1944000000000007E-2</v>
      </c>
      <c r="L33" s="12">
        <v>4.0656000000000005E-2</v>
      </c>
      <c r="M33" s="12">
        <v>3.6300000000000006E-2</v>
      </c>
      <c r="N33" s="12">
        <v>3.0492000000000005E-2</v>
      </c>
      <c r="O33" s="12">
        <v>1.7424000000000002E-2</v>
      </c>
      <c r="P33" s="12">
        <v>2.6136000000000003E-2</v>
      </c>
      <c r="Q33" s="12">
        <v>3.0492000000000005E-2</v>
      </c>
      <c r="R33" s="12">
        <v>2.0328000000000002E-2</v>
      </c>
      <c r="S33" s="12">
        <v>4.0656000000000005E-2</v>
      </c>
      <c r="T33" s="12">
        <v>3.0492000000000005E-2</v>
      </c>
      <c r="U33" s="12">
        <v>3.920400000000001E-2</v>
      </c>
      <c r="V33" s="12">
        <v>2.9040000000000007E-2</v>
      </c>
      <c r="W33" s="12">
        <v>2.3232000000000003E-2</v>
      </c>
      <c r="X33" s="19">
        <v>3.1944000000000007E-2</v>
      </c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</row>
    <row r="34" spans="1:42" ht="14.5" x14ac:dyDescent="0.35">
      <c r="A34">
        <v>27</v>
      </c>
      <c r="B34" s="11" t="s">
        <v>82</v>
      </c>
      <c r="C34" s="11" t="s">
        <v>83</v>
      </c>
      <c r="D34" s="11">
        <v>525</v>
      </c>
      <c r="E34" s="12">
        <v>0.46318800000000004</v>
      </c>
      <c r="F34" s="12">
        <v>0.49658400000000008</v>
      </c>
      <c r="G34" s="12">
        <v>0.49803599999999998</v>
      </c>
      <c r="H34" s="12">
        <v>0.49803599999999998</v>
      </c>
      <c r="I34" s="12">
        <v>0.48061200000000009</v>
      </c>
      <c r="J34" s="12">
        <v>0.53869200000000006</v>
      </c>
      <c r="K34" s="12">
        <v>0.36735600000000007</v>
      </c>
      <c r="L34" s="12">
        <v>0.59386800000000006</v>
      </c>
      <c r="M34" s="12">
        <v>0.50529600000000008</v>
      </c>
      <c r="N34" s="12">
        <v>0.40075200000000011</v>
      </c>
      <c r="O34" s="12">
        <v>0.45883200000000007</v>
      </c>
      <c r="P34" s="12">
        <v>0.46609200000000006</v>
      </c>
      <c r="Q34" s="12">
        <v>0.35428800000000005</v>
      </c>
      <c r="R34" s="12">
        <v>0.37171200000000004</v>
      </c>
      <c r="S34" s="12">
        <v>0.49222800000000005</v>
      </c>
      <c r="T34" s="12">
        <v>0.48787200000000008</v>
      </c>
      <c r="U34" s="12">
        <v>0.46173600000000004</v>
      </c>
      <c r="V34" s="12">
        <v>0.43559999999999999</v>
      </c>
      <c r="W34" s="12">
        <v>0.38042400000000004</v>
      </c>
      <c r="X34" s="19">
        <v>0.47190000000000004</v>
      </c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</row>
    <row r="35" spans="1:42" ht="14.5" x14ac:dyDescent="0.35">
      <c r="A35">
        <v>28</v>
      </c>
      <c r="B35" s="14" t="s">
        <v>84</v>
      </c>
      <c r="C35" s="4" t="s">
        <v>85</v>
      </c>
      <c r="D35" s="4">
        <v>8409</v>
      </c>
      <c r="E35" s="12">
        <v>4.501200000000001E-2</v>
      </c>
      <c r="F35" s="12">
        <v>4.0656000000000005E-2</v>
      </c>
      <c r="G35" s="12">
        <v>3.0492000000000005E-2</v>
      </c>
      <c r="H35" s="12">
        <v>4.7916E-2</v>
      </c>
      <c r="I35" s="12">
        <v>3.7752000000000008E-2</v>
      </c>
      <c r="J35" s="12">
        <v>4.3560000000000001E-2</v>
      </c>
      <c r="K35" s="12">
        <v>3.6300000000000006E-2</v>
      </c>
      <c r="L35" s="12">
        <v>4.6464000000000005E-2</v>
      </c>
      <c r="M35" s="12">
        <v>4.9368000000000002E-2</v>
      </c>
      <c r="N35" s="12">
        <v>3.6300000000000006E-2</v>
      </c>
      <c r="O35" s="12">
        <v>3.920400000000001E-2</v>
      </c>
      <c r="P35" s="12">
        <v>3.920400000000001E-2</v>
      </c>
      <c r="Q35" s="12">
        <v>3.920400000000001E-2</v>
      </c>
      <c r="R35" s="12">
        <v>3.3396000000000002E-2</v>
      </c>
      <c r="S35" s="12">
        <v>4.0656000000000005E-2</v>
      </c>
      <c r="T35" s="12">
        <v>3.920400000000001E-2</v>
      </c>
      <c r="U35" s="12">
        <v>4.3560000000000001E-2</v>
      </c>
      <c r="V35" s="12">
        <v>4.0656000000000005E-2</v>
      </c>
      <c r="W35" s="12">
        <v>3.3396000000000002E-2</v>
      </c>
      <c r="X35" s="19">
        <v>3.920400000000001E-2</v>
      </c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</row>
    <row r="36" spans="1:42" ht="14.5" x14ac:dyDescent="0.35">
      <c r="A36">
        <v>29</v>
      </c>
      <c r="B36" s="11" t="s">
        <v>86</v>
      </c>
      <c r="C36" s="11" t="s">
        <v>87</v>
      </c>
      <c r="D36" s="11">
        <v>65065</v>
      </c>
      <c r="E36" s="12">
        <v>5.0732880000000007</v>
      </c>
      <c r="F36" s="12">
        <v>4.2703320000000007</v>
      </c>
      <c r="G36" s="12">
        <v>4.954224</v>
      </c>
      <c r="H36" s="12">
        <v>5.3157719999999999</v>
      </c>
      <c r="I36" s="12">
        <v>4.4924879999999998</v>
      </c>
      <c r="J36" s="12">
        <v>4.9600320000000009</v>
      </c>
      <c r="K36" s="12">
        <v>4.0031640000000008</v>
      </c>
      <c r="L36" s="12">
        <v>5.4493560000000008</v>
      </c>
      <c r="M36" s="12">
        <v>4.7277120000000012</v>
      </c>
      <c r="N36" s="12">
        <v>4.6710840000000005</v>
      </c>
      <c r="O36" s="12">
        <v>4.4779679999999997</v>
      </c>
      <c r="P36" s="12">
        <v>4.5389520000000019</v>
      </c>
      <c r="Q36" s="12">
        <v>4.8714600000000008</v>
      </c>
      <c r="R36" s="12">
        <v>3.672108000000001</v>
      </c>
      <c r="S36" s="12">
        <v>4.8177360000000009</v>
      </c>
      <c r="T36" s="12">
        <v>4.5142680000000004</v>
      </c>
      <c r="U36" s="12">
        <v>5.1342720000000002</v>
      </c>
      <c r="V36" s="12">
        <v>5.2867320000000007</v>
      </c>
      <c r="W36" s="12">
        <v>3.4136520000000004</v>
      </c>
      <c r="X36" s="19">
        <v>4.4053680000000002</v>
      </c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</row>
    <row r="37" spans="1:42" ht="14.5" x14ac:dyDescent="0.35">
      <c r="A37">
        <v>30</v>
      </c>
      <c r="B37" s="11" t="s">
        <v>88</v>
      </c>
      <c r="C37" s="11" t="s">
        <v>89</v>
      </c>
      <c r="D37" s="11">
        <v>5893</v>
      </c>
      <c r="E37" s="12">
        <v>0.38042400000000004</v>
      </c>
      <c r="F37" s="12">
        <v>0.36590400000000006</v>
      </c>
      <c r="G37" s="12">
        <v>0.42398400000000008</v>
      </c>
      <c r="H37" s="12">
        <v>0.39204000000000006</v>
      </c>
      <c r="I37" s="12">
        <v>0.37606800000000007</v>
      </c>
      <c r="J37" s="12">
        <v>0.43559999999999999</v>
      </c>
      <c r="K37" s="12">
        <v>0.33396000000000003</v>
      </c>
      <c r="L37" s="12">
        <v>0.45157200000000003</v>
      </c>
      <c r="M37" s="12">
        <v>0.374616</v>
      </c>
      <c r="N37" s="12">
        <v>0.39058800000000005</v>
      </c>
      <c r="O37" s="12">
        <v>0.36735600000000007</v>
      </c>
      <c r="P37" s="12">
        <v>0.35283600000000009</v>
      </c>
      <c r="Q37" s="12">
        <v>0.36590400000000006</v>
      </c>
      <c r="R37" s="12">
        <v>0.30927600000000005</v>
      </c>
      <c r="S37" s="12">
        <v>0.36590400000000006</v>
      </c>
      <c r="T37" s="12">
        <v>0.347028</v>
      </c>
      <c r="U37" s="12">
        <v>0.40075200000000011</v>
      </c>
      <c r="V37" s="12">
        <v>0.374616</v>
      </c>
      <c r="W37" s="12">
        <v>0.27442800000000001</v>
      </c>
      <c r="X37" s="19">
        <v>0.34848000000000001</v>
      </c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</row>
    <row r="38" spans="1:42" ht="14.5" x14ac:dyDescent="0.35">
      <c r="A38">
        <v>31</v>
      </c>
      <c r="B38" s="11" t="s">
        <v>90</v>
      </c>
      <c r="C38" s="11" t="s">
        <v>91</v>
      </c>
      <c r="D38" s="11">
        <v>439153</v>
      </c>
      <c r="E38" s="12">
        <v>2.0328000000000002E-2</v>
      </c>
      <c r="F38" s="12">
        <v>2.1780000000000001E-2</v>
      </c>
      <c r="G38" s="12">
        <v>2.1780000000000001E-2</v>
      </c>
      <c r="H38" s="12">
        <v>2.3232000000000003E-2</v>
      </c>
      <c r="I38" s="12">
        <v>2.4684000000000001E-2</v>
      </c>
      <c r="J38" s="12">
        <v>2.0328000000000002E-2</v>
      </c>
      <c r="K38" s="12">
        <v>2.1780000000000001E-2</v>
      </c>
      <c r="L38" s="12">
        <v>2.4684000000000001E-2</v>
      </c>
      <c r="M38" s="12">
        <v>2.1780000000000001E-2</v>
      </c>
      <c r="N38" s="12">
        <v>2.1780000000000001E-2</v>
      </c>
      <c r="O38" s="12">
        <v>1.5972000000000004E-2</v>
      </c>
      <c r="P38" s="12">
        <v>1.8876000000000004E-2</v>
      </c>
      <c r="Q38" s="12">
        <v>1.8876000000000004E-2</v>
      </c>
      <c r="R38" s="12">
        <v>1.1616000000000001E-2</v>
      </c>
      <c r="S38" s="12">
        <v>1.1616000000000001E-2</v>
      </c>
      <c r="T38" s="12">
        <v>2.6136000000000003E-2</v>
      </c>
      <c r="U38" s="12">
        <v>2.3232000000000003E-2</v>
      </c>
      <c r="V38" s="12">
        <v>1.5972000000000004E-2</v>
      </c>
      <c r="W38" s="12">
        <v>7.2600000000000017E-3</v>
      </c>
      <c r="X38" s="19">
        <v>1.4520000000000003E-2</v>
      </c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</row>
    <row r="39" spans="1:42" ht="14.5" x14ac:dyDescent="0.35">
      <c r="A39">
        <v>32</v>
      </c>
      <c r="B39" s="11" t="s">
        <v>92</v>
      </c>
      <c r="C39" s="11" t="s">
        <v>93</v>
      </c>
      <c r="D39" s="11">
        <v>18230</v>
      </c>
      <c r="E39" s="12">
        <v>3.1944000000000007E-2</v>
      </c>
      <c r="F39" s="12">
        <v>2.9040000000000007E-2</v>
      </c>
      <c r="G39" s="12">
        <v>2.6136000000000003E-2</v>
      </c>
      <c r="H39" s="12">
        <v>3.920400000000001E-2</v>
      </c>
      <c r="I39" s="12">
        <v>2.9040000000000007E-2</v>
      </c>
      <c r="J39" s="12">
        <v>3.7752000000000008E-2</v>
      </c>
      <c r="K39" s="12">
        <v>3.3396000000000002E-2</v>
      </c>
      <c r="L39" s="12">
        <v>3.6300000000000006E-2</v>
      </c>
      <c r="M39" s="12">
        <v>3.0492000000000005E-2</v>
      </c>
      <c r="N39" s="12">
        <v>2.9040000000000007E-2</v>
      </c>
      <c r="O39" s="12">
        <v>3.1944000000000007E-2</v>
      </c>
      <c r="P39" s="12">
        <v>3.3396000000000002E-2</v>
      </c>
      <c r="Q39" s="12">
        <v>2.9040000000000007E-2</v>
      </c>
      <c r="R39" s="12">
        <v>2.6136000000000003E-2</v>
      </c>
      <c r="S39" s="12">
        <v>3.6300000000000006E-2</v>
      </c>
      <c r="T39" s="12">
        <v>3.3396000000000002E-2</v>
      </c>
      <c r="U39" s="12">
        <v>3.1944000000000007E-2</v>
      </c>
      <c r="V39" s="12">
        <v>3.6300000000000006E-2</v>
      </c>
      <c r="W39" s="12">
        <v>2.0328000000000002E-2</v>
      </c>
      <c r="X39" s="19">
        <v>3.1944000000000007E-2</v>
      </c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</row>
    <row r="40" spans="1:42" ht="14.5" x14ac:dyDescent="0.35">
      <c r="A40">
        <v>33</v>
      </c>
      <c r="B40" s="11" t="s">
        <v>94</v>
      </c>
      <c r="C40" s="11" t="s">
        <v>95</v>
      </c>
      <c r="D40" s="11">
        <v>187</v>
      </c>
      <c r="E40" s="12">
        <v>8.8572000000000012E-2</v>
      </c>
      <c r="F40" s="12">
        <v>8.5668000000000022E-2</v>
      </c>
      <c r="G40" s="12">
        <v>7.4052000000000007E-2</v>
      </c>
      <c r="H40" s="12">
        <v>4.7916E-2</v>
      </c>
      <c r="I40" s="12">
        <v>8.7120000000000003E-2</v>
      </c>
      <c r="J40" s="12">
        <v>6.2436000000000005E-2</v>
      </c>
      <c r="K40" s="12">
        <v>5.2272000000000006E-2</v>
      </c>
      <c r="L40" s="12">
        <v>6.6792000000000004E-2</v>
      </c>
      <c r="M40" s="12">
        <v>0.1089</v>
      </c>
      <c r="N40" s="12">
        <v>6.3888000000000014E-2</v>
      </c>
      <c r="O40" s="12">
        <v>4.501200000000001E-2</v>
      </c>
      <c r="P40" s="12">
        <v>6.2436000000000005E-2</v>
      </c>
      <c r="Q40" s="12">
        <v>3.3396000000000002E-2</v>
      </c>
      <c r="R40" s="12">
        <v>6.6792000000000004E-2</v>
      </c>
      <c r="S40" s="12">
        <v>7.5504000000000016E-2</v>
      </c>
      <c r="T40" s="12">
        <v>5.3724000000000008E-2</v>
      </c>
      <c r="U40" s="12">
        <v>6.6792000000000004E-2</v>
      </c>
      <c r="V40" s="12">
        <v>7.6955999999999997E-2</v>
      </c>
      <c r="W40" s="12">
        <v>5.5176000000000003E-2</v>
      </c>
      <c r="X40" s="19">
        <v>7.8408000000000019E-2</v>
      </c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</row>
    <row r="41" spans="1:42" ht="14.5" x14ac:dyDescent="0.35">
      <c r="A41">
        <v>34</v>
      </c>
      <c r="B41" s="11" t="s">
        <v>96</v>
      </c>
      <c r="C41" s="11" t="s">
        <v>97</v>
      </c>
      <c r="D41" s="11">
        <v>1014</v>
      </c>
      <c r="E41" s="12">
        <v>0.28749600000000003</v>
      </c>
      <c r="F41" s="12">
        <v>0.25700400000000007</v>
      </c>
      <c r="G41" s="12">
        <v>0.26571600000000006</v>
      </c>
      <c r="H41" s="12">
        <v>0.31363200000000008</v>
      </c>
      <c r="I41" s="12">
        <v>0.27588000000000007</v>
      </c>
      <c r="J41" s="12">
        <v>0.29620800000000003</v>
      </c>
      <c r="K41" s="12">
        <v>0.28314000000000006</v>
      </c>
      <c r="L41" s="12">
        <v>0.27442800000000001</v>
      </c>
      <c r="M41" s="12">
        <v>0.26571600000000006</v>
      </c>
      <c r="N41" s="12">
        <v>0.25700400000000007</v>
      </c>
      <c r="O41" s="12">
        <v>0.27152399999999999</v>
      </c>
      <c r="P41" s="12">
        <v>0.27733200000000002</v>
      </c>
      <c r="Q41" s="12">
        <v>0.26571600000000006</v>
      </c>
      <c r="R41" s="12">
        <v>0.21199200000000004</v>
      </c>
      <c r="S41" s="12">
        <v>0.25700400000000007</v>
      </c>
      <c r="T41" s="12">
        <v>0.24829200000000004</v>
      </c>
      <c r="U41" s="12">
        <v>0.29620800000000003</v>
      </c>
      <c r="V41" s="12">
        <v>0.25845600000000002</v>
      </c>
      <c r="W41" s="12">
        <v>0.20037600000000005</v>
      </c>
      <c r="X41" s="19">
        <v>0.23812799999999998</v>
      </c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</row>
    <row r="42" spans="1:42" ht="14.5" x14ac:dyDescent="0.35">
      <c r="A42">
        <v>35</v>
      </c>
      <c r="B42" s="11" t="s">
        <v>98</v>
      </c>
      <c r="C42" s="11" t="s">
        <v>99</v>
      </c>
      <c r="D42" s="11">
        <v>1015</v>
      </c>
      <c r="E42" s="12">
        <v>1.0236600000000002</v>
      </c>
      <c r="F42" s="12">
        <v>1.0948080000000002</v>
      </c>
      <c r="G42" s="12">
        <v>1.2327480000000004</v>
      </c>
      <c r="H42" s="12">
        <v>1.1282040000000002</v>
      </c>
      <c r="I42" s="12">
        <v>1.2908280000000003</v>
      </c>
      <c r="J42" s="12">
        <v>1.3387440000000002</v>
      </c>
      <c r="K42" s="12">
        <v>1.1470800000000003</v>
      </c>
      <c r="L42" s="12">
        <v>1.3837560000000002</v>
      </c>
      <c r="M42" s="12">
        <v>1.0730280000000003</v>
      </c>
      <c r="N42" s="12">
        <v>1.2240360000000001</v>
      </c>
      <c r="O42" s="12">
        <v>1.1732160000000003</v>
      </c>
      <c r="P42" s="12">
        <v>1.0875480000000002</v>
      </c>
      <c r="Q42" s="12">
        <v>1.2400080000000002</v>
      </c>
      <c r="R42" s="12">
        <v>0.97429200000000005</v>
      </c>
      <c r="S42" s="12">
        <v>1.2124200000000001</v>
      </c>
      <c r="T42" s="12">
        <v>1.1122320000000001</v>
      </c>
      <c r="U42" s="12">
        <v>1.3416480000000002</v>
      </c>
      <c r="V42" s="12">
        <v>1.134012</v>
      </c>
      <c r="W42" s="12">
        <v>0.91621200000000014</v>
      </c>
      <c r="X42" s="19">
        <v>0.85668000000000011</v>
      </c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</row>
    <row r="43" spans="1:42" ht="14.5" x14ac:dyDescent="0.35">
      <c r="A43">
        <v>36</v>
      </c>
      <c r="B43" s="11" t="s">
        <v>100</v>
      </c>
      <c r="C43" s="11" t="s">
        <v>101</v>
      </c>
      <c r="D43" s="11">
        <v>6140</v>
      </c>
      <c r="E43" s="12">
        <v>4.2108E-2</v>
      </c>
      <c r="F43" s="12">
        <v>3.0492000000000005E-2</v>
      </c>
      <c r="G43" s="12">
        <v>3.920400000000001E-2</v>
      </c>
      <c r="H43" s="12">
        <v>4.9368000000000002E-2</v>
      </c>
      <c r="I43" s="12">
        <v>3.4848000000000004E-2</v>
      </c>
      <c r="J43" s="12">
        <v>4.501200000000001E-2</v>
      </c>
      <c r="K43" s="12">
        <v>3.7752000000000008E-2</v>
      </c>
      <c r="L43" s="12">
        <v>4.501200000000001E-2</v>
      </c>
      <c r="M43" s="12">
        <v>4.0656000000000005E-2</v>
      </c>
      <c r="N43" s="12">
        <v>3.3396000000000002E-2</v>
      </c>
      <c r="O43" s="12">
        <v>3.6300000000000006E-2</v>
      </c>
      <c r="P43" s="12">
        <v>4.501200000000001E-2</v>
      </c>
      <c r="Q43" s="12">
        <v>3.7752000000000008E-2</v>
      </c>
      <c r="R43" s="12">
        <v>3.6300000000000006E-2</v>
      </c>
      <c r="S43" s="12">
        <v>5.2272000000000006E-2</v>
      </c>
      <c r="T43" s="12">
        <v>4.0656000000000005E-2</v>
      </c>
      <c r="U43" s="12">
        <v>3.6300000000000006E-2</v>
      </c>
      <c r="V43" s="12">
        <v>4.501200000000001E-2</v>
      </c>
      <c r="W43" s="12">
        <v>2.9040000000000007E-2</v>
      </c>
      <c r="X43" s="19">
        <v>3.7752000000000008E-2</v>
      </c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</row>
    <row r="44" spans="1:42" ht="14.5" x14ac:dyDescent="0.35">
      <c r="A44">
        <v>37</v>
      </c>
      <c r="B44" s="11" t="s">
        <v>102</v>
      </c>
      <c r="C44" s="11" t="s">
        <v>103</v>
      </c>
      <c r="D44" s="11">
        <v>1060</v>
      </c>
      <c r="E44" s="12">
        <v>0.11035200000000001</v>
      </c>
      <c r="F44" s="12">
        <v>9.4380000000000019E-2</v>
      </c>
      <c r="G44" s="12">
        <v>7.1148000000000003E-2</v>
      </c>
      <c r="H44" s="12">
        <v>0.12196800000000002</v>
      </c>
      <c r="I44" s="12">
        <v>9.1476000000000016E-2</v>
      </c>
      <c r="J44" s="12">
        <v>7.4052000000000007E-2</v>
      </c>
      <c r="K44" s="12">
        <v>8.8572000000000012E-2</v>
      </c>
      <c r="L44" s="12">
        <v>0.10744800000000002</v>
      </c>
      <c r="M44" s="12">
        <v>7.6955999999999997E-2</v>
      </c>
      <c r="N44" s="12">
        <v>0.1089</v>
      </c>
      <c r="O44" s="12">
        <v>8.2764000000000004E-2</v>
      </c>
      <c r="P44" s="12">
        <v>9.7284000000000023E-2</v>
      </c>
      <c r="Q44" s="12">
        <v>7.6955999999999997E-2</v>
      </c>
      <c r="R44" s="12">
        <v>7.6955999999999997E-2</v>
      </c>
      <c r="S44" s="12">
        <v>0.10454400000000001</v>
      </c>
      <c r="T44" s="12">
        <v>0.10599600000000002</v>
      </c>
      <c r="U44" s="12">
        <v>0.10454400000000001</v>
      </c>
      <c r="V44" s="12">
        <v>0.11470800000000002</v>
      </c>
      <c r="W44" s="12">
        <v>5.8080000000000014E-2</v>
      </c>
      <c r="X44" s="19">
        <v>0.10018800000000003</v>
      </c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</row>
    <row r="45" spans="1:42" ht="14.5" x14ac:dyDescent="0.35">
      <c r="A45">
        <v>38</v>
      </c>
      <c r="B45" s="11" t="s">
        <v>104</v>
      </c>
      <c r="C45" s="11" t="s">
        <v>105</v>
      </c>
      <c r="D45" s="11">
        <v>5951</v>
      </c>
      <c r="E45" s="12">
        <v>0.47190000000000004</v>
      </c>
      <c r="F45" s="12">
        <v>0.44286000000000009</v>
      </c>
      <c r="G45" s="12">
        <v>0.5459520000000001</v>
      </c>
      <c r="H45" s="12">
        <v>0.35864400000000002</v>
      </c>
      <c r="I45" s="12">
        <v>0.52126800000000006</v>
      </c>
      <c r="J45" s="12">
        <v>0.55176000000000014</v>
      </c>
      <c r="K45" s="12">
        <v>0.35283600000000009</v>
      </c>
      <c r="L45" s="12">
        <v>0.60548400000000013</v>
      </c>
      <c r="M45" s="12">
        <v>0.43995600000000012</v>
      </c>
      <c r="N45" s="12">
        <v>0.47916000000000009</v>
      </c>
      <c r="O45" s="12">
        <v>0.38623200000000008</v>
      </c>
      <c r="P45" s="12">
        <v>0.46754400000000013</v>
      </c>
      <c r="Q45" s="12">
        <v>0.40220400000000006</v>
      </c>
      <c r="R45" s="12">
        <v>0.36880800000000002</v>
      </c>
      <c r="S45" s="12">
        <v>0.46899600000000002</v>
      </c>
      <c r="T45" s="12">
        <v>0.32815200000000005</v>
      </c>
      <c r="U45" s="12">
        <v>0.44140800000000002</v>
      </c>
      <c r="V45" s="12">
        <v>0.39204000000000006</v>
      </c>
      <c r="W45" s="12">
        <v>0.438504</v>
      </c>
      <c r="X45" s="19">
        <v>0.45883200000000007</v>
      </c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</row>
    <row r="46" spans="1:42" ht="14.5" x14ac:dyDescent="0.35">
      <c r="A46">
        <v>39</v>
      </c>
      <c r="B46" s="11" t="s">
        <v>106</v>
      </c>
      <c r="C46" s="11" t="s">
        <v>107</v>
      </c>
      <c r="D46" s="11">
        <v>1110</v>
      </c>
      <c r="E46" s="12">
        <v>0.19311600000000004</v>
      </c>
      <c r="F46" s="12">
        <v>0.155364</v>
      </c>
      <c r="G46" s="12">
        <v>0.15826800000000005</v>
      </c>
      <c r="H46" s="12">
        <v>0.17714400000000002</v>
      </c>
      <c r="I46" s="12">
        <v>0.17424000000000001</v>
      </c>
      <c r="J46" s="12">
        <v>0.15100800000000003</v>
      </c>
      <c r="K46" s="12">
        <v>0.14665200000000003</v>
      </c>
      <c r="L46" s="12">
        <v>0.12632400000000002</v>
      </c>
      <c r="M46" s="12">
        <v>0.14520000000000002</v>
      </c>
      <c r="N46" s="12">
        <v>0.18295200000000003</v>
      </c>
      <c r="O46" s="12">
        <v>0.13503600000000002</v>
      </c>
      <c r="P46" s="12">
        <v>0.14810400000000001</v>
      </c>
      <c r="Q46" s="12">
        <v>0.11325600000000001</v>
      </c>
      <c r="R46" s="12">
        <v>0.12632400000000002</v>
      </c>
      <c r="S46" s="12">
        <v>0.14520000000000002</v>
      </c>
      <c r="T46" s="12">
        <v>0.15391199999999999</v>
      </c>
      <c r="U46" s="12">
        <v>0.16988400000000003</v>
      </c>
      <c r="V46" s="12">
        <v>0.15826800000000005</v>
      </c>
      <c r="W46" s="12">
        <v>8.4215999999999999E-2</v>
      </c>
      <c r="X46" s="19">
        <v>0.15681600000000004</v>
      </c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</row>
    <row r="47" spans="1:42" ht="14.5" x14ac:dyDescent="0.35">
      <c r="A47">
        <v>40</v>
      </c>
      <c r="B47" s="11" t="s">
        <v>108</v>
      </c>
      <c r="C47" s="11" t="s">
        <v>109</v>
      </c>
      <c r="D47" s="11">
        <v>1123</v>
      </c>
      <c r="E47" s="12">
        <v>6.4977000000000018</v>
      </c>
      <c r="F47" s="12">
        <v>5.857368000000001</v>
      </c>
      <c r="G47" s="12">
        <v>6.3191040000000003</v>
      </c>
      <c r="H47" s="12">
        <v>6.0998520000000012</v>
      </c>
      <c r="I47" s="12">
        <v>5.5117920000000016</v>
      </c>
      <c r="J47" s="12">
        <v>7.0480080000000012</v>
      </c>
      <c r="K47" s="12">
        <v>5.7949320000000011</v>
      </c>
      <c r="L47" s="12">
        <v>7.3122720000000001</v>
      </c>
      <c r="M47" s="12">
        <v>5.8820520000000016</v>
      </c>
      <c r="N47" s="12">
        <v>5.7978360000000011</v>
      </c>
      <c r="O47" s="12">
        <v>5.6177880000000009</v>
      </c>
      <c r="P47" s="12">
        <v>6.2377920000000016</v>
      </c>
      <c r="Q47" s="12">
        <v>6.1637400000000016</v>
      </c>
      <c r="R47" s="12">
        <v>4.3574520000000012</v>
      </c>
      <c r="S47" s="12">
        <v>7.0262280000000006</v>
      </c>
      <c r="T47" s="12">
        <v>5.4624240000000004</v>
      </c>
      <c r="U47" s="12">
        <v>6.7982639999999996</v>
      </c>
      <c r="V47" s="12">
        <v>5.928516000000001</v>
      </c>
      <c r="W47" s="12">
        <v>5.1328200000000006</v>
      </c>
      <c r="X47" s="19">
        <v>5.8123560000000003</v>
      </c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</row>
    <row r="48" spans="1:42" ht="14.5" x14ac:dyDescent="0.35">
      <c r="A48">
        <v>41</v>
      </c>
      <c r="B48" s="11" t="s">
        <v>110</v>
      </c>
      <c r="C48" s="11" t="s">
        <v>111</v>
      </c>
      <c r="D48" s="11">
        <v>6288</v>
      </c>
      <c r="E48" s="12">
        <v>0.19021200000000002</v>
      </c>
      <c r="F48" s="12">
        <v>0.18585600000000002</v>
      </c>
      <c r="G48" s="12">
        <v>0.15246000000000001</v>
      </c>
      <c r="H48" s="12">
        <v>0.22215600000000005</v>
      </c>
      <c r="I48" s="12">
        <v>0.24538800000000002</v>
      </c>
      <c r="J48" s="12">
        <v>0.16262400000000002</v>
      </c>
      <c r="K48" s="12">
        <v>0.14374800000000001</v>
      </c>
      <c r="L48" s="12">
        <v>0.17569200000000001</v>
      </c>
      <c r="M48" s="12">
        <v>0.20473200000000003</v>
      </c>
      <c r="N48" s="12">
        <v>0.13939200000000002</v>
      </c>
      <c r="O48" s="12">
        <v>0.18295200000000003</v>
      </c>
      <c r="P48" s="12">
        <v>0.23667600000000005</v>
      </c>
      <c r="Q48" s="12">
        <v>0.17278800000000002</v>
      </c>
      <c r="R48" s="12">
        <v>0.14229600000000001</v>
      </c>
      <c r="S48" s="12">
        <v>0.22360800000000003</v>
      </c>
      <c r="T48" s="12">
        <v>0.18150000000000005</v>
      </c>
      <c r="U48" s="12">
        <v>0.16117200000000001</v>
      </c>
      <c r="V48" s="12">
        <v>0.14374800000000001</v>
      </c>
      <c r="W48" s="12">
        <v>0.11616000000000003</v>
      </c>
      <c r="X48" s="19">
        <v>0.14374800000000001</v>
      </c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</row>
    <row r="49" spans="1:42" ht="14.5" x14ac:dyDescent="0.35">
      <c r="A49">
        <v>42</v>
      </c>
      <c r="B49" s="11" t="s">
        <v>112</v>
      </c>
      <c r="C49" s="11" t="s">
        <v>113</v>
      </c>
      <c r="D49" s="11">
        <v>1146</v>
      </c>
      <c r="E49" s="12">
        <v>4.3560000000000005E-3</v>
      </c>
      <c r="F49" s="12">
        <v>2.9040000000000003E-3</v>
      </c>
      <c r="G49" s="12">
        <v>7.2600000000000017E-3</v>
      </c>
      <c r="H49" s="12">
        <v>2.9040000000000003E-3</v>
      </c>
      <c r="I49" s="12">
        <v>5.8080000000000007E-3</v>
      </c>
      <c r="J49" s="12">
        <v>4.3560000000000005E-3</v>
      </c>
      <c r="K49" s="12">
        <v>3.1944000000000007E-2</v>
      </c>
      <c r="L49" s="12">
        <v>7.2600000000000017E-3</v>
      </c>
      <c r="M49" s="12">
        <v>4.3560000000000005E-3</v>
      </c>
      <c r="N49" s="12">
        <v>4.3560000000000005E-3</v>
      </c>
      <c r="O49" s="12">
        <v>1.0164000000000001E-2</v>
      </c>
      <c r="P49" s="12">
        <v>7.2600000000000017E-3</v>
      </c>
      <c r="Q49" s="12">
        <v>4.3560000000000005E-3</v>
      </c>
      <c r="R49" s="12">
        <v>2.9040000000000003E-3</v>
      </c>
      <c r="S49" s="12">
        <v>4.3560000000000005E-3</v>
      </c>
      <c r="T49" s="12">
        <v>4.3560000000000005E-3</v>
      </c>
      <c r="U49" s="12">
        <v>2.9040000000000003E-3</v>
      </c>
      <c r="V49" s="12">
        <v>4.3560000000000005E-3</v>
      </c>
      <c r="W49" s="12">
        <v>2.9040000000000003E-3</v>
      </c>
      <c r="X49" s="19">
        <v>4.3560000000000005E-3</v>
      </c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</row>
    <row r="50" spans="1:42" ht="14.5" x14ac:dyDescent="0.35">
      <c r="A50">
        <v>43</v>
      </c>
      <c r="B50" s="11" t="s">
        <v>114</v>
      </c>
      <c r="C50" s="11" t="s">
        <v>115</v>
      </c>
      <c r="D50" s="11">
        <v>6057</v>
      </c>
      <c r="E50" s="12">
        <v>4.7916E-2</v>
      </c>
      <c r="F50" s="12">
        <v>5.9531999999999995E-2</v>
      </c>
      <c r="G50" s="12">
        <v>5.8080000000000014E-2</v>
      </c>
      <c r="H50" s="12">
        <v>7.8408000000000019E-2</v>
      </c>
      <c r="I50" s="12">
        <v>5.5176000000000003E-2</v>
      </c>
      <c r="J50" s="12">
        <v>6.3888000000000014E-2</v>
      </c>
      <c r="K50" s="12">
        <v>4.7916E-2</v>
      </c>
      <c r="L50" s="12">
        <v>6.2436000000000005E-2</v>
      </c>
      <c r="M50" s="12">
        <v>4.9368000000000002E-2</v>
      </c>
      <c r="N50" s="12">
        <v>4.501200000000001E-2</v>
      </c>
      <c r="O50" s="12">
        <v>4.9368000000000002E-2</v>
      </c>
      <c r="P50" s="12">
        <v>6.098400000000001E-2</v>
      </c>
      <c r="Q50" s="12">
        <v>6.5340000000000009E-2</v>
      </c>
      <c r="R50" s="12">
        <v>5.5176000000000003E-2</v>
      </c>
      <c r="S50" s="12">
        <v>7.2600000000000012E-2</v>
      </c>
      <c r="T50" s="12">
        <v>4.7916E-2</v>
      </c>
      <c r="U50" s="12">
        <v>6.9696000000000008E-2</v>
      </c>
      <c r="V50" s="12">
        <v>7.2600000000000012E-2</v>
      </c>
      <c r="W50" s="12">
        <v>4.2108E-2</v>
      </c>
      <c r="X50" s="19">
        <v>6.2436000000000005E-2</v>
      </c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</row>
    <row r="51" spans="1:42" ht="14.5" x14ac:dyDescent="0.35">
      <c r="A51">
        <v>44</v>
      </c>
      <c r="B51" s="11" t="s">
        <v>116</v>
      </c>
      <c r="C51" s="11" t="s">
        <v>117</v>
      </c>
      <c r="D51" s="11">
        <v>445675</v>
      </c>
      <c r="E51" s="12">
        <v>6.8244000000000013E-2</v>
      </c>
      <c r="F51" s="12">
        <v>7.2600000000000012E-2</v>
      </c>
      <c r="G51" s="12">
        <v>7.5504000000000016E-2</v>
      </c>
      <c r="H51" s="12">
        <v>8.5668000000000022E-2</v>
      </c>
      <c r="I51" s="12">
        <v>2.7588000000000001E-2</v>
      </c>
      <c r="J51" s="12">
        <v>7.8408000000000019E-2</v>
      </c>
      <c r="K51" s="12">
        <v>7.6955999999999997E-2</v>
      </c>
      <c r="L51" s="12">
        <v>9.1476000000000016E-2</v>
      </c>
      <c r="M51" s="12">
        <v>7.4052000000000007E-2</v>
      </c>
      <c r="N51" s="12">
        <v>8.4215999999999999E-2</v>
      </c>
      <c r="O51" s="12">
        <v>6.098400000000001E-2</v>
      </c>
      <c r="P51" s="12">
        <v>7.5504000000000016E-2</v>
      </c>
      <c r="Q51" s="12">
        <v>6.5340000000000009E-2</v>
      </c>
      <c r="R51" s="12">
        <v>5.0820000000000011E-2</v>
      </c>
      <c r="S51" s="12">
        <v>8.4215999999999999E-2</v>
      </c>
      <c r="T51" s="12">
        <v>6.8244000000000013E-2</v>
      </c>
      <c r="U51" s="12">
        <v>7.5504000000000016E-2</v>
      </c>
      <c r="V51" s="12">
        <v>8.5668000000000022E-2</v>
      </c>
      <c r="W51" s="12">
        <v>6.3888000000000014E-2</v>
      </c>
      <c r="X51" s="19">
        <v>7.5504000000000016E-2</v>
      </c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</row>
    <row r="52" spans="1:42" ht="14.5" x14ac:dyDescent="0.35">
      <c r="A52">
        <v>45</v>
      </c>
      <c r="B52" s="11" t="s">
        <v>118</v>
      </c>
      <c r="C52" s="11" t="s">
        <v>119</v>
      </c>
      <c r="D52" s="11">
        <v>8629</v>
      </c>
      <c r="E52" s="12">
        <v>0.11325600000000001</v>
      </c>
      <c r="F52" s="12">
        <v>9.7284000000000023E-2</v>
      </c>
      <c r="G52" s="12">
        <v>9.7284000000000023E-2</v>
      </c>
      <c r="H52" s="12">
        <v>0.11180400000000001</v>
      </c>
      <c r="I52" s="12">
        <v>8.2764000000000004E-2</v>
      </c>
      <c r="J52" s="12">
        <v>0.10454400000000001</v>
      </c>
      <c r="K52" s="12">
        <v>8.2764000000000004E-2</v>
      </c>
      <c r="L52" s="12">
        <v>0.11325600000000001</v>
      </c>
      <c r="M52" s="12">
        <v>0.10018800000000003</v>
      </c>
      <c r="N52" s="12">
        <v>8.8572000000000012E-2</v>
      </c>
      <c r="O52" s="12">
        <v>9.2928000000000011E-2</v>
      </c>
      <c r="P52" s="12">
        <v>0.12342000000000003</v>
      </c>
      <c r="Q52" s="12">
        <v>0.12487200000000001</v>
      </c>
      <c r="R52" s="12">
        <v>8.7120000000000003E-2</v>
      </c>
      <c r="S52" s="12">
        <v>0.11906399999999999</v>
      </c>
      <c r="T52" s="12">
        <v>8.4215999999999999E-2</v>
      </c>
      <c r="U52" s="12">
        <v>0.11761200000000001</v>
      </c>
      <c r="V52" s="12">
        <v>0.11906399999999999</v>
      </c>
      <c r="W52" s="12">
        <v>7.2600000000000012E-2</v>
      </c>
      <c r="X52" s="19">
        <v>8.1312000000000009E-2</v>
      </c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</row>
    <row r="53" spans="1:42" ht="14.5" x14ac:dyDescent="0.35">
      <c r="A53">
        <v>46</v>
      </c>
      <c r="B53" s="11" t="s">
        <v>120</v>
      </c>
      <c r="C53" s="11" t="s">
        <v>121</v>
      </c>
      <c r="D53" s="11">
        <v>1176</v>
      </c>
      <c r="E53" s="12">
        <v>1.2167760000000001</v>
      </c>
      <c r="F53" s="12">
        <v>1.0352760000000001</v>
      </c>
      <c r="G53" s="12">
        <v>1.1180400000000001</v>
      </c>
      <c r="H53" s="12">
        <v>1.6305959999999999</v>
      </c>
      <c r="I53" s="12">
        <v>0.95251199999999991</v>
      </c>
      <c r="J53" s="12">
        <v>1.8629160000000005</v>
      </c>
      <c r="K53" s="12">
        <v>1.4360280000000003</v>
      </c>
      <c r="L53" s="12">
        <v>1.9427760000000005</v>
      </c>
      <c r="M53" s="12">
        <v>1.9122840000000001</v>
      </c>
      <c r="N53" s="12">
        <v>1.7162640000000002</v>
      </c>
      <c r="O53" s="12">
        <v>1.2937320000000001</v>
      </c>
      <c r="P53" s="12">
        <v>1.4273160000000003</v>
      </c>
      <c r="Q53" s="12">
        <v>1.5376680000000003</v>
      </c>
      <c r="R53" s="12">
        <v>0.9278280000000001</v>
      </c>
      <c r="S53" s="12">
        <v>1.5942959999999999</v>
      </c>
      <c r="T53" s="12">
        <v>1.3561680000000003</v>
      </c>
      <c r="U53" s="12">
        <v>1.649472</v>
      </c>
      <c r="V53" s="12">
        <v>1.3590720000000003</v>
      </c>
      <c r="W53" s="12">
        <v>1.1979000000000002</v>
      </c>
      <c r="X53" s="19">
        <v>1.2312959999999999</v>
      </c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</row>
    <row r="54" spans="1:42" ht="14.5" x14ac:dyDescent="0.35">
      <c r="A54">
        <v>47</v>
      </c>
      <c r="B54" s="11" t="s">
        <v>122</v>
      </c>
      <c r="C54" s="11" t="s">
        <v>123</v>
      </c>
      <c r="D54" s="11">
        <v>6287</v>
      </c>
      <c r="E54" s="12">
        <v>7.4052000000000007E-2</v>
      </c>
      <c r="F54" s="12">
        <v>6.5340000000000009E-2</v>
      </c>
      <c r="G54" s="12">
        <v>6.8244000000000013E-2</v>
      </c>
      <c r="H54" s="12">
        <v>7.4052000000000007E-2</v>
      </c>
      <c r="I54" s="12">
        <v>6.5340000000000009E-2</v>
      </c>
      <c r="J54" s="12">
        <v>7.5504000000000016E-2</v>
      </c>
      <c r="K54" s="12">
        <v>7.8408000000000019E-2</v>
      </c>
      <c r="L54" s="12">
        <v>7.4052000000000007E-2</v>
      </c>
      <c r="M54" s="12">
        <v>8.4215999999999999E-2</v>
      </c>
      <c r="N54" s="12">
        <v>6.6792000000000004E-2</v>
      </c>
      <c r="O54" s="12">
        <v>5.9531999999999995E-2</v>
      </c>
      <c r="P54" s="12">
        <v>6.9696000000000008E-2</v>
      </c>
      <c r="Q54" s="12">
        <v>6.3888000000000014E-2</v>
      </c>
      <c r="R54" s="12">
        <v>5.0820000000000011E-2</v>
      </c>
      <c r="S54" s="12">
        <v>7.1148000000000003E-2</v>
      </c>
      <c r="T54" s="12">
        <v>6.098400000000001E-2</v>
      </c>
      <c r="U54" s="12">
        <v>6.6792000000000004E-2</v>
      </c>
      <c r="V54" s="12">
        <v>6.6792000000000004E-2</v>
      </c>
      <c r="W54" s="12">
        <v>5.0820000000000011E-2</v>
      </c>
      <c r="X54" s="19">
        <v>6.3888000000000014E-2</v>
      </c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</row>
    <row r="55" spans="1:42" ht="14.5" x14ac:dyDescent="0.35">
      <c r="A55">
        <v>48</v>
      </c>
      <c r="B55" s="11" t="s">
        <v>124</v>
      </c>
      <c r="C55" s="11" t="s">
        <v>125</v>
      </c>
      <c r="D55" s="11">
        <v>892</v>
      </c>
      <c r="E55" s="12">
        <v>4.8424200000000006</v>
      </c>
      <c r="F55" s="12">
        <v>4.2906600000000008</v>
      </c>
      <c r="G55" s="12">
        <v>4.7654640000000006</v>
      </c>
      <c r="H55" s="12">
        <v>5.3549760000000006</v>
      </c>
      <c r="I55" s="12">
        <v>4.1425560000000008</v>
      </c>
      <c r="J55" s="12">
        <v>5.122656000000001</v>
      </c>
      <c r="K55" s="12">
        <v>4.2601680000000002</v>
      </c>
      <c r="L55" s="12">
        <v>5.0268240000000004</v>
      </c>
      <c r="M55" s="12">
        <v>4.5767040000000003</v>
      </c>
      <c r="N55" s="12">
        <v>4.453284</v>
      </c>
      <c r="O55" s="12">
        <v>4.0655999999999999</v>
      </c>
      <c r="P55" s="12">
        <v>4.4823240000000002</v>
      </c>
      <c r="Q55" s="12">
        <v>3.8928120000000006</v>
      </c>
      <c r="R55" s="12">
        <v>3.805692000000001</v>
      </c>
      <c r="S55" s="12">
        <v>4.7945040000000008</v>
      </c>
      <c r="T55" s="12">
        <v>4.0452720000000006</v>
      </c>
      <c r="U55" s="12">
        <v>4.4547360000000005</v>
      </c>
      <c r="V55" s="12">
        <v>4.3661640000000013</v>
      </c>
      <c r="W55" s="12">
        <v>3.3265320000000003</v>
      </c>
      <c r="X55" s="19">
        <v>4.1672400000000005</v>
      </c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</row>
    <row r="56" spans="1:42" ht="14.5" x14ac:dyDescent="0.35">
      <c r="A56">
        <v>49</v>
      </c>
      <c r="B56" s="11" t="s">
        <v>126</v>
      </c>
      <c r="C56" s="11" t="s">
        <v>127</v>
      </c>
      <c r="D56" s="11">
        <v>439285</v>
      </c>
      <c r="E56" s="12">
        <v>0.89007600000000009</v>
      </c>
      <c r="F56" s="12">
        <v>0.88717200000000018</v>
      </c>
      <c r="G56" s="12">
        <v>0.89733600000000002</v>
      </c>
      <c r="H56" s="12">
        <v>1.0120440000000002</v>
      </c>
      <c r="I56" s="12">
        <v>0.95106000000000013</v>
      </c>
      <c r="J56" s="12">
        <v>0.92202000000000017</v>
      </c>
      <c r="K56" s="12">
        <v>0.84796800000000017</v>
      </c>
      <c r="L56" s="12">
        <v>0.8363520000000001</v>
      </c>
      <c r="M56" s="12">
        <v>0.84070800000000012</v>
      </c>
      <c r="N56" s="12">
        <v>0.95832000000000017</v>
      </c>
      <c r="O56" s="12">
        <v>0.7826280000000001</v>
      </c>
      <c r="P56" s="12">
        <v>0.87991200000000025</v>
      </c>
      <c r="Q56" s="12">
        <v>0.78843600000000014</v>
      </c>
      <c r="R56" s="12">
        <v>0.70276800000000006</v>
      </c>
      <c r="S56" s="12">
        <v>0.78843600000000014</v>
      </c>
      <c r="T56" s="12">
        <v>0.86684400000000006</v>
      </c>
      <c r="U56" s="12">
        <v>1.017852</v>
      </c>
      <c r="V56" s="12">
        <v>0.91040400000000021</v>
      </c>
      <c r="W56" s="12">
        <v>0.55466400000000005</v>
      </c>
      <c r="X56" s="19">
        <v>0.78408000000000011</v>
      </c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</row>
  </sheetData>
  <mergeCells count="4">
    <mergeCell ref="E6:N6"/>
    <mergeCell ref="O6:X6"/>
    <mergeCell ref="Y6:AG6"/>
    <mergeCell ref="AH6:AP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62"/>
  <sheetViews>
    <sheetView workbookViewId="0">
      <selection activeCell="E1" sqref="E1"/>
    </sheetView>
  </sheetViews>
  <sheetFormatPr defaultColWidth="9.08984375" defaultRowHeight="12.5" x14ac:dyDescent="0.25"/>
  <sheetData>
    <row r="1" spans="1:51" s="64" customFormat="1" ht="13" x14ac:dyDescent="0.3">
      <c r="B1" s="72" t="s">
        <v>146</v>
      </c>
      <c r="E1" s="72" t="s">
        <v>148</v>
      </c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</row>
    <row r="2" spans="1:51" s="64" customFormat="1" x14ac:dyDescent="0.25">
      <c r="B2" s="64" t="s">
        <v>147</v>
      </c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</row>
    <row r="3" spans="1:51" s="64" customFormat="1" x14ac:dyDescent="0.25"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</row>
    <row r="5" spans="1:51" ht="14.5" x14ac:dyDescent="0.35">
      <c r="B5" s="1" t="s">
        <v>0</v>
      </c>
      <c r="C5" s="2"/>
      <c r="D5" s="2"/>
    </row>
    <row r="7" spans="1:51" s="15" customFormat="1" ht="14.5" x14ac:dyDescent="0.35">
      <c r="B7" s="35" t="s">
        <v>6</v>
      </c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5">
        <v>8</v>
      </c>
      <c r="K7" s="15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5">
        <v>25</v>
      </c>
      <c r="AB7" s="15">
        <v>26</v>
      </c>
      <c r="AC7" s="15">
        <v>27</v>
      </c>
      <c r="AD7" s="15">
        <v>28</v>
      </c>
      <c r="AE7" s="15">
        <v>29</v>
      </c>
      <c r="AF7" s="15">
        <v>30</v>
      </c>
      <c r="AG7" s="15">
        <v>31</v>
      </c>
      <c r="AH7" s="15">
        <v>32</v>
      </c>
      <c r="AI7" s="15">
        <v>33</v>
      </c>
      <c r="AJ7" s="15">
        <v>34</v>
      </c>
      <c r="AK7" s="15">
        <v>35</v>
      </c>
      <c r="AL7" s="15">
        <v>36</v>
      </c>
      <c r="AM7" s="15">
        <v>37</v>
      </c>
      <c r="AN7" s="15">
        <v>38</v>
      </c>
      <c r="AO7" s="15">
        <v>39</v>
      </c>
      <c r="AP7" s="15">
        <v>40</v>
      </c>
      <c r="AQ7" s="15">
        <v>41</v>
      </c>
      <c r="AR7" s="15">
        <v>42</v>
      </c>
      <c r="AS7" s="15">
        <v>43</v>
      </c>
      <c r="AT7" s="15">
        <v>44</v>
      </c>
      <c r="AU7" s="15">
        <v>45</v>
      </c>
      <c r="AV7" s="15">
        <v>46</v>
      </c>
      <c r="AW7" s="15">
        <v>47</v>
      </c>
      <c r="AX7" s="15">
        <v>48</v>
      </c>
      <c r="AY7" s="15">
        <v>49</v>
      </c>
    </row>
    <row r="8" spans="1:51" s="15" customFormat="1" ht="14.5" x14ac:dyDescent="0.35">
      <c r="A8" s="36" t="s">
        <v>134</v>
      </c>
      <c r="B8" s="37" t="s">
        <v>7</v>
      </c>
      <c r="C8" s="38" t="s">
        <v>30</v>
      </c>
      <c r="D8" s="38" t="s">
        <v>32</v>
      </c>
      <c r="E8" s="38" t="s">
        <v>34</v>
      </c>
      <c r="F8" s="38" t="s">
        <v>36</v>
      </c>
      <c r="G8" s="38" t="s">
        <v>38</v>
      </c>
      <c r="H8" s="38" t="s">
        <v>40</v>
      </c>
      <c r="I8" s="38" t="s">
        <v>42</v>
      </c>
      <c r="J8" s="38" t="s">
        <v>44</v>
      </c>
      <c r="K8" s="38" t="s">
        <v>46</v>
      </c>
      <c r="L8" s="38" t="s">
        <v>48</v>
      </c>
      <c r="M8" s="38" t="s">
        <v>50</v>
      </c>
      <c r="N8" s="38" t="s">
        <v>52</v>
      </c>
      <c r="O8" s="38" t="s">
        <v>54</v>
      </c>
      <c r="P8" s="38" t="s">
        <v>56</v>
      </c>
      <c r="Q8" s="38" t="s">
        <v>58</v>
      </c>
      <c r="R8" s="38" t="s">
        <v>60</v>
      </c>
      <c r="S8" s="38" t="s">
        <v>62</v>
      </c>
      <c r="T8" s="38" t="s">
        <v>64</v>
      </c>
      <c r="U8" s="38" t="s">
        <v>66</v>
      </c>
      <c r="V8" s="38" t="s">
        <v>68</v>
      </c>
      <c r="W8" s="38" t="s">
        <v>70</v>
      </c>
      <c r="X8" s="38" t="s">
        <v>72</v>
      </c>
      <c r="Y8" s="38" t="s">
        <v>74</v>
      </c>
      <c r="Z8" s="38" t="s">
        <v>76</v>
      </c>
      <c r="AA8" s="38" t="s">
        <v>78</v>
      </c>
      <c r="AB8" s="38" t="s">
        <v>80</v>
      </c>
      <c r="AC8" s="38" t="s">
        <v>82</v>
      </c>
      <c r="AD8" s="38" t="s">
        <v>84</v>
      </c>
      <c r="AE8" s="38" t="s">
        <v>86</v>
      </c>
      <c r="AF8" s="38" t="s">
        <v>88</v>
      </c>
      <c r="AG8" s="38" t="s">
        <v>90</v>
      </c>
      <c r="AH8" s="38" t="s">
        <v>92</v>
      </c>
      <c r="AI8" s="38" t="s">
        <v>94</v>
      </c>
      <c r="AJ8" s="38" t="s">
        <v>96</v>
      </c>
      <c r="AK8" s="38" t="s">
        <v>98</v>
      </c>
      <c r="AL8" s="38" t="s">
        <v>100</v>
      </c>
      <c r="AM8" s="38" t="s">
        <v>102</v>
      </c>
      <c r="AN8" s="38" t="s">
        <v>104</v>
      </c>
      <c r="AO8" s="38" t="s">
        <v>106</v>
      </c>
      <c r="AP8" s="38" t="s">
        <v>108</v>
      </c>
      <c r="AQ8" s="38" t="s">
        <v>110</v>
      </c>
      <c r="AR8" s="38" t="s">
        <v>112</v>
      </c>
      <c r="AS8" s="38" t="s">
        <v>114</v>
      </c>
      <c r="AT8" s="38" t="s">
        <v>116</v>
      </c>
      <c r="AU8" s="38" t="s">
        <v>118</v>
      </c>
      <c r="AV8" s="38" t="s">
        <v>120</v>
      </c>
      <c r="AW8" s="38" t="s">
        <v>122</v>
      </c>
      <c r="AX8" s="38" t="s">
        <v>124</v>
      </c>
      <c r="AY8" s="38" t="s">
        <v>126</v>
      </c>
    </row>
    <row r="9" spans="1:51" s="15" customFormat="1" ht="14.5" x14ac:dyDescent="0.35">
      <c r="A9" s="39">
        <v>6.2878615900000048</v>
      </c>
      <c r="B9" s="40" t="s">
        <v>10</v>
      </c>
      <c r="C9" s="17">
        <v>1.5289560000000004</v>
      </c>
      <c r="D9" s="17">
        <v>0.69841200000000003</v>
      </c>
      <c r="E9" s="17">
        <v>0.24103200000000002</v>
      </c>
      <c r="F9" s="17">
        <v>1.489752</v>
      </c>
      <c r="G9" s="17">
        <v>0.13939200000000002</v>
      </c>
      <c r="H9" s="17">
        <v>0.28894800000000004</v>
      </c>
      <c r="I9" s="17">
        <v>0.9655800000000001</v>
      </c>
      <c r="J9" s="17">
        <v>2.0661960000000006</v>
      </c>
      <c r="K9" s="17">
        <v>2.4684000000000001E-2</v>
      </c>
      <c r="L9" s="17">
        <v>0.13648800000000003</v>
      </c>
      <c r="M9" s="17">
        <v>6.4062240000000008</v>
      </c>
      <c r="N9" s="17">
        <v>1.4345760000000001</v>
      </c>
      <c r="O9" s="17">
        <v>0.36880800000000002</v>
      </c>
      <c r="P9" s="17">
        <v>8.8572000000000012E-2</v>
      </c>
      <c r="Q9" s="17">
        <v>0.16262400000000002</v>
      </c>
      <c r="R9" s="17">
        <v>0.77101200000000003</v>
      </c>
      <c r="S9" s="17">
        <v>8.1428159999999998</v>
      </c>
      <c r="T9" s="17">
        <v>4.1135160000000006</v>
      </c>
      <c r="U9" s="17">
        <v>0.57934800000000009</v>
      </c>
      <c r="V9" s="17">
        <v>0.75068400000000002</v>
      </c>
      <c r="W9" s="17">
        <v>0.168432</v>
      </c>
      <c r="X9" s="17">
        <v>0</v>
      </c>
      <c r="Y9" s="17">
        <v>6.6792000000000004E-2</v>
      </c>
      <c r="Z9" s="17">
        <v>2.7588000000000001E-2</v>
      </c>
      <c r="AA9" s="17">
        <v>2.2825439999999997</v>
      </c>
      <c r="AB9" s="17">
        <v>3.920400000000001E-2</v>
      </c>
      <c r="AC9" s="17">
        <v>0.46318800000000004</v>
      </c>
      <c r="AD9" s="17">
        <v>4.501200000000001E-2</v>
      </c>
      <c r="AE9" s="17">
        <v>5.0732880000000007</v>
      </c>
      <c r="AF9" s="17">
        <v>0.38042400000000004</v>
      </c>
      <c r="AG9" s="17">
        <v>2.0328000000000002E-2</v>
      </c>
      <c r="AH9" s="17">
        <v>3.1944000000000007E-2</v>
      </c>
      <c r="AI9" s="17">
        <v>8.8572000000000012E-2</v>
      </c>
      <c r="AJ9" s="17">
        <v>0.28749600000000003</v>
      </c>
      <c r="AK9" s="17">
        <v>1.0236600000000002</v>
      </c>
      <c r="AL9" s="17">
        <v>4.2108E-2</v>
      </c>
      <c r="AM9" s="17">
        <v>0.11035200000000001</v>
      </c>
      <c r="AN9" s="17">
        <v>0.47190000000000004</v>
      </c>
      <c r="AO9" s="17">
        <v>0.19311600000000004</v>
      </c>
      <c r="AP9" s="17">
        <v>6.4977000000000018</v>
      </c>
      <c r="AQ9" s="17">
        <v>0.19021200000000002</v>
      </c>
      <c r="AR9" s="17">
        <v>4.3560000000000005E-3</v>
      </c>
      <c r="AS9" s="17">
        <v>4.7916E-2</v>
      </c>
      <c r="AT9" s="17">
        <v>6.8244000000000013E-2</v>
      </c>
      <c r="AU9" s="17">
        <v>0.11325600000000001</v>
      </c>
      <c r="AV9" s="17">
        <v>1.2167760000000001</v>
      </c>
      <c r="AW9" s="17">
        <v>7.4052000000000007E-2</v>
      </c>
      <c r="AX9" s="17">
        <v>4.8424200000000006</v>
      </c>
      <c r="AY9" s="17">
        <v>0.89007600000000009</v>
      </c>
    </row>
    <row r="10" spans="1:51" s="15" customFormat="1" ht="14.5" x14ac:dyDescent="0.35">
      <c r="A10" s="41">
        <v>6.0673252000000018</v>
      </c>
      <c r="B10" s="40" t="s">
        <v>11</v>
      </c>
      <c r="C10" s="17">
        <v>1.4026320000000003</v>
      </c>
      <c r="D10" s="17">
        <v>0.42979200000000006</v>
      </c>
      <c r="E10" s="17">
        <v>0.29330400000000006</v>
      </c>
      <c r="F10" s="17">
        <v>0.63307200000000019</v>
      </c>
      <c r="G10" s="17">
        <v>0.14955600000000005</v>
      </c>
      <c r="H10" s="17">
        <v>0.28314000000000006</v>
      </c>
      <c r="I10" s="17">
        <v>1.2864720000000001</v>
      </c>
      <c r="J10" s="17">
        <v>1.8774360000000003</v>
      </c>
      <c r="K10" s="17">
        <v>2.7588000000000001E-2</v>
      </c>
      <c r="L10" s="17">
        <v>0.63597599999999999</v>
      </c>
      <c r="M10" s="17">
        <v>5.6889360000000009</v>
      </c>
      <c r="N10" s="17">
        <v>1.6422120000000002</v>
      </c>
      <c r="O10" s="17">
        <v>0.33250800000000003</v>
      </c>
      <c r="P10" s="17">
        <v>8.1312000000000009E-2</v>
      </c>
      <c r="Q10" s="17">
        <v>8.4215999999999999E-2</v>
      </c>
      <c r="R10" s="17">
        <v>0.73616400000000015</v>
      </c>
      <c r="S10" s="17">
        <v>7.8800040000000022</v>
      </c>
      <c r="T10" s="17">
        <v>3.7359960000000005</v>
      </c>
      <c r="U10" s="17">
        <v>0.64323600000000003</v>
      </c>
      <c r="V10" s="17">
        <v>0.65049600000000007</v>
      </c>
      <c r="W10" s="17">
        <v>9.1476000000000016E-2</v>
      </c>
      <c r="X10" s="17">
        <v>0</v>
      </c>
      <c r="Y10" s="17">
        <v>7.4052000000000007E-2</v>
      </c>
      <c r="Z10" s="17">
        <v>2.4684000000000001E-2</v>
      </c>
      <c r="AA10" s="17">
        <v>1.8614640000000002</v>
      </c>
      <c r="AB10" s="17">
        <v>3.4848000000000004E-2</v>
      </c>
      <c r="AC10" s="17">
        <v>0.49658400000000008</v>
      </c>
      <c r="AD10" s="17">
        <v>4.0656000000000005E-2</v>
      </c>
      <c r="AE10" s="17">
        <v>4.2703320000000007</v>
      </c>
      <c r="AF10" s="17">
        <v>0.36590400000000006</v>
      </c>
      <c r="AG10" s="17">
        <v>2.1780000000000001E-2</v>
      </c>
      <c r="AH10" s="17">
        <v>2.9040000000000007E-2</v>
      </c>
      <c r="AI10" s="17">
        <v>8.5668000000000022E-2</v>
      </c>
      <c r="AJ10" s="17">
        <v>0.25700400000000007</v>
      </c>
      <c r="AK10" s="17">
        <v>1.0948080000000002</v>
      </c>
      <c r="AL10" s="17">
        <v>3.0492000000000005E-2</v>
      </c>
      <c r="AM10" s="17">
        <v>9.4380000000000019E-2</v>
      </c>
      <c r="AN10" s="17">
        <v>0.44286000000000009</v>
      </c>
      <c r="AO10" s="17">
        <v>0.155364</v>
      </c>
      <c r="AP10" s="17">
        <v>5.857368000000001</v>
      </c>
      <c r="AQ10" s="17">
        <v>0.18585600000000002</v>
      </c>
      <c r="AR10" s="17">
        <v>2.9040000000000003E-3</v>
      </c>
      <c r="AS10" s="17">
        <v>5.9531999999999995E-2</v>
      </c>
      <c r="AT10" s="17">
        <v>7.2600000000000012E-2</v>
      </c>
      <c r="AU10" s="17">
        <v>9.7284000000000023E-2</v>
      </c>
      <c r="AV10" s="17">
        <v>1.0352760000000001</v>
      </c>
      <c r="AW10" s="17">
        <v>6.5340000000000009E-2</v>
      </c>
      <c r="AX10" s="17">
        <v>4.2906600000000008</v>
      </c>
      <c r="AY10" s="17">
        <v>0.88717200000000018</v>
      </c>
    </row>
    <row r="11" spans="1:51" s="15" customFormat="1" ht="14.5" x14ac:dyDescent="0.35">
      <c r="A11" s="41">
        <v>5.9819273600000047</v>
      </c>
      <c r="B11" s="40" t="s">
        <v>12</v>
      </c>
      <c r="C11" s="17">
        <v>1.4795880000000003</v>
      </c>
      <c r="D11" s="17">
        <v>0.455928</v>
      </c>
      <c r="E11" s="17">
        <v>0.18876000000000004</v>
      </c>
      <c r="F11" s="17">
        <v>1.533312</v>
      </c>
      <c r="G11" s="17">
        <v>0.16552800000000001</v>
      </c>
      <c r="H11" s="17">
        <v>0.30927600000000005</v>
      </c>
      <c r="I11" s="17">
        <v>1.0788360000000001</v>
      </c>
      <c r="J11" s="17">
        <v>1.8745320000000003</v>
      </c>
      <c r="K11" s="17">
        <v>3.7752000000000008E-2</v>
      </c>
      <c r="L11" s="17">
        <v>0.46318800000000004</v>
      </c>
      <c r="M11" s="17">
        <v>5.6744160000000008</v>
      </c>
      <c r="N11" s="17">
        <v>1.717716</v>
      </c>
      <c r="O11" s="17">
        <v>0.35283600000000009</v>
      </c>
      <c r="P11" s="17">
        <v>7.4052000000000007E-2</v>
      </c>
      <c r="Q11" s="17">
        <v>0.18585600000000002</v>
      </c>
      <c r="R11" s="17">
        <v>0.79134000000000004</v>
      </c>
      <c r="S11" s="17">
        <v>8.3751360000000012</v>
      </c>
      <c r="T11" s="17">
        <v>4.0147800000000009</v>
      </c>
      <c r="U11" s="17">
        <v>0.67372799999999999</v>
      </c>
      <c r="V11" s="17">
        <v>0.49803599999999998</v>
      </c>
      <c r="W11" s="17">
        <v>0.17424000000000001</v>
      </c>
      <c r="X11" s="17">
        <v>0</v>
      </c>
      <c r="Y11" s="17">
        <v>6.3888000000000014E-2</v>
      </c>
      <c r="Z11" s="17">
        <v>2.7588000000000001E-2</v>
      </c>
      <c r="AA11" s="17">
        <v>1.8179040000000004</v>
      </c>
      <c r="AB11" s="17">
        <v>3.6300000000000006E-2</v>
      </c>
      <c r="AC11" s="17">
        <v>0.49803599999999998</v>
      </c>
      <c r="AD11" s="17">
        <v>3.0492000000000005E-2</v>
      </c>
      <c r="AE11" s="17">
        <v>4.954224</v>
      </c>
      <c r="AF11" s="17">
        <v>0.42398400000000008</v>
      </c>
      <c r="AG11" s="17">
        <v>2.1780000000000001E-2</v>
      </c>
      <c r="AH11" s="17">
        <v>2.6136000000000003E-2</v>
      </c>
      <c r="AI11" s="17">
        <v>7.4052000000000007E-2</v>
      </c>
      <c r="AJ11" s="17">
        <v>0.26571600000000006</v>
      </c>
      <c r="AK11" s="17">
        <v>1.2327480000000004</v>
      </c>
      <c r="AL11" s="17">
        <v>3.920400000000001E-2</v>
      </c>
      <c r="AM11" s="17">
        <v>7.1148000000000003E-2</v>
      </c>
      <c r="AN11" s="17">
        <v>0.5459520000000001</v>
      </c>
      <c r="AO11" s="17">
        <v>0.15826800000000005</v>
      </c>
      <c r="AP11" s="17">
        <v>6.3191040000000003</v>
      </c>
      <c r="AQ11" s="17">
        <v>0.15246000000000001</v>
      </c>
      <c r="AR11" s="17">
        <v>7.2600000000000017E-3</v>
      </c>
      <c r="AS11" s="17">
        <v>5.8080000000000014E-2</v>
      </c>
      <c r="AT11" s="17">
        <v>7.5504000000000016E-2</v>
      </c>
      <c r="AU11" s="17">
        <v>9.7284000000000023E-2</v>
      </c>
      <c r="AV11" s="17">
        <v>1.1180400000000001</v>
      </c>
      <c r="AW11" s="17">
        <v>6.8244000000000013E-2</v>
      </c>
      <c r="AX11" s="17">
        <v>4.7654640000000006</v>
      </c>
      <c r="AY11" s="17">
        <v>0.89733600000000002</v>
      </c>
    </row>
    <row r="12" spans="1:51" s="15" customFormat="1" ht="14.5" x14ac:dyDescent="0.35">
      <c r="A12" s="41">
        <v>7.2242290999999996</v>
      </c>
      <c r="B12" s="40" t="s">
        <v>13</v>
      </c>
      <c r="C12" s="17">
        <v>1.5884880000000003</v>
      </c>
      <c r="D12" s="17">
        <v>0.51255600000000001</v>
      </c>
      <c r="E12" s="17">
        <v>0.13503600000000002</v>
      </c>
      <c r="F12" s="17">
        <v>1.9529400000000003</v>
      </c>
      <c r="G12" s="17">
        <v>0.15100800000000003</v>
      </c>
      <c r="H12" s="17">
        <v>0.29330400000000006</v>
      </c>
      <c r="I12" s="17">
        <v>0.96703200000000011</v>
      </c>
      <c r="J12" s="17">
        <v>2.1620280000000003</v>
      </c>
      <c r="K12" s="17">
        <v>2.6136000000000003E-2</v>
      </c>
      <c r="L12" s="17">
        <v>0.27442800000000001</v>
      </c>
      <c r="M12" s="17">
        <v>6.1245360000000018</v>
      </c>
      <c r="N12" s="17">
        <v>2.4306480000000001</v>
      </c>
      <c r="O12" s="17">
        <v>0.24684000000000006</v>
      </c>
      <c r="P12" s="17">
        <v>0.10454400000000001</v>
      </c>
      <c r="Q12" s="17">
        <v>0.20182800000000004</v>
      </c>
      <c r="R12" s="17">
        <v>0.9641280000000001</v>
      </c>
      <c r="S12" s="17">
        <v>8.8194479999999995</v>
      </c>
      <c r="T12" s="17">
        <v>4.5215280000000009</v>
      </c>
      <c r="U12" s="17">
        <v>0.60838800000000004</v>
      </c>
      <c r="V12" s="17">
        <v>0.99171600000000015</v>
      </c>
      <c r="W12" s="17">
        <v>0.15972000000000003</v>
      </c>
      <c r="X12" s="17">
        <v>0</v>
      </c>
      <c r="Y12" s="17">
        <v>8.2764000000000004E-2</v>
      </c>
      <c r="Z12" s="17">
        <v>2.3232000000000003E-2</v>
      </c>
      <c r="AA12" s="17">
        <v>2.4393600000000002</v>
      </c>
      <c r="AB12" s="17">
        <v>2.9040000000000007E-2</v>
      </c>
      <c r="AC12" s="17">
        <v>0.49803599999999998</v>
      </c>
      <c r="AD12" s="17">
        <v>4.7916E-2</v>
      </c>
      <c r="AE12" s="17">
        <v>5.3157719999999999</v>
      </c>
      <c r="AF12" s="17">
        <v>0.39204000000000006</v>
      </c>
      <c r="AG12" s="17">
        <v>2.3232000000000003E-2</v>
      </c>
      <c r="AH12" s="17">
        <v>3.920400000000001E-2</v>
      </c>
      <c r="AI12" s="17">
        <v>4.7916E-2</v>
      </c>
      <c r="AJ12" s="17">
        <v>0.31363200000000008</v>
      </c>
      <c r="AK12" s="17">
        <v>1.1282040000000002</v>
      </c>
      <c r="AL12" s="17">
        <v>4.9368000000000002E-2</v>
      </c>
      <c r="AM12" s="17">
        <v>0.12196800000000002</v>
      </c>
      <c r="AN12" s="17">
        <v>0.35864400000000002</v>
      </c>
      <c r="AO12" s="17">
        <v>0.17714400000000002</v>
      </c>
      <c r="AP12" s="17">
        <v>6.0998520000000012</v>
      </c>
      <c r="AQ12" s="17">
        <v>0.22215600000000005</v>
      </c>
      <c r="AR12" s="17">
        <v>2.9040000000000003E-3</v>
      </c>
      <c r="AS12" s="17">
        <v>7.8408000000000019E-2</v>
      </c>
      <c r="AT12" s="17">
        <v>8.5668000000000022E-2</v>
      </c>
      <c r="AU12" s="17">
        <v>0.11180400000000001</v>
      </c>
      <c r="AV12" s="17">
        <v>1.6305959999999999</v>
      </c>
      <c r="AW12" s="17">
        <v>7.4052000000000007E-2</v>
      </c>
      <c r="AX12" s="17">
        <v>5.3549760000000006</v>
      </c>
      <c r="AY12" s="17">
        <v>1.0120440000000002</v>
      </c>
    </row>
    <row r="13" spans="1:51" s="15" customFormat="1" ht="14.5" x14ac:dyDescent="0.35">
      <c r="A13" s="41">
        <v>5.8815832510000012</v>
      </c>
      <c r="B13" s="40" t="s">
        <v>14</v>
      </c>
      <c r="C13" s="17">
        <v>1.5246000000000002</v>
      </c>
      <c r="D13" s="17">
        <v>0.38478000000000001</v>
      </c>
      <c r="E13" s="17">
        <v>0.14520000000000002</v>
      </c>
      <c r="F13" s="17">
        <v>1.7569200000000005</v>
      </c>
      <c r="G13" s="17">
        <v>0.12632400000000002</v>
      </c>
      <c r="H13" s="17">
        <v>0.28168799999999999</v>
      </c>
      <c r="I13" s="17">
        <v>0.94380000000000008</v>
      </c>
      <c r="J13" s="17">
        <v>2.0618400000000001</v>
      </c>
      <c r="K13" s="17">
        <v>2.7588000000000001E-2</v>
      </c>
      <c r="L13" s="17">
        <v>0.33976800000000007</v>
      </c>
      <c r="M13" s="17">
        <v>6.0228960000000002</v>
      </c>
      <c r="N13" s="17">
        <v>1.7961240000000005</v>
      </c>
      <c r="O13" s="17">
        <v>0.25264800000000004</v>
      </c>
      <c r="P13" s="17">
        <v>9.0024000000000021E-2</v>
      </c>
      <c r="Q13" s="17">
        <v>0.19892400000000002</v>
      </c>
      <c r="R13" s="17">
        <v>0.68098800000000015</v>
      </c>
      <c r="S13" s="17">
        <v>7.8132120000000018</v>
      </c>
      <c r="T13" s="17">
        <v>4.0960920000000014</v>
      </c>
      <c r="U13" s="17">
        <v>0.63597599999999999</v>
      </c>
      <c r="V13" s="17">
        <v>0.86829600000000007</v>
      </c>
      <c r="W13" s="17">
        <v>0.140844</v>
      </c>
      <c r="X13" s="17">
        <v>0</v>
      </c>
      <c r="Y13" s="17">
        <v>6.6792000000000004E-2</v>
      </c>
      <c r="Z13" s="17">
        <v>2.3232000000000003E-2</v>
      </c>
      <c r="AA13" s="17">
        <v>2.2781880000000005</v>
      </c>
      <c r="AB13" s="17">
        <v>3.0492000000000005E-2</v>
      </c>
      <c r="AC13" s="17">
        <v>0.48061200000000009</v>
      </c>
      <c r="AD13" s="17">
        <v>3.7752000000000008E-2</v>
      </c>
      <c r="AE13" s="17">
        <v>4.4924879999999998</v>
      </c>
      <c r="AF13" s="17">
        <v>0.37606800000000007</v>
      </c>
      <c r="AG13" s="17">
        <v>2.4684000000000001E-2</v>
      </c>
      <c r="AH13" s="17">
        <v>2.9040000000000007E-2</v>
      </c>
      <c r="AI13" s="17">
        <v>8.7120000000000003E-2</v>
      </c>
      <c r="AJ13" s="17">
        <v>0.27588000000000007</v>
      </c>
      <c r="AK13" s="17">
        <v>1.2908280000000003</v>
      </c>
      <c r="AL13" s="17">
        <v>3.4848000000000004E-2</v>
      </c>
      <c r="AM13" s="17">
        <v>9.1476000000000016E-2</v>
      </c>
      <c r="AN13" s="17">
        <v>0.52126800000000006</v>
      </c>
      <c r="AO13" s="17">
        <v>0.17424000000000001</v>
      </c>
      <c r="AP13" s="17">
        <v>5.5117920000000016</v>
      </c>
      <c r="AQ13" s="17">
        <v>0.24538800000000002</v>
      </c>
      <c r="AR13" s="17">
        <v>5.8080000000000007E-3</v>
      </c>
      <c r="AS13" s="17">
        <v>5.5176000000000003E-2</v>
      </c>
      <c r="AT13" s="17">
        <v>2.7588000000000001E-2</v>
      </c>
      <c r="AU13" s="17">
        <v>8.2764000000000004E-2</v>
      </c>
      <c r="AV13" s="17">
        <v>0.95251199999999991</v>
      </c>
      <c r="AW13" s="17">
        <v>6.5340000000000009E-2</v>
      </c>
      <c r="AX13" s="17">
        <v>4.1425560000000008</v>
      </c>
      <c r="AY13" s="17">
        <v>0.95106000000000013</v>
      </c>
    </row>
    <row r="14" spans="1:51" s="15" customFormat="1" ht="14.5" x14ac:dyDescent="0.35">
      <c r="A14" s="41">
        <v>6.6796894199999972</v>
      </c>
      <c r="B14" s="40" t="s">
        <v>15</v>
      </c>
      <c r="C14" s="17">
        <v>1.5275040000000002</v>
      </c>
      <c r="D14" s="17">
        <v>0.30927600000000005</v>
      </c>
      <c r="E14" s="17">
        <v>0.14665200000000003</v>
      </c>
      <c r="F14" s="17">
        <v>0.80876400000000015</v>
      </c>
      <c r="G14" s="17">
        <v>0.17278800000000002</v>
      </c>
      <c r="H14" s="17">
        <v>0.31218000000000007</v>
      </c>
      <c r="I14" s="17">
        <v>1.7278800000000001</v>
      </c>
      <c r="J14" s="17">
        <v>2.0705520000000002</v>
      </c>
      <c r="K14" s="17">
        <v>3.1944000000000007E-2</v>
      </c>
      <c r="L14" s="17">
        <v>0.94089600000000007</v>
      </c>
      <c r="M14" s="17">
        <v>5.6366640000000006</v>
      </c>
      <c r="N14" s="17">
        <v>2.1605760000000003</v>
      </c>
      <c r="O14" s="17">
        <v>0.19747200000000001</v>
      </c>
      <c r="P14" s="17">
        <v>8.1312000000000009E-2</v>
      </c>
      <c r="Q14" s="17">
        <v>8.7120000000000003E-2</v>
      </c>
      <c r="R14" s="17">
        <v>0.80440800000000012</v>
      </c>
      <c r="S14" s="17">
        <v>8.8775280000000016</v>
      </c>
      <c r="T14" s="17">
        <v>4.6710840000000005</v>
      </c>
      <c r="U14" s="17">
        <v>0.78843600000000014</v>
      </c>
      <c r="V14" s="17">
        <v>0.70276800000000006</v>
      </c>
      <c r="W14" s="17">
        <v>0.10018800000000003</v>
      </c>
      <c r="X14" s="17">
        <v>0</v>
      </c>
      <c r="Y14" s="17">
        <v>7.4052000000000007E-2</v>
      </c>
      <c r="Z14" s="17">
        <v>2.7588000000000001E-2</v>
      </c>
      <c r="AA14" s="17">
        <v>2.2520519999999999</v>
      </c>
      <c r="AB14" s="17">
        <v>4.2108E-2</v>
      </c>
      <c r="AC14" s="17">
        <v>0.53869200000000006</v>
      </c>
      <c r="AD14" s="17">
        <v>4.3560000000000001E-2</v>
      </c>
      <c r="AE14" s="17">
        <v>4.9600320000000009</v>
      </c>
      <c r="AF14" s="17">
        <v>0.43559999999999999</v>
      </c>
      <c r="AG14" s="17">
        <v>2.0328000000000002E-2</v>
      </c>
      <c r="AH14" s="17">
        <v>3.7752000000000008E-2</v>
      </c>
      <c r="AI14" s="17">
        <v>6.2436000000000005E-2</v>
      </c>
      <c r="AJ14" s="17">
        <v>0.29620800000000003</v>
      </c>
      <c r="AK14" s="17">
        <v>1.3387440000000002</v>
      </c>
      <c r="AL14" s="17">
        <v>4.501200000000001E-2</v>
      </c>
      <c r="AM14" s="17">
        <v>7.4052000000000007E-2</v>
      </c>
      <c r="AN14" s="17">
        <v>0.55176000000000014</v>
      </c>
      <c r="AO14" s="17">
        <v>0.15100800000000003</v>
      </c>
      <c r="AP14" s="17">
        <v>7.0480080000000012</v>
      </c>
      <c r="AQ14" s="17">
        <v>0.16262400000000002</v>
      </c>
      <c r="AR14" s="17">
        <v>4.3560000000000005E-3</v>
      </c>
      <c r="AS14" s="17">
        <v>6.3888000000000014E-2</v>
      </c>
      <c r="AT14" s="17">
        <v>7.8408000000000019E-2</v>
      </c>
      <c r="AU14" s="17">
        <v>0.10454400000000001</v>
      </c>
      <c r="AV14" s="17">
        <v>1.8629160000000005</v>
      </c>
      <c r="AW14" s="17">
        <v>7.5504000000000016E-2</v>
      </c>
      <c r="AX14" s="17">
        <v>5.122656000000001</v>
      </c>
      <c r="AY14" s="17">
        <v>0.92202000000000017</v>
      </c>
    </row>
    <row r="15" spans="1:51" s="15" customFormat="1" ht="14.5" x14ac:dyDescent="0.35">
      <c r="A15" s="41">
        <v>5.6880942119999967</v>
      </c>
      <c r="B15" s="40" t="s">
        <v>16</v>
      </c>
      <c r="C15" s="17">
        <v>1.2400080000000002</v>
      </c>
      <c r="D15" s="17">
        <v>0.52126800000000006</v>
      </c>
      <c r="E15" s="17">
        <v>0.17424000000000001</v>
      </c>
      <c r="F15" s="17">
        <v>1.498464</v>
      </c>
      <c r="G15" s="17">
        <v>0.16988400000000003</v>
      </c>
      <c r="H15" s="17">
        <v>0.219252</v>
      </c>
      <c r="I15" s="17">
        <v>0.93799200000000005</v>
      </c>
      <c r="J15" s="17">
        <v>1.6872240000000001</v>
      </c>
      <c r="K15" s="17">
        <v>2.4684000000000001E-2</v>
      </c>
      <c r="L15" s="17">
        <v>8.1312000000000009E-2</v>
      </c>
      <c r="M15" s="17">
        <v>5.5030800000000006</v>
      </c>
      <c r="N15" s="17">
        <v>1.6189800000000001</v>
      </c>
      <c r="O15" s="17">
        <v>0.19747200000000001</v>
      </c>
      <c r="P15" s="17">
        <v>6.3888000000000014E-2</v>
      </c>
      <c r="Q15" s="17">
        <v>0.16552800000000001</v>
      </c>
      <c r="R15" s="17">
        <v>0.61274400000000018</v>
      </c>
      <c r="S15" s="17">
        <v>7.2585480000000002</v>
      </c>
      <c r="T15" s="17">
        <v>3.3294360000000012</v>
      </c>
      <c r="U15" s="17">
        <v>0.58515600000000001</v>
      </c>
      <c r="V15" s="17">
        <v>0.70422000000000007</v>
      </c>
      <c r="W15" s="17">
        <v>0.140844</v>
      </c>
      <c r="X15" s="17">
        <v>0</v>
      </c>
      <c r="Y15" s="17">
        <v>7.1148000000000003E-2</v>
      </c>
      <c r="Z15" s="17">
        <v>2.9040000000000007E-2</v>
      </c>
      <c r="AA15" s="17">
        <v>2.0284439999999999</v>
      </c>
      <c r="AB15" s="17">
        <v>3.1944000000000007E-2</v>
      </c>
      <c r="AC15" s="17">
        <v>0.36735600000000007</v>
      </c>
      <c r="AD15" s="17">
        <v>3.6300000000000006E-2</v>
      </c>
      <c r="AE15" s="17">
        <v>4.0031640000000008</v>
      </c>
      <c r="AF15" s="17">
        <v>0.33396000000000003</v>
      </c>
      <c r="AG15" s="17">
        <v>2.1780000000000001E-2</v>
      </c>
      <c r="AH15" s="17">
        <v>3.3396000000000002E-2</v>
      </c>
      <c r="AI15" s="17">
        <v>5.2272000000000006E-2</v>
      </c>
      <c r="AJ15" s="17">
        <v>0.28314000000000006</v>
      </c>
      <c r="AK15" s="17">
        <v>1.1470800000000003</v>
      </c>
      <c r="AL15" s="17">
        <v>3.7752000000000008E-2</v>
      </c>
      <c r="AM15" s="17">
        <v>8.8572000000000012E-2</v>
      </c>
      <c r="AN15" s="17">
        <v>0.35283600000000009</v>
      </c>
      <c r="AO15" s="17">
        <v>0.14665200000000003</v>
      </c>
      <c r="AP15" s="17">
        <v>5.7949320000000011</v>
      </c>
      <c r="AQ15" s="17">
        <v>0.14374800000000001</v>
      </c>
      <c r="AR15" s="17">
        <v>3.1944000000000007E-2</v>
      </c>
      <c r="AS15" s="17">
        <v>4.7916E-2</v>
      </c>
      <c r="AT15" s="17">
        <v>7.6955999999999997E-2</v>
      </c>
      <c r="AU15" s="17">
        <v>8.2764000000000004E-2</v>
      </c>
      <c r="AV15" s="17">
        <v>1.4360280000000003</v>
      </c>
      <c r="AW15" s="17">
        <v>7.8408000000000019E-2</v>
      </c>
      <c r="AX15" s="17">
        <v>4.2601680000000002</v>
      </c>
      <c r="AY15" s="17">
        <v>0.84796800000000017</v>
      </c>
    </row>
    <row r="16" spans="1:51" s="15" customFormat="1" ht="14.5" x14ac:dyDescent="0.35">
      <c r="A16" s="41">
        <v>6.7788015800000023</v>
      </c>
      <c r="B16" s="40" t="s">
        <v>17</v>
      </c>
      <c r="C16" s="17">
        <v>1.6683480000000002</v>
      </c>
      <c r="D16" s="17">
        <v>0.41236800000000001</v>
      </c>
      <c r="E16" s="17">
        <v>0.27297600000000005</v>
      </c>
      <c r="F16" s="17">
        <v>0.77972400000000019</v>
      </c>
      <c r="G16" s="17">
        <v>0.17278800000000002</v>
      </c>
      <c r="H16" s="17">
        <v>0.310728</v>
      </c>
      <c r="I16" s="17">
        <v>1.8004800000000001</v>
      </c>
      <c r="J16" s="17">
        <v>2.2375320000000003</v>
      </c>
      <c r="K16" s="17">
        <v>3.3396000000000002E-2</v>
      </c>
      <c r="L16" s="17">
        <v>0.98009999999999997</v>
      </c>
      <c r="M16" s="17">
        <v>6.2102040000000009</v>
      </c>
      <c r="N16" s="17">
        <v>2.4495239999999998</v>
      </c>
      <c r="O16" s="17">
        <v>0.19747200000000001</v>
      </c>
      <c r="P16" s="17">
        <v>7.6955999999999997E-2</v>
      </c>
      <c r="Q16" s="17">
        <v>9.8736000000000004E-2</v>
      </c>
      <c r="R16" s="17">
        <v>0.90169200000000005</v>
      </c>
      <c r="S16" s="17">
        <v>8.948675999999999</v>
      </c>
      <c r="T16" s="17">
        <v>4.3952040000000006</v>
      </c>
      <c r="U16" s="17">
        <v>0.78408000000000011</v>
      </c>
      <c r="V16" s="17">
        <v>0.73906800000000006</v>
      </c>
      <c r="W16" s="17">
        <v>0.12487200000000001</v>
      </c>
      <c r="X16" s="17">
        <v>0</v>
      </c>
      <c r="Y16" s="17">
        <v>7.8408000000000019E-2</v>
      </c>
      <c r="Z16" s="17">
        <v>2.1780000000000001E-2</v>
      </c>
      <c r="AA16" s="17">
        <v>2.2084920000000001</v>
      </c>
      <c r="AB16" s="17">
        <v>4.0656000000000005E-2</v>
      </c>
      <c r="AC16" s="17">
        <v>0.59386800000000006</v>
      </c>
      <c r="AD16" s="17">
        <v>4.6464000000000005E-2</v>
      </c>
      <c r="AE16" s="17">
        <v>5.4493560000000008</v>
      </c>
      <c r="AF16" s="17">
        <v>0.45157200000000003</v>
      </c>
      <c r="AG16" s="17">
        <v>2.4684000000000001E-2</v>
      </c>
      <c r="AH16" s="17">
        <v>3.6300000000000006E-2</v>
      </c>
      <c r="AI16" s="17">
        <v>6.6792000000000004E-2</v>
      </c>
      <c r="AJ16" s="17">
        <v>0.27442800000000001</v>
      </c>
      <c r="AK16" s="17">
        <v>1.3837560000000002</v>
      </c>
      <c r="AL16" s="17">
        <v>4.501200000000001E-2</v>
      </c>
      <c r="AM16" s="17">
        <v>0.10744800000000002</v>
      </c>
      <c r="AN16" s="17">
        <v>0.60548400000000013</v>
      </c>
      <c r="AO16" s="17">
        <v>0.12632400000000002</v>
      </c>
      <c r="AP16" s="17">
        <v>7.3122720000000001</v>
      </c>
      <c r="AQ16" s="17">
        <v>0.17569200000000001</v>
      </c>
      <c r="AR16" s="17">
        <v>7.2600000000000017E-3</v>
      </c>
      <c r="AS16" s="17">
        <v>6.2436000000000005E-2</v>
      </c>
      <c r="AT16" s="17">
        <v>9.1476000000000016E-2</v>
      </c>
      <c r="AU16" s="17">
        <v>0.11325600000000001</v>
      </c>
      <c r="AV16" s="17">
        <v>1.9427760000000005</v>
      </c>
      <c r="AW16" s="17">
        <v>7.4052000000000007E-2</v>
      </c>
      <c r="AX16" s="17">
        <v>5.0268240000000004</v>
      </c>
      <c r="AY16" s="17">
        <v>0.8363520000000001</v>
      </c>
    </row>
    <row r="17" spans="1:51" s="15" customFormat="1" ht="14.5" x14ac:dyDescent="0.35">
      <c r="A17" s="41">
        <v>6.1881962800000005</v>
      </c>
      <c r="B17" s="40" t="s">
        <v>18</v>
      </c>
      <c r="C17" s="17">
        <v>1.391016</v>
      </c>
      <c r="D17" s="17">
        <v>0.16988400000000003</v>
      </c>
      <c r="E17" s="17">
        <v>0.15100800000000003</v>
      </c>
      <c r="F17" s="17">
        <v>0.20328000000000004</v>
      </c>
      <c r="G17" s="17">
        <v>0.18004800000000004</v>
      </c>
      <c r="H17" s="17">
        <v>0.28023600000000004</v>
      </c>
      <c r="I17" s="17">
        <v>1.5158880000000003</v>
      </c>
      <c r="J17" s="17">
        <v>1.9921439999999999</v>
      </c>
      <c r="K17" s="17">
        <v>2.7588000000000001E-2</v>
      </c>
      <c r="L17" s="17">
        <v>0.97138800000000025</v>
      </c>
      <c r="M17" s="17">
        <v>5.4551640000000008</v>
      </c>
      <c r="N17" s="17">
        <v>1.8803400000000001</v>
      </c>
      <c r="O17" s="17">
        <v>0.24248400000000003</v>
      </c>
      <c r="P17" s="17">
        <v>7.6955999999999997E-2</v>
      </c>
      <c r="Q17" s="17">
        <v>0</v>
      </c>
      <c r="R17" s="17">
        <v>0.85522800000000021</v>
      </c>
      <c r="S17" s="17">
        <v>7.3558320000000021</v>
      </c>
      <c r="T17" s="17">
        <v>4.0438200000000002</v>
      </c>
      <c r="U17" s="17">
        <v>0.64033200000000012</v>
      </c>
      <c r="V17" s="17">
        <v>0.77536800000000006</v>
      </c>
      <c r="W17" s="17">
        <v>0</v>
      </c>
      <c r="X17" s="17">
        <v>0.15826800000000005</v>
      </c>
      <c r="Y17" s="17">
        <v>6.6792000000000004E-2</v>
      </c>
      <c r="Z17" s="17">
        <v>2.7588000000000001E-2</v>
      </c>
      <c r="AA17" s="17">
        <v>2.048772</v>
      </c>
      <c r="AB17" s="17">
        <v>3.6300000000000006E-2</v>
      </c>
      <c r="AC17" s="17">
        <v>0.50529600000000008</v>
      </c>
      <c r="AD17" s="17">
        <v>4.9368000000000002E-2</v>
      </c>
      <c r="AE17" s="17">
        <v>4.7277120000000012</v>
      </c>
      <c r="AF17" s="17">
        <v>0.374616</v>
      </c>
      <c r="AG17" s="17">
        <v>2.1780000000000001E-2</v>
      </c>
      <c r="AH17" s="17">
        <v>3.0492000000000005E-2</v>
      </c>
      <c r="AI17" s="17">
        <v>0.1089</v>
      </c>
      <c r="AJ17" s="17">
        <v>0.26571600000000006</v>
      </c>
      <c r="AK17" s="17">
        <v>1.0730280000000003</v>
      </c>
      <c r="AL17" s="17">
        <v>4.0656000000000005E-2</v>
      </c>
      <c r="AM17" s="17">
        <v>7.6955999999999997E-2</v>
      </c>
      <c r="AN17" s="17">
        <v>0.43995600000000012</v>
      </c>
      <c r="AO17" s="17">
        <v>0.14520000000000002</v>
      </c>
      <c r="AP17" s="17">
        <v>5.8820520000000016</v>
      </c>
      <c r="AQ17" s="17">
        <v>0.20473200000000003</v>
      </c>
      <c r="AR17" s="17">
        <v>4.3560000000000005E-3</v>
      </c>
      <c r="AS17" s="17">
        <v>4.9368000000000002E-2</v>
      </c>
      <c r="AT17" s="17">
        <v>7.4052000000000007E-2</v>
      </c>
      <c r="AU17" s="17">
        <v>0.10018800000000003</v>
      </c>
      <c r="AV17" s="17">
        <v>1.9122840000000001</v>
      </c>
      <c r="AW17" s="17">
        <v>8.4215999999999999E-2</v>
      </c>
      <c r="AX17" s="17">
        <v>4.5767040000000003</v>
      </c>
      <c r="AY17" s="17">
        <v>0.84070800000000012</v>
      </c>
    </row>
    <row r="18" spans="1:51" s="15" customFormat="1" ht="14.5" x14ac:dyDescent="0.35">
      <c r="A18" s="41">
        <v>6.4694414300000025</v>
      </c>
      <c r="B18" s="40" t="s">
        <v>19</v>
      </c>
      <c r="C18" s="17">
        <v>1.4578080000000002</v>
      </c>
      <c r="D18" s="17">
        <v>0.52417200000000019</v>
      </c>
      <c r="E18" s="17">
        <v>0.25264800000000004</v>
      </c>
      <c r="F18" s="17">
        <v>1.0773840000000001</v>
      </c>
      <c r="G18" s="17">
        <v>0.155364</v>
      </c>
      <c r="H18" s="17">
        <v>0.26571600000000006</v>
      </c>
      <c r="I18" s="17">
        <v>1.2008040000000002</v>
      </c>
      <c r="J18" s="17">
        <v>2.1663839999999999</v>
      </c>
      <c r="K18" s="17">
        <v>3.0492000000000005E-2</v>
      </c>
      <c r="L18" s="17">
        <v>0.766656</v>
      </c>
      <c r="M18" s="17">
        <v>5.7281400000000007</v>
      </c>
      <c r="N18" s="17">
        <v>1.2283920000000002</v>
      </c>
      <c r="O18" s="17">
        <v>0.20473200000000003</v>
      </c>
      <c r="P18" s="17">
        <v>7.8408000000000019E-2</v>
      </c>
      <c r="Q18" s="17">
        <v>0.16117200000000001</v>
      </c>
      <c r="R18" s="17">
        <v>0.36154799999999998</v>
      </c>
      <c r="S18" s="17">
        <v>7.9729320000000019</v>
      </c>
      <c r="T18" s="17">
        <v>3.8623200000000004</v>
      </c>
      <c r="U18" s="17">
        <v>0.61419600000000008</v>
      </c>
      <c r="V18" s="17">
        <v>0.77536800000000006</v>
      </c>
      <c r="W18" s="17">
        <v>0.13503600000000002</v>
      </c>
      <c r="X18" s="17">
        <v>0</v>
      </c>
      <c r="Y18" s="17">
        <v>6.6792000000000004E-2</v>
      </c>
      <c r="Z18" s="17">
        <v>2.3232000000000003E-2</v>
      </c>
      <c r="AA18" s="17">
        <v>2.5177680000000002</v>
      </c>
      <c r="AB18" s="17">
        <v>3.0492000000000005E-2</v>
      </c>
      <c r="AC18" s="17">
        <v>0.40075200000000011</v>
      </c>
      <c r="AD18" s="17">
        <v>3.6300000000000006E-2</v>
      </c>
      <c r="AE18" s="17">
        <v>4.6710840000000005</v>
      </c>
      <c r="AF18" s="17">
        <v>0.39058800000000005</v>
      </c>
      <c r="AG18" s="17">
        <v>2.1780000000000001E-2</v>
      </c>
      <c r="AH18" s="17">
        <v>2.9040000000000007E-2</v>
      </c>
      <c r="AI18" s="17">
        <v>6.3888000000000014E-2</v>
      </c>
      <c r="AJ18" s="17">
        <v>0.25700400000000007</v>
      </c>
      <c r="AK18" s="17">
        <v>1.2240360000000001</v>
      </c>
      <c r="AL18" s="17">
        <v>3.3396000000000002E-2</v>
      </c>
      <c r="AM18" s="17">
        <v>0.1089</v>
      </c>
      <c r="AN18" s="17">
        <v>0.47916000000000009</v>
      </c>
      <c r="AO18" s="17">
        <v>0.18295200000000003</v>
      </c>
      <c r="AP18" s="17">
        <v>5.7978360000000011</v>
      </c>
      <c r="AQ18" s="17">
        <v>0.13939200000000002</v>
      </c>
      <c r="AR18" s="17">
        <v>4.3560000000000005E-3</v>
      </c>
      <c r="AS18" s="17">
        <v>4.501200000000001E-2</v>
      </c>
      <c r="AT18" s="17">
        <v>8.4215999999999999E-2</v>
      </c>
      <c r="AU18" s="17">
        <v>8.8572000000000012E-2</v>
      </c>
      <c r="AV18" s="17">
        <v>1.7162640000000002</v>
      </c>
      <c r="AW18" s="17">
        <v>6.6792000000000004E-2</v>
      </c>
      <c r="AX18" s="17">
        <v>4.453284</v>
      </c>
      <c r="AY18" s="17">
        <v>0.95832000000000017</v>
      </c>
    </row>
    <row r="19" spans="1:51" s="15" customFormat="1" ht="14.5" x14ac:dyDescent="0.35">
      <c r="A19" s="42">
        <v>6.2524332299999994</v>
      </c>
      <c r="B19" s="40" t="s">
        <v>20</v>
      </c>
      <c r="C19" s="17">
        <v>1.3285800000000003</v>
      </c>
      <c r="D19" s="17">
        <v>0.38478000000000001</v>
      </c>
      <c r="E19" s="17">
        <v>0.12342000000000003</v>
      </c>
      <c r="F19" s="17">
        <v>1.4374800000000001</v>
      </c>
      <c r="G19" s="17">
        <v>0.13358400000000001</v>
      </c>
      <c r="H19" s="17">
        <v>0.22215600000000005</v>
      </c>
      <c r="I19" s="17">
        <v>1.1107800000000001</v>
      </c>
      <c r="J19" s="17">
        <v>1.7627280000000005</v>
      </c>
      <c r="K19" s="17">
        <v>2.7588000000000001E-2</v>
      </c>
      <c r="L19" s="17">
        <v>0.54304799999999998</v>
      </c>
      <c r="M19" s="17">
        <v>5.2141320000000011</v>
      </c>
      <c r="N19" s="17">
        <v>2.0095680000000002</v>
      </c>
      <c r="O19" s="17">
        <v>0.24538800000000002</v>
      </c>
      <c r="P19" s="17">
        <v>6.6792000000000004E-2</v>
      </c>
      <c r="Q19" s="17">
        <v>0.227964</v>
      </c>
      <c r="R19" s="17">
        <v>0.5982240000000002</v>
      </c>
      <c r="S19" s="17">
        <v>7.3761600000000014</v>
      </c>
      <c r="T19" s="17">
        <v>3.9349200000000004</v>
      </c>
      <c r="U19" s="17">
        <v>0.52562400000000009</v>
      </c>
      <c r="V19" s="17">
        <v>0.7071240000000002</v>
      </c>
      <c r="W19" s="17">
        <v>0.10744800000000002</v>
      </c>
      <c r="X19" s="17">
        <v>0</v>
      </c>
      <c r="Y19" s="17">
        <v>7.6955999999999997E-2</v>
      </c>
      <c r="Z19" s="17">
        <v>2.0328000000000002E-2</v>
      </c>
      <c r="AA19" s="17">
        <v>1.9631040000000002</v>
      </c>
      <c r="AB19" s="17">
        <v>1.7424000000000002E-2</v>
      </c>
      <c r="AC19" s="17">
        <v>0.45883200000000007</v>
      </c>
      <c r="AD19" s="17">
        <v>3.920400000000001E-2</v>
      </c>
      <c r="AE19" s="17">
        <v>4.4779679999999997</v>
      </c>
      <c r="AF19" s="17">
        <v>0.36735600000000007</v>
      </c>
      <c r="AG19" s="17">
        <v>1.5972000000000004E-2</v>
      </c>
      <c r="AH19" s="17">
        <v>3.1944000000000007E-2</v>
      </c>
      <c r="AI19" s="17">
        <v>4.501200000000001E-2</v>
      </c>
      <c r="AJ19" s="17">
        <v>0.27152399999999999</v>
      </c>
      <c r="AK19" s="17">
        <v>1.1732160000000003</v>
      </c>
      <c r="AL19" s="17">
        <v>3.6300000000000006E-2</v>
      </c>
      <c r="AM19" s="17">
        <v>8.2764000000000004E-2</v>
      </c>
      <c r="AN19" s="17">
        <v>0.38623200000000008</v>
      </c>
      <c r="AO19" s="17">
        <v>0.13503600000000002</v>
      </c>
      <c r="AP19" s="17">
        <v>5.6177880000000009</v>
      </c>
      <c r="AQ19" s="17">
        <v>0.18295200000000003</v>
      </c>
      <c r="AR19" s="17">
        <v>1.0164000000000001E-2</v>
      </c>
      <c r="AS19" s="17">
        <v>4.9368000000000002E-2</v>
      </c>
      <c r="AT19" s="17">
        <v>6.098400000000001E-2</v>
      </c>
      <c r="AU19" s="17">
        <v>9.2928000000000011E-2</v>
      </c>
      <c r="AV19" s="17">
        <v>1.2937320000000001</v>
      </c>
      <c r="AW19" s="17">
        <v>5.9531999999999995E-2</v>
      </c>
      <c r="AX19" s="17">
        <v>4.0655999999999999</v>
      </c>
      <c r="AY19" s="17">
        <v>0.7826280000000001</v>
      </c>
    </row>
    <row r="20" spans="1:51" s="15" customFormat="1" ht="14.5" x14ac:dyDescent="0.35">
      <c r="A20" s="42">
        <v>6.5601933899999993</v>
      </c>
      <c r="B20" s="40" t="s">
        <v>21</v>
      </c>
      <c r="C20" s="17">
        <v>1.5913920000000001</v>
      </c>
      <c r="D20" s="17">
        <v>0.52707599999999999</v>
      </c>
      <c r="E20" s="17">
        <v>0.13939200000000002</v>
      </c>
      <c r="F20" s="17">
        <v>1.7264280000000003</v>
      </c>
      <c r="G20" s="17">
        <v>0.12196800000000002</v>
      </c>
      <c r="H20" s="17">
        <v>0.26716800000000002</v>
      </c>
      <c r="I20" s="17">
        <v>0.81021600000000005</v>
      </c>
      <c r="J20" s="17">
        <v>1.8077400000000003</v>
      </c>
      <c r="K20" s="17">
        <v>2.6136000000000003E-2</v>
      </c>
      <c r="L20" s="17">
        <v>0.35574000000000006</v>
      </c>
      <c r="M20" s="17">
        <v>5.3535240000000002</v>
      </c>
      <c r="N20" s="17">
        <v>1.8542040000000004</v>
      </c>
      <c r="O20" s="17">
        <v>0.30346800000000007</v>
      </c>
      <c r="P20" s="17">
        <v>7.2600000000000012E-2</v>
      </c>
      <c r="Q20" s="17">
        <v>0.219252</v>
      </c>
      <c r="R20" s="17">
        <v>0.42979200000000006</v>
      </c>
      <c r="S20" s="17">
        <v>7.9729320000000019</v>
      </c>
      <c r="T20" s="17">
        <v>4.3269600000000006</v>
      </c>
      <c r="U20" s="17">
        <v>0.50529600000000008</v>
      </c>
      <c r="V20" s="17">
        <v>0.66937200000000008</v>
      </c>
      <c r="W20" s="17">
        <v>0.14665200000000003</v>
      </c>
      <c r="X20" s="17">
        <v>0</v>
      </c>
      <c r="Y20" s="17">
        <v>7.1148000000000003E-2</v>
      </c>
      <c r="Z20" s="17">
        <v>1.8876000000000004E-2</v>
      </c>
      <c r="AA20" s="17">
        <v>2.1475080000000002</v>
      </c>
      <c r="AB20" s="17">
        <v>2.6136000000000003E-2</v>
      </c>
      <c r="AC20" s="17">
        <v>0.46609200000000006</v>
      </c>
      <c r="AD20" s="17">
        <v>3.920400000000001E-2</v>
      </c>
      <c r="AE20" s="17">
        <v>4.5389520000000019</v>
      </c>
      <c r="AF20" s="17">
        <v>0.35283600000000009</v>
      </c>
      <c r="AG20" s="17">
        <v>1.8876000000000004E-2</v>
      </c>
      <c r="AH20" s="17">
        <v>3.3396000000000002E-2</v>
      </c>
      <c r="AI20" s="17">
        <v>6.2436000000000005E-2</v>
      </c>
      <c r="AJ20" s="17">
        <v>0.27733200000000002</v>
      </c>
      <c r="AK20" s="17">
        <v>1.0875480000000002</v>
      </c>
      <c r="AL20" s="17">
        <v>4.501200000000001E-2</v>
      </c>
      <c r="AM20" s="17">
        <v>9.7284000000000023E-2</v>
      </c>
      <c r="AN20" s="17">
        <v>0.46754400000000013</v>
      </c>
      <c r="AO20" s="17">
        <v>0.14810400000000001</v>
      </c>
      <c r="AP20" s="17">
        <v>6.2377920000000016</v>
      </c>
      <c r="AQ20" s="17">
        <v>0.23667600000000005</v>
      </c>
      <c r="AR20" s="17">
        <v>7.2600000000000017E-3</v>
      </c>
      <c r="AS20" s="17">
        <v>6.098400000000001E-2</v>
      </c>
      <c r="AT20" s="17">
        <v>7.5504000000000016E-2</v>
      </c>
      <c r="AU20" s="17">
        <v>0.12342000000000003</v>
      </c>
      <c r="AV20" s="17">
        <v>1.4273160000000003</v>
      </c>
      <c r="AW20" s="17">
        <v>6.9696000000000008E-2</v>
      </c>
      <c r="AX20" s="17">
        <v>4.4823240000000002</v>
      </c>
      <c r="AY20" s="17">
        <v>0.87991200000000025</v>
      </c>
    </row>
    <row r="21" spans="1:51" s="15" customFormat="1" ht="14.5" x14ac:dyDescent="0.35">
      <c r="A21" s="42">
        <v>6.3558414200000017</v>
      </c>
      <c r="B21" s="40" t="s">
        <v>22</v>
      </c>
      <c r="C21" s="17">
        <v>1.4360280000000003</v>
      </c>
      <c r="D21" s="17">
        <v>0.39494400000000002</v>
      </c>
      <c r="E21" s="17">
        <v>5.8080000000000014E-2</v>
      </c>
      <c r="F21" s="17">
        <v>1.9834320000000003</v>
      </c>
      <c r="G21" s="17">
        <v>0.12632400000000002</v>
      </c>
      <c r="H21" s="17">
        <v>0.27733200000000002</v>
      </c>
      <c r="I21" s="17">
        <v>0.73616400000000015</v>
      </c>
      <c r="J21" s="17">
        <v>1.8934080000000004</v>
      </c>
      <c r="K21" s="17">
        <v>2.4684000000000001E-2</v>
      </c>
      <c r="L21" s="17">
        <v>0.21489600000000003</v>
      </c>
      <c r="M21" s="17">
        <v>4.5723479999999999</v>
      </c>
      <c r="N21" s="17">
        <v>2.5235760000000003</v>
      </c>
      <c r="O21" s="17">
        <v>0.32234400000000002</v>
      </c>
      <c r="P21" s="17">
        <v>6.6792000000000004E-2</v>
      </c>
      <c r="Q21" s="17">
        <v>0.23522400000000002</v>
      </c>
      <c r="R21" s="17">
        <v>0.62000400000000011</v>
      </c>
      <c r="S21" s="17">
        <v>8.3475479999999997</v>
      </c>
      <c r="T21" s="17">
        <v>4.2616200000000006</v>
      </c>
      <c r="U21" s="17">
        <v>0.38768400000000003</v>
      </c>
      <c r="V21" s="17">
        <v>0.47770800000000013</v>
      </c>
      <c r="W21" s="17">
        <v>0.11616000000000003</v>
      </c>
      <c r="X21" s="17">
        <v>0</v>
      </c>
      <c r="Y21" s="17">
        <v>7.2600000000000012E-2</v>
      </c>
      <c r="Z21" s="17">
        <v>2.3232000000000003E-2</v>
      </c>
      <c r="AA21" s="17">
        <v>1.5550920000000001</v>
      </c>
      <c r="AB21" s="17">
        <v>3.0492000000000005E-2</v>
      </c>
      <c r="AC21" s="17">
        <v>0.35428800000000005</v>
      </c>
      <c r="AD21" s="17">
        <v>3.920400000000001E-2</v>
      </c>
      <c r="AE21" s="17">
        <v>4.8714600000000008</v>
      </c>
      <c r="AF21" s="17">
        <v>0.36590400000000006</v>
      </c>
      <c r="AG21" s="17">
        <v>1.8876000000000004E-2</v>
      </c>
      <c r="AH21" s="17">
        <v>2.9040000000000007E-2</v>
      </c>
      <c r="AI21" s="17">
        <v>3.3396000000000002E-2</v>
      </c>
      <c r="AJ21" s="17">
        <v>0.26571600000000006</v>
      </c>
      <c r="AK21" s="17">
        <v>1.2400080000000002</v>
      </c>
      <c r="AL21" s="17">
        <v>3.7752000000000008E-2</v>
      </c>
      <c r="AM21" s="17">
        <v>7.6955999999999997E-2</v>
      </c>
      <c r="AN21" s="17">
        <v>0.40220400000000006</v>
      </c>
      <c r="AO21" s="17">
        <v>0.11325600000000001</v>
      </c>
      <c r="AP21" s="17">
        <v>6.1637400000000016</v>
      </c>
      <c r="AQ21" s="17">
        <v>0.17278800000000002</v>
      </c>
      <c r="AR21" s="17">
        <v>4.3560000000000005E-3</v>
      </c>
      <c r="AS21" s="17">
        <v>6.5340000000000009E-2</v>
      </c>
      <c r="AT21" s="17">
        <v>6.5340000000000009E-2</v>
      </c>
      <c r="AU21" s="17">
        <v>0.12487200000000001</v>
      </c>
      <c r="AV21" s="17">
        <v>1.5376680000000003</v>
      </c>
      <c r="AW21" s="17">
        <v>6.3888000000000014E-2</v>
      </c>
      <c r="AX21" s="17">
        <v>3.8928120000000006</v>
      </c>
      <c r="AY21" s="17">
        <v>0.78843600000000014</v>
      </c>
    </row>
    <row r="22" spans="1:51" s="15" customFormat="1" ht="14.5" x14ac:dyDescent="0.35">
      <c r="A22" s="42">
        <v>5.2101668599999975</v>
      </c>
      <c r="B22" s="40" t="s">
        <v>23</v>
      </c>
      <c r="C22" s="17">
        <v>1.2182280000000003</v>
      </c>
      <c r="D22" s="17">
        <v>0.39494400000000002</v>
      </c>
      <c r="E22" s="17">
        <v>9.7284000000000023E-2</v>
      </c>
      <c r="F22" s="17">
        <v>1.4868480000000002</v>
      </c>
      <c r="G22" s="17">
        <v>0.10454400000000001</v>
      </c>
      <c r="H22" s="17">
        <v>0.187308</v>
      </c>
      <c r="I22" s="17">
        <v>0.64614000000000005</v>
      </c>
      <c r="J22" s="17">
        <v>1.5492840000000003</v>
      </c>
      <c r="K22" s="17">
        <v>2.0328000000000002E-2</v>
      </c>
      <c r="L22" s="17">
        <v>0.11035200000000001</v>
      </c>
      <c r="M22" s="17">
        <v>4.6173600000000006</v>
      </c>
      <c r="N22" s="17">
        <v>1.6480200000000003</v>
      </c>
      <c r="O22" s="17">
        <v>0.22651200000000002</v>
      </c>
      <c r="P22" s="17">
        <v>6.098400000000001E-2</v>
      </c>
      <c r="Q22" s="17">
        <v>0.15972000000000003</v>
      </c>
      <c r="R22" s="17">
        <v>0.47044800000000003</v>
      </c>
      <c r="S22" s="17">
        <v>6.3989640000000012</v>
      </c>
      <c r="T22" s="17">
        <v>3.2277960000000006</v>
      </c>
      <c r="U22" s="17">
        <v>0.39204000000000006</v>
      </c>
      <c r="V22" s="17">
        <v>0.58080000000000009</v>
      </c>
      <c r="W22" s="17">
        <v>0.10744800000000002</v>
      </c>
      <c r="X22" s="17">
        <v>0</v>
      </c>
      <c r="Y22" s="17">
        <v>5.9531999999999995E-2</v>
      </c>
      <c r="Z22" s="17">
        <v>1.8876000000000004E-2</v>
      </c>
      <c r="AA22" s="17">
        <v>1.790316</v>
      </c>
      <c r="AB22" s="17">
        <v>2.0328000000000002E-2</v>
      </c>
      <c r="AC22" s="17">
        <v>0.37171200000000004</v>
      </c>
      <c r="AD22" s="17">
        <v>3.3396000000000002E-2</v>
      </c>
      <c r="AE22" s="17">
        <v>3.672108000000001</v>
      </c>
      <c r="AF22" s="17">
        <v>0.30927600000000005</v>
      </c>
      <c r="AG22" s="17">
        <v>1.1616000000000001E-2</v>
      </c>
      <c r="AH22" s="17">
        <v>2.6136000000000003E-2</v>
      </c>
      <c r="AI22" s="17">
        <v>6.6792000000000004E-2</v>
      </c>
      <c r="AJ22" s="17">
        <v>0.21199200000000004</v>
      </c>
      <c r="AK22" s="17">
        <v>0.97429200000000005</v>
      </c>
      <c r="AL22" s="17">
        <v>3.6300000000000006E-2</v>
      </c>
      <c r="AM22" s="17">
        <v>7.6955999999999997E-2</v>
      </c>
      <c r="AN22" s="17">
        <v>0.36880800000000002</v>
      </c>
      <c r="AO22" s="17">
        <v>0.12632400000000002</v>
      </c>
      <c r="AP22" s="17">
        <v>4.3574520000000012</v>
      </c>
      <c r="AQ22" s="17">
        <v>0.14229600000000001</v>
      </c>
      <c r="AR22" s="17">
        <v>2.9040000000000003E-3</v>
      </c>
      <c r="AS22" s="17">
        <v>5.5176000000000003E-2</v>
      </c>
      <c r="AT22" s="17">
        <v>5.0820000000000011E-2</v>
      </c>
      <c r="AU22" s="17">
        <v>8.7120000000000003E-2</v>
      </c>
      <c r="AV22" s="17">
        <v>0.9278280000000001</v>
      </c>
      <c r="AW22" s="17">
        <v>5.0820000000000011E-2</v>
      </c>
      <c r="AX22" s="17">
        <v>3.805692000000001</v>
      </c>
      <c r="AY22" s="17">
        <v>0.70276800000000006</v>
      </c>
    </row>
    <row r="23" spans="1:51" s="15" customFormat="1" ht="14.5" x14ac:dyDescent="0.35">
      <c r="A23" s="42">
        <v>6.7577617040000009</v>
      </c>
      <c r="B23" s="40" t="s">
        <v>24</v>
      </c>
      <c r="C23" s="17">
        <v>1.4723280000000003</v>
      </c>
      <c r="D23" s="17">
        <v>0.44576400000000005</v>
      </c>
      <c r="E23" s="17">
        <v>0.12777600000000003</v>
      </c>
      <c r="F23" s="17">
        <v>1.6988400000000001</v>
      </c>
      <c r="G23" s="17">
        <v>0.13648800000000003</v>
      </c>
      <c r="H23" s="17">
        <v>0.24829200000000004</v>
      </c>
      <c r="I23" s="17">
        <v>1.1238480000000002</v>
      </c>
      <c r="J23" s="17">
        <v>1.828068</v>
      </c>
      <c r="K23" s="17">
        <v>3.3396000000000002E-2</v>
      </c>
      <c r="L23" s="17">
        <v>0.30201600000000006</v>
      </c>
      <c r="M23" s="17">
        <v>5.999664000000001</v>
      </c>
      <c r="N23" s="17">
        <v>2.2462439999999999</v>
      </c>
      <c r="O23" s="17">
        <v>0.28314000000000006</v>
      </c>
      <c r="P23" s="17">
        <v>7.1148000000000003E-2</v>
      </c>
      <c r="Q23" s="17">
        <v>0.20618400000000001</v>
      </c>
      <c r="R23" s="17">
        <v>0.72019200000000017</v>
      </c>
      <c r="S23" s="17">
        <v>8.3853000000000009</v>
      </c>
      <c r="T23" s="17">
        <v>4.6173600000000006</v>
      </c>
      <c r="U23" s="17">
        <v>0.61419600000000008</v>
      </c>
      <c r="V23" s="17">
        <v>0.6911520000000001</v>
      </c>
      <c r="W23" s="17">
        <v>0.13358400000000001</v>
      </c>
      <c r="X23" s="17">
        <v>0</v>
      </c>
      <c r="Y23" s="17">
        <v>8.1312000000000009E-2</v>
      </c>
      <c r="Z23" s="17">
        <v>2.1780000000000001E-2</v>
      </c>
      <c r="AA23" s="17">
        <v>2.0211840000000003</v>
      </c>
      <c r="AB23" s="17">
        <v>4.0656000000000005E-2</v>
      </c>
      <c r="AC23" s="17">
        <v>0.49222800000000005</v>
      </c>
      <c r="AD23" s="17">
        <v>4.0656000000000005E-2</v>
      </c>
      <c r="AE23" s="17">
        <v>4.8177360000000009</v>
      </c>
      <c r="AF23" s="17">
        <v>0.36590400000000006</v>
      </c>
      <c r="AG23" s="17">
        <v>1.1616000000000001E-2</v>
      </c>
      <c r="AH23" s="17">
        <v>3.6300000000000006E-2</v>
      </c>
      <c r="AI23" s="17">
        <v>7.5504000000000016E-2</v>
      </c>
      <c r="AJ23" s="17">
        <v>0.25700400000000007</v>
      </c>
      <c r="AK23" s="17">
        <v>1.2124200000000001</v>
      </c>
      <c r="AL23" s="17">
        <v>5.2272000000000006E-2</v>
      </c>
      <c r="AM23" s="17">
        <v>0.10454400000000001</v>
      </c>
      <c r="AN23" s="17">
        <v>0.46899600000000002</v>
      </c>
      <c r="AO23" s="17">
        <v>0.14520000000000002</v>
      </c>
      <c r="AP23" s="17">
        <v>7.0262280000000006</v>
      </c>
      <c r="AQ23" s="17">
        <v>0.22360800000000003</v>
      </c>
      <c r="AR23" s="17">
        <v>4.3560000000000005E-3</v>
      </c>
      <c r="AS23" s="17">
        <v>7.2600000000000012E-2</v>
      </c>
      <c r="AT23" s="17">
        <v>8.4215999999999999E-2</v>
      </c>
      <c r="AU23" s="17">
        <v>0.11906399999999999</v>
      </c>
      <c r="AV23" s="17">
        <v>1.5942959999999999</v>
      </c>
      <c r="AW23" s="17">
        <v>7.1148000000000003E-2</v>
      </c>
      <c r="AX23" s="17">
        <v>4.7945040000000008</v>
      </c>
      <c r="AY23" s="17">
        <v>0.78843600000000014</v>
      </c>
    </row>
    <row r="24" spans="1:51" s="15" customFormat="1" ht="14.5" x14ac:dyDescent="0.35">
      <c r="A24" s="42">
        <v>6.2381203399999947</v>
      </c>
      <c r="B24" s="40" t="s">
        <v>25</v>
      </c>
      <c r="C24" s="17">
        <v>1.3619760000000003</v>
      </c>
      <c r="D24" s="17">
        <v>0.56192400000000009</v>
      </c>
      <c r="E24" s="17">
        <v>0.140844</v>
      </c>
      <c r="F24" s="17">
        <v>1.6364040000000004</v>
      </c>
      <c r="G24" s="17">
        <v>0.15826800000000005</v>
      </c>
      <c r="H24" s="17">
        <v>0.25555200000000006</v>
      </c>
      <c r="I24" s="17">
        <v>0.8915280000000001</v>
      </c>
      <c r="J24" s="17">
        <v>1.8774360000000003</v>
      </c>
      <c r="K24" s="17">
        <v>2.6136000000000003E-2</v>
      </c>
      <c r="L24" s="17">
        <v>0.12487200000000001</v>
      </c>
      <c r="M24" s="17">
        <v>5.549544</v>
      </c>
      <c r="N24" s="17">
        <v>1.7482080000000004</v>
      </c>
      <c r="O24" s="17">
        <v>0.27878400000000003</v>
      </c>
      <c r="P24" s="17">
        <v>7.5504000000000016E-2</v>
      </c>
      <c r="Q24" s="17">
        <v>0.19021200000000002</v>
      </c>
      <c r="R24" s="17">
        <v>0.5822520000000001</v>
      </c>
      <c r="S24" s="17">
        <v>7.5823440000000017</v>
      </c>
      <c r="T24" s="17">
        <v>3.5225520000000001</v>
      </c>
      <c r="U24" s="17">
        <v>0.48496800000000007</v>
      </c>
      <c r="V24" s="17">
        <v>0.82038000000000011</v>
      </c>
      <c r="W24" s="17">
        <v>0.15391199999999999</v>
      </c>
      <c r="X24" s="17">
        <v>0</v>
      </c>
      <c r="Y24" s="17">
        <v>6.8244000000000013E-2</v>
      </c>
      <c r="Z24" s="17">
        <v>2.1780000000000001E-2</v>
      </c>
      <c r="AA24" s="17">
        <v>2.0226360000000003</v>
      </c>
      <c r="AB24" s="17">
        <v>3.0492000000000005E-2</v>
      </c>
      <c r="AC24" s="17">
        <v>0.48787200000000008</v>
      </c>
      <c r="AD24" s="17">
        <v>3.920400000000001E-2</v>
      </c>
      <c r="AE24" s="17">
        <v>4.5142680000000004</v>
      </c>
      <c r="AF24" s="17">
        <v>0.347028</v>
      </c>
      <c r="AG24" s="17">
        <v>2.6136000000000003E-2</v>
      </c>
      <c r="AH24" s="17">
        <v>3.3396000000000002E-2</v>
      </c>
      <c r="AI24" s="17">
        <v>5.3724000000000008E-2</v>
      </c>
      <c r="AJ24" s="17">
        <v>0.24829200000000004</v>
      </c>
      <c r="AK24" s="17">
        <v>1.1122320000000001</v>
      </c>
      <c r="AL24" s="17">
        <v>4.0656000000000005E-2</v>
      </c>
      <c r="AM24" s="17">
        <v>0.10599600000000002</v>
      </c>
      <c r="AN24" s="17">
        <v>0.32815200000000005</v>
      </c>
      <c r="AO24" s="17">
        <v>0.15391199999999999</v>
      </c>
      <c r="AP24" s="17">
        <v>5.4624240000000004</v>
      </c>
      <c r="AQ24" s="17">
        <v>0.18150000000000005</v>
      </c>
      <c r="AR24" s="17">
        <v>4.3560000000000005E-3</v>
      </c>
      <c r="AS24" s="17">
        <v>4.7916E-2</v>
      </c>
      <c r="AT24" s="17">
        <v>6.8244000000000013E-2</v>
      </c>
      <c r="AU24" s="17">
        <v>8.4215999999999999E-2</v>
      </c>
      <c r="AV24" s="17">
        <v>1.3561680000000003</v>
      </c>
      <c r="AW24" s="17">
        <v>6.098400000000001E-2</v>
      </c>
      <c r="AX24" s="17">
        <v>4.0452720000000006</v>
      </c>
      <c r="AY24" s="17">
        <v>0.86684400000000006</v>
      </c>
    </row>
    <row r="25" spans="1:51" s="15" customFormat="1" ht="14.5" x14ac:dyDescent="0.35">
      <c r="A25" s="42">
        <v>6.8253838300000034</v>
      </c>
      <c r="B25" s="40" t="s">
        <v>26</v>
      </c>
      <c r="C25" s="17">
        <v>1.497012</v>
      </c>
      <c r="D25" s="17">
        <v>0.68824800000000008</v>
      </c>
      <c r="E25" s="17">
        <v>0.20473200000000003</v>
      </c>
      <c r="F25" s="17">
        <v>1.6422120000000002</v>
      </c>
      <c r="G25" s="17">
        <v>0.168432</v>
      </c>
      <c r="H25" s="17">
        <v>0.27297600000000005</v>
      </c>
      <c r="I25" s="17">
        <v>0.9655800000000001</v>
      </c>
      <c r="J25" s="17">
        <v>2.0676480000000002</v>
      </c>
      <c r="K25" s="17">
        <v>3.6300000000000006E-2</v>
      </c>
      <c r="L25" s="17">
        <v>0.12632400000000002</v>
      </c>
      <c r="M25" s="17">
        <v>6.3452400000000013</v>
      </c>
      <c r="N25" s="17">
        <v>1.8411360000000003</v>
      </c>
      <c r="O25" s="17">
        <v>0.23812799999999998</v>
      </c>
      <c r="P25" s="17">
        <v>7.5504000000000016E-2</v>
      </c>
      <c r="Q25" s="17">
        <v>0.168432</v>
      </c>
      <c r="R25" s="17">
        <v>0.51110400000000011</v>
      </c>
      <c r="S25" s="17">
        <v>8.9385120000000011</v>
      </c>
      <c r="T25" s="17">
        <v>4.3618079999999999</v>
      </c>
      <c r="U25" s="17">
        <v>0.65775600000000001</v>
      </c>
      <c r="V25" s="17">
        <v>0.79860000000000009</v>
      </c>
      <c r="W25" s="17">
        <v>0.15826800000000005</v>
      </c>
      <c r="X25" s="17">
        <v>0</v>
      </c>
      <c r="Y25" s="17">
        <v>6.3888000000000014E-2</v>
      </c>
      <c r="Z25" s="17">
        <v>2.3232000000000003E-2</v>
      </c>
      <c r="AA25" s="17">
        <v>2.18526</v>
      </c>
      <c r="AB25" s="17">
        <v>3.920400000000001E-2</v>
      </c>
      <c r="AC25" s="17">
        <v>0.46173600000000004</v>
      </c>
      <c r="AD25" s="17">
        <v>4.3560000000000001E-2</v>
      </c>
      <c r="AE25" s="17">
        <v>5.1342720000000002</v>
      </c>
      <c r="AF25" s="17">
        <v>0.40075200000000011</v>
      </c>
      <c r="AG25" s="17">
        <v>2.3232000000000003E-2</v>
      </c>
      <c r="AH25" s="17">
        <v>3.1944000000000007E-2</v>
      </c>
      <c r="AI25" s="17">
        <v>6.6792000000000004E-2</v>
      </c>
      <c r="AJ25" s="17">
        <v>0.29620800000000003</v>
      </c>
      <c r="AK25" s="17">
        <v>1.3416480000000002</v>
      </c>
      <c r="AL25" s="17">
        <v>3.6300000000000006E-2</v>
      </c>
      <c r="AM25" s="17">
        <v>0.10454400000000001</v>
      </c>
      <c r="AN25" s="17">
        <v>0.44140800000000002</v>
      </c>
      <c r="AO25" s="17">
        <v>0.16988400000000003</v>
      </c>
      <c r="AP25" s="17">
        <v>6.7982639999999996</v>
      </c>
      <c r="AQ25" s="17">
        <v>0.16117200000000001</v>
      </c>
      <c r="AR25" s="17">
        <v>2.9040000000000003E-3</v>
      </c>
      <c r="AS25" s="17">
        <v>6.9696000000000008E-2</v>
      </c>
      <c r="AT25" s="17">
        <v>7.5504000000000016E-2</v>
      </c>
      <c r="AU25" s="17">
        <v>0.11761200000000001</v>
      </c>
      <c r="AV25" s="17">
        <v>1.649472</v>
      </c>
      <c r="AW25" s="17">
        <v>6.6792000000000004E-2</v>
      </c>
      <c r="AX25" s="17">
        <v>4.4547360000000005</v>
      </c>
      <c r="AY25" s="17">
        <v>1.017852</v>
      </c>
    </row>
    <row r="26" spans="1:51" s="15" customFormat="1" ht="14.5" x14ac:dyDescent="0.35">
      <c r="A26" s="42">
        <v>6.7068457400000012</v>
      </c>
      <c r="B26" s="40" t="s">
        <v>27</v>
      </c>
      <c r="C26" s="17">
        <v>1.501368</v>
      </c>
      <c r="D26" s="17">
        <v>0.82909200000000016</v>
      </c>
      <c r="E26" s="17">
        <v>0.42834000000000005</v>
      </c>
      <c r="F26" s="17">
        <v>1.206612</v>
      </c>
      <c r="G26" s="17">
        <v>0.15681600000000004</v>
      </c>
      <c r="H26" s="17">
        <v>0.26716800000000002</v>
      </c>
      <c r="I26" s="17">
        <v>0.94525199999999998</v>
      </c>
      <c r="J26" s="17">
        <v>2.0705520000000002</v>
      </c>
      <c r="K26" s="17">
        <v>3.1944000000000007E-2</v>
      </c>
      <c r="L26" s="17">
        <v>0.10454400000000001</v>
      </c>
      <c r="M26" s="17">
        <v>6.3249120000000021</v>
      </c>
      <c r="N26" s="17">
        <v>1.4941080000000002</v>
      </c>
      <c r="O26" s="17">
        <v>0.21199200000000004</v>
      </c>
      <c r="P26" s="17">
        <v>6.5340000000000009E-2</v>
      </c>
      <c r="Q26" s="17">
        <v>0.11761200000000001</v>
      </c>
      <c r="R26" s="17">
        <v>0.56773200000000001</v>
      </c>
      <c r="S26" s="17">
        <v>8.4825840000000028</v>
      </c>
      <c r="T26" s="17">
        <v>4.1774040000000001</v>
      </c>
      <c r="U26" s="17">
        <v>0.62436000000000014</v>
      </c>
      <c r="V26" s="17">
        <v>0.8000520000000001</v>
      </c>
      <c r="W26" s="17">
        <v>0.17424000000000001</v>
      </c>
      <c r="X26" s="17">
        <v>0</v>
      </c>
      <c r="Y26" s="17">
        <v>7.4052000000000007E-2</v>
      </c>
      <c r="Z26" s="17">
        <v>2.4684000000000001E-2</v>
      </c>
      <c r="AA26" s="17">
        <v>2.3130360000000008</v>
      </c>
      <c r="AB26" s="17">
        <v>2.9040000000000007E-2</v>
      </c>
      <c r="AC26" s="17">
        <v>0.43559999999999999</v>
      </c>
      <c r="AD26" s="17">
        <v>4.0656000000000005E-2</v>
      </c>
      <c r="AE26" s="17">
        <v>5.2867320000000007</v>
      </c>
      <c r="AF26" s="17">
        <v>0.374616</v>
      </c>
      <c r="AG26" s="17">
        <v>1.5972000000000004E-2</v>
      </c>
      <c r="AH26" s="17">
        <v>3.6300000000000006E-2</v>
      </c>
      <c r="AI26" s="17">
        <v>7.6955999999999997E-2</v>
      </c>
      <c r="AJ26" s="17">
        <v>0.25845600000000002</v>
      </c>
      <c r="AK26" s="17">
        <v>1.134012</v>
      </c>
      <c r="AL26" s="17">
        <v>4.501200000000001E-2</v>
      </c>
      <c r="AM26" s="17">
        <v>0.11470800000000002</v>
      </c>
      <c r="AN26" s="17">
        <v>0.39204000000000006</v>
      </c>
      <c r="AO26" s="17">
        <v>0.15826800000000005</v>
      </c>
      <c r="AP26" s="17">
        <v>5.928516000000001</v>
      </c>
      <c r="AQ26" s="17">
        <v>0.14374800000000001</v>
      </c>
      <c r="AR26" s="17">
        <v>4.3560000000000005E-3</v>
      </c>
      <c r="AS26" s="17">
        <v>7.2600000000000012E-2</v>
      </c>
      <c r="AT26" s="17">
        <v>8.5668000000000022E-2</v>
      </c>
      <c r="AU26" s="17">
        <v>0.11906399999999999</v>
      </c>
      <c r="AV26" s="17">
        <v>1.3590720000000003</v>
      </c>
      <c r="AW26" s="17">
        <v>6.6792000000000004E-2</v>
      </c>
      <c r="AX26" s="17">
        <v>4.3661640000000013</v>
      </c>
      <c r="AY26" s="17">
        <v>0.91040400000000021</v>
      </c>
    </row>
    <row r="27" spans="1:51" s="15" customFormat="1" ht="14.5" x14ac:dyDescent="0.35">
      <c r="A27" s="42">
        <v>4.557421828999999</v>
      </c>
      <c r="B27" s="40" t="s">
        <v>28</v>
      </c>
      <c r="C27" s="17">
        <v>1.0831919999999999</v>
      </c>
      <c r="D27" s="17">
        <v>0.51255600000000001</v>
      </c>
      <c r="E27" s="17">
        <v>0.17714400000000002</v>
      </c>
      <c r="F27" s="17">
        <v>1.064316</v>
      </c>
      <c r="G27" s="17">
        <v>0.12342000000000003</v>
      </c>
      <c r="H27" s="17">
        <v>0.20037600000000005</v>
      </c>
      <c r="I27" s="17">
        <v>0.65920800000000013</v>
      </c>
      <c r="J27" s="17">
        <v>1.3184160000000003</v>
      </c>
      <c r="K27" s="17">
        <v>2.6136000000000003E-2</v>
      </c>
      <c r="L27" s="17">
        <v>6.6792000000000004E-2</v>
      </c>
      <c r="M27" s="17">
        <v>3.9842879999999998</v>
      </c>
      <c r="N27" s="17">
        <v>1.4374800000000001</v>
      </c>
      <c r="O27" s="17">
        <v>0.18585600000000002</v>
      </c>
      <c r="P27" s="17">
        <v>3.6300000000000006E-2</v>
      </c>
      <c r="Q27" s="17">
        <v>0.12196800000000002</v>
      </c>
      <c r="R27" s="17">
        <v>0.39204000000000006</v>
      </c>
      <c r="S27" s="17">
        <v>6.150672000000001</v>
      </c>
      <c r="T27" s="17">
        <v>3.1827840000000003</v>
      </c>
      <c r="U27" s="17">
        <v>0.39494400000000002</v>
      </c>
      <c r="V27" s="17">
        <v>0.35719200000000007</v>
      </c>
      <c r="W27" s="17">
        <v>0.15100800000000003</v>
      </c>
      <c r="X27" s="17">
        <v>0</v>
      </c>
      <c r="Y27" s="17">
        <v>5.5176000000000003E-2</v>
      </c>
      <c r="Z27" s="17">
        <v>1.4520000000000003E-2</v>
      </c>
      <c r="AA27" s="17">
        <v>1.0759320000000001</v>
      </c>
      <c r="AB27" s="17">
        <v>2.3232000000000003E-2</v>
      </c>
      <c r="AC27" s="17">
        <v>0.38042400000000004</v>
      </c>
      <c r="AD27" s="17">
        <v>3.3396000000000002E-2</v>
      </c>
      <c r="AE27" s="17">
        <v>3.4136520000000004</v>
      </c>
      <c r="AF27" s="17">
        <v>0.27442800000000001</v>
      </c>
      <c r="AG27" s="17">
        <v>7.2600000000000017E-3</v>
      </c>
      <c r="AH27" s="17">
        <v>2.0328000000000002E-2</v>
      </c>
      <c r="AI27" s="17">
        <v>5.5176000000000003E-2</v>
      </c>
      <c r="AJ27" s="17">
        <v>0.20037600000000005</v>
      </c>
      <c r="AK27" s="17">
        <v>0.91621200000000014</v>
      </c>
      <c r="AL27" s="17">
        <v>2.9040000000000007E-2</v>
      </c>
      <c r="AM27" s="17">
        <v>5.8080000000000014E-2</v>
      </c>
      <c r="AN27" s="17">
        <v>0.438504</v>
      </c>
      <c r="AO27" s="17">
        <v>8.4215999999999999E-2</v>
      </c>
      <c r="AP27" s="17">
        <v>5.1328200000000006</v>
      </c>
      <c r="AQ27" s="17">
        <v>0.11616000000000003</v>
      </c>
      <c r="AR27" s="17">
        <v>2.9040000000000003E-3</v>
      </c>
      <c r="AS27" s="17">
        <v>4.2108E-2</v>
      </c>
      <c r="AT27" s="17">
        <v>6.3888000000000014E-2</v>
      </c>
      <c r="AU27" s="17">
        <v>7.2600000000000012E-2</v>
      </c>
      <c r="AV27" s="17">
        <v>1.1979000000000002</v>
      </c>
      <c r="AW27" s="17">
        <v>5.0820000000000011E-2</v>
      </c>
      <c r="AX27" s="17">
        <v>3.3265320000000003</v>
      </c>
      <c r="AY27" s="17">
        <v>0.55466400000000005</v>
      </c>
    </row>
    <row r="28" spans="1:51" s="15" customFormat="1" ht="14.5" x14ac:dyDescent="0.35">
      <c r="A28" s="42">
        <v>5.8675968199999993</v>
      </c>
      <c r="B28" s="40" t="s">
        <v>29</v>
      </c>
      <c r="C28" s="17">
        <v>1.315512</v>
      </c>
      <c r="D28" s="17">
        <v>0.44576400000000005</v>
      </c>
      <c r="E28" s="17">
        <v>0.17859600000000003</v>
      </c>
      <c r="F28" s="17">
        <v>1.3256760000000003</v>
      </c>
      <c r="G28" s="17">
        <v>0.155364</v>
      </c>
      <c r="H28" s="17">
        <v>0.24103200000000002</v>
      </c>
      <c r="I28" s="17">
        <v>0.97719600000000006</v>
      </c>
      <c r="J28" s="17">
        <v>1.8687240000000001</v>
      </c>
      <c r="K28" s="17">
        <v>2.1780000000000001E-2</v>
      </c>
      <c r="L28" s="17">
        <v>0.47044800000000003</v>
      </c>
      <c r="M28" s="17">
        <v>5.3215800000000009</v>
      </c>
      <c r="N28" s="17">
        <v>1.57542</v>
      </c>
      <c r="O28" s="17">
        <v>0.21344400000000005</v>
      </c>
      <c r="P28" s="17">
        <v>6.9696000000000008E-2</v>
      </c>
      <c r="Q28" s="17">
        <v>0.20763600000000004</v>
      </c>
      <c r="R28" s="17">
        <v>0.53724000000000005</v>
      </c>
      <c r="S28" s="17">
        <v>7.4560200000000005</v>
      </c>
      <c r="T28" s="17">
        <v>3.6053160000000011</v>
      </c>
      <c r="U28" s="17">
        <v>0.59386800000000006</v>
      </c>
      <c r="V28" s="17">
        <v>0.78698400000000013</v>
      </c>
      <c r="W28" s="17">
        <v>0.10744800000000002</v>
      </c>
      <c r="X28" s="17">
        <v>0</v>
      </c>
      <c r="Y28" s="17">
        <v>5.9531999999999995E-2</v>
      </c>
      <c r="Z28" s="17">
        <v>2.1780000000000001E-2</v>
      </c>
      <c r="AA28" s="17">
        <v>2.1518640000000002</v>
      </c>
      <c r="AB28" s="17">
        <v>3.1944000000000007E-2</v>
      </c>
      <c r="AC28" s="17">
        <v>0.47190000000000004</v>
      </c>
      <c r="AD28" s="17">
        <v>3.920400000000001E-2</v>
      </c>
      <c r="AE28" s="17">
        <v>4.4053680000000002</v>
      </c>
      <c r="AF28" s="17">
        <v>0.34848000000000001</v>
      </c>
      <c r="AG28" s="17">
        <v>1.4520000000000003E-2</v>
      </c>
      <c r="AH28" s="17">
        <v>3.1944000000000007E-2</v>
      </c>
      <c r="AI28" s="17">
        <v>7.8408000000000019E-2</v>
      </c>
      <c r="AJ28" s="17">
        <v>0.23812799999999998</v>
      </c>
      <c r="AK28" s="17">
        <v>0.85668000000000011</v>
      </c>
      <c r="AL28" s="17">
        <v>3.7752000000000008E-2</v>
      </c>
      <c r="AM28" s="17">
        <v>0.10018800000000003</v>
      </c>
      <c r="AN28" s="17">
        <v>0.45883200000000007</v>
      </c>
      <c r="AO28" s="17">
        <v>0.15681600000000004</v>
      </c>
      <c r="AP28" s="17">
        <v>5.8123560000000003</v>
      </c>
      <c r="AQ28" s="17">
        <v>0.14374800000000001</v>
      </c>
      <c r="AR28" s="17">
        <v>4.3560000000000005E-3</v>
      </c>
      <c r="AS28" s="17">
        <v>6.2436000000000005E-2</v>
      </c>
      <c r="AT28" s="17">
        <v>7.5504000000000016E-2</v>
      </c>
      <c r="AU28" s="17">
        <v>8.1312000000000009E-2</v>
      </c>
      <c r="AV28" s="17">
        <v>1.2312959999999999</v>
      </c>
      <c r="AW28" s="17">
        <v>6.3888000000000014E-2</v>
      </c>
      <c r="AX28" s="17">
        <v>4.1672400000000005</v>
      </c>
      <c r="AY28" s="17">
        <v>0.78408000000000011</v>
      </c>
    </row>
    <row r="29" spans="1:51" ht="14.5" x14ac:dyDescent="0.35"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</row>
    <row r="31" spans="1:51" ht="14.5" x14ac:dyDescent="0.35">
      <c r="B31" s="43" t="s">
        <v>135</v>
      </c>
      <c r="C31" s="2"/>
      <c r="D31" s="2"/>
      <c r="E31" s="2"/>
      <c r="F31" s="2"/>
      <c r="G31" s="2"/>
      <c r="H31" s="2"/>
    </row>
    <row r="32" spans="1:51" s="15" customForma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pans="1:51" s="15" customFormat="1" ht="14.5" x14ac:dyDescent="0.35">
      <c r="B33" s="35" t="s">
        <v>6</v>
      </c>
      <c r="C33" s="15">
        <v>1</v>
      </c>
      <c r="D33" s="15">
        <v>2</v>
      </c>
      <c r="E33" s="15">
        <v>3</v>
      </c>
      <c r="F33" s="15">
        <v>4</v>
      </c>
      <c r="G33" s="15">
        <v>5</v>
      </c>
      <c r="H33" s="15">
        <v>6</v>
      </c>
      <c r="I33" s="15">
        <v>7</v>
      </c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5">
        <v>15</v>
      </c>
      <c r="R33" s="15">
        <v>16</v>
      </c>
      <c r="S33" s="15">
        <v>17</v>
      </c>
      <c r="T33" s="15">
        <v>18</v>
      </c>
      <c r="U33" s="15">
        <v>19</v>
      </c>
      <c r="V33" s="15">
        <v>20</v>
      </c>
      <c r="W33" s="15">
        <v>21</v>
      </c>
      <c r="X33" s="15">
        <v>22</v>
      </c>
      <c r="Y33" s="15">
        <v>23</v>
      </c>
      <c r="Z33" s="15">
        <v>24</v>
      </c>
      <c r="AA33" s="15">
        <v>25</v>
      </c>
      <c r="AB33" s="15">
        <v>26</v>
      </c>
      <c r="AC33" s="15">
        <v>27</v>
      </c>
      <c r="AD33" s="15">
        <v>28</v>
      </c>
      <c r="AE33" s="15">
        <v>29</v>
      </c>
      <c r="AF33" s="15">
        <v>30</v>
      </c>
      <c r="AG33" s="15">
        <v>31</v>
      </c>
      <c r="AH33" s="15">
        <v>32</v>
      </c>
      <c r="AI33" s="15">
        <v>33</v>
      </c>
      <c r="AJ33" s="15">
        <v>34</v>
      </c>
      <c r="AK33" s="15">
        <v>35</v>
      </c>
      <c r="AL33" s="15">
        <v>36</v>
      </c>
      <c r="AM33" s="15">
        <v>37</v>
      </c>
      <c r="AN33" s="15">
        <v>38</v>
      </c>
      <c r="AO33" s="15">
        <v>39</v>
      </c>
      <c r="AP33" s="15">
        <v>40</v>
      </c>
      <c r="AQ33" s="15">
        <v>41</v>
      </c>
      <c r="AR33" s="15">
        <v>42</v>
      </c>
      <c r="AS33" s="15">
        <v>43</v>
      </c>
      <c r="AT33" s="15">
        <v>44</v>
      </c>
      <c r="AU33" s="15">
        <v>45</v>
      </c>
      <c r="AV33" s="15">
        <v>46</v>
      </c>
      <c r="AW33" s="15">
        <v>47</v>
      </c>
      <c r="AX33" s="15">
        <v>48</v>
      </c>
      <c r="AY33" s="15">
        <v>49</v>
      </c>
    </row>
    <row r="34" spans="1:51" ht="14.5" x14ac:dyDescent="0.35">
      <c r="A34" s="36"/>
      <c r="B34" s="37" t="s">
        <v>7</v>
      </c>
      <c r="C34" s="38" t="s">
        <v>30</v>
      </c>
      <c r="D34" s="38" t="s">
        <v>32</v>
      </c>
      <c r="E34" s="38" t="s">
        <v>34</v>
      </c>
      <c r="F34" s="38" t="s">
        <v>36</v>
      </c>
      <c r="G34" s="38" t="s">
        <v>38</v>
      </c>
      <c r="H34" s="38" t="s">
        <v>40</v>
      </c>
      <c r="I34" s="38" t="s">
        <v>42</v>
      </c>
      <c r="J34" s="38" t="s">
        <v>44</v>
      </c>
      <c r="K34" s="38" t="s">
        <v>46</v>
      </c>
      <c r="L34" s="38" t="s">
        <v>48</v>
      </c>
      <c r="M34" s="38" t="s">
        <v>50</v>
      </c>
      <c r="N34" s="38" t="s">
        <v>52</v>
      </c>
      <c r="O34" s="38" t="s">
        <v>54</v>
      </c>
      <c r="P34" s="38" t="s">
        <v>56</v>
      </c>
      <c r="Q34" s="38" t="s">
        <v>58</v>
      </c>
      <c r="R34" s="38" t="s">
        <v>60</v>
      </c>
      <c r="S34" s="38" t="s">
        <v>62</v>
      </c>
      <c r="T34" s="38" t="s">
        <v>64</v>
      </c>
      <c r="U34" s="38" t="s">
        <v>66</v>
      </c>
      <c r="V34" s="38" t="s">
        <v>68</v>
      </c>
      <c r="W34" s="38" t="s">
        <v>70</v>
      </c>
      <c r="X34" s="38" t="s">
        <v>72</v>
      </c>
      <c r="Y34" s="38" t="s">
        <v>74</v>
      </c>
      <c r="Z34" s="38" t="s">
        <v>76</v>
      </c>
      <c r="AA34" s="38" t="s">
        <v>78</v>
      </c>
      <c r="AB34" s="38" t="s">
        <v>80</v>
      </c>
      <c r="AC34" s="38" t="s">
        <v>82</v>
      </c>
      <c r="AD34" s="38" t="s">
        <v>84</v>
      </c>
      <c r="AE34" s="38" t="s">
        <v>86</v>
      </c>
      <c r="AF34" s="38" t="s">
        <v>88</v>
      </c>
      <c r="AG34" s="38" t="s">
        <v>90</v>
      </c>
      <c r="AH34" s="38" t="s">
        <v>92</v>
      </c>
      <c r="AI34" s="38" t="s">
        <v>94</v>
      </c>
      <c r="AJ34" s="38" t="s">
        <v>96</v>
      </c>
      <c r="AK34" s="38" t="s">
        <v>98</v>
      </c>
      <c r="AL34" s="38" t="s">
        <v>100</v>
      </c>
      <c r="AM34" s="38" t="s">
        <v>102</v>
      </c>
      <c r="AN34" s="38" t="s">
        <v>104</v>
      </c>
      <c r="AO34" s="38" t="s">
        <v>106</v>
      </c>
      <c r="AP34" s="38" t="s">
        <v>108</v>
      </c>
      <c r="AQ34" s="38" t="s">
        <v>110</v>
      </c>
      <c r="AR34" s="38" t="s">
        <v>112</v>
      </c>
      <c r="AS34" s="38" t="s">
        <v>114</v>
      </c>
      <c r="AT34" s="38" t="s">
        <v>116</v>
      </c>
      <c r="AU34" s="38" t="s">
        <v>118</v>
      </c>
      <c r="AV34" s="38" t="s">
        <v>120</v>
      </c>
      <c r="AW34" s="38" t="s">
        <v>122</v>
      </c>
      <c r="AX34" s="38" t="s">
        <v>124</v>
      </c>
      <c r="AY34" s="38" t="s">
        <v>126</v>
      </c>
    </row>
    <row r="35" spans="1:51" ht="14.5" x14ac:dyDescent="0.35">
      <c r="B35" s="40" t="s">
        <v>10</v>
      </c>
      <c r="C35" s="44">
        <f t="shared" ref="C35:AH35" si="0">C9/$A9*10</f>
        <v>2.4315993253280235</v>
      </c>
      <c r="D35" s="44">
        <f t="shared" si="0"/>
        <v>1.110730556014035</v>
      </c>
      <c r="E35" s="44">
        <f t="shared" si="0"/>
        <v>0.38332904843727617</v>
      </c>
      <c r="F35" s="44">
        <f t="shared" si="0"/>
        <v>2.3692506246785863</v>
      </c>
      <c r="G35" s="44">
        <f t="shared" si="0"/>
        <v>0.22168426897577417</v>
      </c>
      <c r="H35" s="44">
        <f t="shared" si="0"/>
        <v>0.45953301589769857</v>
      </c>
      <c r="I35" s="44">
        <f t="shared" si="0"/>
        <v>1.535625404884269</v>
      </c>
      <c r="J35" s="44">
        <f t="shared" si="0"/>
        <v>3.2860074453388197</v>
      </c>
      <c r="K35" s="44">
        <f t="shared" si="0"/>
        <v>3.9256589297793347E-2</v>
      </c>
      <c r="L35" s="44">
        <f t="shared" si="0"/>
        <v>0.2170658467054456</v>
      </c>
      <c r="M35" s="44">
        <f t="shared" si="0"/>
        <v>10.188239528344955</v>
      </c>
      <c r="N35" s="44">
        <f t="shared" si="0"/>
        <v>2.2815006015423425</v>
      </c>
      <c r="O35" s="44">
        <f t="shared" si="0"/>
        <v>0.58653962833173579</v>
      </c>
      <c r="P35" s="44">
        <f t="shared" si="0"/>
        <v>0.14086187924502319</v>
      </c>
      <c r="Q35" s="44">
        <f t="shared" si="0"/>
        <v>0.2586316471384032</v>
      </c>
      <c r="R35" s="44">
        <f t="shared" si="0"/>
        <v>1.2261911127722507</v>
      </c>
      <c r="S35" s="44">
        <f t="shared" si="0"/>
        <v>12.950056046001473</v>
      </c>
      <c r="T35" s="44">
        <f t="shared" si="0"/>
        <v>6.5419951459205024</v>
      </c>
      <c r="U35" s="44">
        <f t="shared" si="0"/>
        <v>0.9213752429305615</v>
      </c>
      <c r="V35" s="44">
        <f t="shared" si="0"/>
        <v>1.1938621568799503</v>
      </c>
      <c r="W35" s="44">
        <f t="shared" si="0"/>
        <v>0.26786849167906046</v>
      </c>
      <c r="X35" s="44">
        <f t="shared" si="0"/>
        <v>0</v>
      </c>
      <c r="Y35" s="44">
        <f t="shared" si="0"/>
        <v>0.10622371221755844</v>
      </c>
      <c r="Z35" s="44">
        <f t="shared" si="0"/>
        <v>4.3875011568121972E-2</v>
      </c>
      <c r="AA35" s="44">
        <f t="shared" si="0"/>
        <v>3.630079904478301</v>
      </c>
      <c r="AB35" s="44">
        <f t="shared" si="0"/>
        <v>6.2348700649436498E-2</v>
      </c>
      <c r="AC35" s="44">
        <f t="shared" si="0"/>
        <v>0.73663835211741624</v>
      </c>
      <c r="AD35" s="44">
        <f t="shared" si="0"/>
        <v>7.1585545190093761E-2</v>
      </c>
      <c r="AE35" s="44">
        <f t="shared" si="0"/>
        <v>8.0683837062641146</v>
      </c>
      <c r="AF35" s="44">
        <f t="shared" si="0"/>
        <v>0.60501331741305031</v>
      </c>
      <c r="AG35" s="44">
        <f t="shared" si="0"/>
        <v>3.23289558923004E-2</v>
      </c>
      <c r="AH35" s="44">
        <f t="shared" si="0"/>
        <v>5.0802644973614926E-2</v>
      </c>
      <c r="AI35" s="44">
        <f t="shared" ref="AI35:AY35" si="1">AI9/$A9*10</f>
        <v>0.14086187924502319</v>
      </c>
      <c r="AJ35" s="44">
        <f t="shared" si="1"/>
        <v>0.45722380476253427</v>
      </c>
      <c r="AK35" s="44">
        <f t="shared" si="1"/>
        <v>1.6279938502908418</v>
      </c>
      <c r="AL35" s="44">
        <f t="shared" si="1"/>
        <v>6.6967122919765115E-2</v>
      </c>
      <c r="AM35" s="44">
        <f t="shared" si="1"/>
        <v>0.17550004627248789</v>
      </c>
      <c r="AN35" s="44">
        <f t="shared" si="1"/>
        <v>0.75049361892840216</v>
      </c>
      <c r="AO35" s="44">
        <f t="shared" si="1"/>
        <v>0.30712508097685381</v>
      </c>
      <c r="AP35" s="44">
        <f t="shared" si="1"/>
        <v>10.333719829860309</v>
      </c>
      <c r="AQ35" s="44">
        <f t="shared" si="1"/>
        <v>0.30250665870652516</v>
      </c>
      <c r="AR35" s="44">
        <f t="shared" si="1"/>
        <v>6.9276334054929429E-3</v>
      </c>
      <c r="AS35" s="44">
        <f t="shared" si="1"/>
        <v>7.6203967460422364E-2</v>
      </c>
      <c r="AT35" s="44">
        <f t="shared" si="1"/>
        <v>0.1085329233527228</v>
      </c>
      <c r="AU35" s="44">
        <f t="shared" si="1"/>
        <v>0.18011846854281649</v>
      </c>
      <c r="AV35" s="44">
        <f t="shared" si="1"/>
        <v>1.9351189312676953</v>
      </c>
      <c r="AW35" s="44">
        <f t="shared" si="1"/>
        <v>0.11776976789338003</v>
      </c>
      <c r="AX35" s="44">
        <f t="shared" si="1"/>
        <v>7.7012191357729884</v>
      </c>
      <c r="AY35" s="44">
        <f t="shared" si="1"/>
        <v>1.4155464258557247</v>
      </c>
    </row>
    <row r="36" spans="1:51" ht="14.5" x14ac:dyDescent="0.35">
      <c r="B36" s="40" t="s">
        <v>11</v>
      </c>
      <c r="C36" s="44">
        <f t="shared" ref="C36:AH36" si="2">C10/$A10*10</f>
        <v>2.3117798268007785</v>
      </c>
      <c r="D36" s="44">
        <f t="shared" si="2"/>
        <v>0.70837145831576642</v>
      </c>
      <c r="E36" s="44">
        <f t="shared" si="2"/>
        <v>0.48341565736413794</v>
      </c>
      <c r="F36" s="44">
        <f t="shared" si="2"/>
        <v>1.0434120129245752</v>
      </c>
      <c r="G36" s="44">
        <f t="shared" si="2"/>
        <v>0.24649412231933771</v>
      </c>
      <c r="H36" s="44">
        <f t="shared" si="2"/>
        <v>0.46666362963369756</v>
      </c>
      <c r="I36" s="44">
        <f t="shared" si="2"/>
        <v>2.1203280813100305</v>
      </c>
      <c r="J36" s="44">
        <f t="shared" si="2"/>
        <v>3.0943388364942099</v>
      </c>
      <c r="K36" s="44">
        <f t="shared" si="2"/>
        <v>4.5469789554052578E-2</v>
      </c>
      <c r="L36" s="44">
        <f t="shared" si="2"/>
        <v>1.0481983065618434</v>
      </c>
      <c r="M36" s="44">
        <f t="shared" si="2"/>
        <v>9.3763492354093678</v>
      </c>
      <c r="N36" s="44">
        <f t="shared" si="2"/>
        <v>2.7066490518754454</v>
      </c>
      <c r="O36" s="44">
        <f t="shared" si="2"/>
        <v>0.54803062146726522</v>
      </c>
      <c r="P36" s="44">
        <f t="shared" si="2"/>
        <v>0.13401622184352338</v>
      </c>
      <c r="Q36" s="44">
        <f t="shared" si="2"/>
        <v>0.13880251548079206</v>
      </c>
      <c r="R36" s="44">
        <f t="shared" si="2"/>
        <v>1.2133254370476136</v>
      </c>
      <c r="S36" s="44">
        <f t="shared" si="2"/>
        <v>12.987607784728599</v>
      </c>
      <c r="T36" s="44">
        <f t="shared" si="2"/>
        <v>6.1575667643461731</v>
      </c>
      <c r="U36" s="44">
        <f t="shared" si="2"/>
        <v>1.0601640406550152</v>
      </c>
      <c r="V36" s="44">
        <f t="shared" si="2"/>
        <v>1.072129774748187</v>
      </c>
      <c r="W36" s="44">
        <f t="shared" si="2"/>
        <v>0.15076824957396381</v>
      </c>
      <c r="X36" s="44">
        <f t="shared" si="2"/>
        <v>0</v>
      </c>
      <c r="Y36" s="44">
        <f t="shared" si="2"/>
        <v>0.12205048775035164</v>
      </c>
      <c r="Z36" s="44">
        <f t="shared" si="2"/>
        <v>4.0683495916783885E-2</v>
      </c>
      <c r="AA36" s="44">
        <f t="shared" si="2"/>
        <v>3.0680142214892312</v>
      </c>
      <c r="AB36" s="44">
        <f t="shared" si="2"/>
        <v>5.7435523647224311E-2</v>
      </c>
      <c r="AC36" s="44">
        <f t="shared" si="2"/>
        <v>0.81845621197294649</v>
      </c>
      <c r="AD36" s="44">
        <f t="shared" si="2"/>
        <v>6.700811092176169E-2</v>
      </c>
      <c r="AE36" s="44">
        <f t="shared" si="2"/>
        <v>7.0382447936036119</v>
      </c>
      <c r="AF36" s="44">
        <f t="shared" si="2"/>
        <v>0.60307299829585526</v>
      </c>
      <c r="AG36" s="44">
        <f t="shared" si="2"/>
        <v>3.5897202279515192E-2</v>
      </c>
      <c r="AH36" s="44">
        <f t="shared" si="2"/>
        <v>4.7862936372686925E-2</v>
      </c>
      <c r="AI36" s="44">
        <f t="shared" ref="AI36:AY36" si="3">AI10/$A10*10</f>
        <v>0.14119566229942643</v>
      </c>
      <c r="AJ36" s="44">
        <f t="shared" si="3"/>
        <v>0.42358698689827934</v>
      </c>
      <c r="AK36" s="44">
        <f t="shared" si="3"/>
        <v>1.804432701250297</v>
      </c>
      <c r="AL36" s="44">
        <f t="shared" si="3"/>
        <v>5.0256083191321271E-2</v>
      </c>
      <c r="AM36" s="44">
        <f t="shared" si="3"/>
        <v>0.15555454321123252</v>
      </c>
      <c r="AN36" s="44">
        <f t="shared" si="3"/>
        <v>0.7299097796834757</v>
      </c>
      <c r="AO36" s="44">
        <f t="shared" si="3"/>
        <v>0.25606670959387501</v>
      </c>
      <c r="AP36" s="44">
        <f t="shared" si="3"/>
        <v>9.6539542663709526</v>
      </c>
      <c r="AQ36" s="44">
        <f t="shared" si="3"/>
        <v>0.30632279278519631</v>
      </c>
      <c r="AR36" s="44">
        <f t="shared" si="3"/>
        <v>4.7862936372686923E-3</v>
      </c>
      <c r="AS36" s="44">
        <f t="shared" si="3"/>
        <v>9.8119019564008175E-2</v>
      </c>
      <c r="AT36" s="44">
        <f t="shared" si="3"/>
        <v>0.11965734093171732</v>
      </c>
      <c r="AU36" s="44">
        <f t="shared" si="3"/>
        <v>0.16034083684850123</v>
      </c>
      <c r="AV36" s="44">
        <f t="shared" si="3"/>
        <v>1.7063136816862887</v>
      </c>
      <c r="AW36" s="44">
        <f t="shared" si="3"/>
        <v>0.10769160683854558</v>
      </c>
      <c r="AX36" s="44">
        <f t="shared" si="3"/>
        <v>7.0717488490644929</v>
      </c>
      <c r="AY36" s="44">
        <f t="shared" si="3"/>
        <v>1.4622127061855856</v>
      </c>
    </row>
    <row r="37" spans="1:51" ht="14.5" x14ac:dyDescent="0.35">
      <c r="B37" s="40" t="s">
        <v>12</v>
      </c>
      <c r="C37" s="44">
        <f t="shared" ref="C37:AH37" si="4">C11/$A11*10</f>
        <v>2.4734302357024931</v>
      </c>
      <c r="D37" s="44">
        <f t="shared" si="4"/>
        <v>0.76217575467181797</v>
      </c>
      <c r="E37" s="44">
        <f t="shared" si="4"/>
        <v>0.31555047167941519</v>
      </c>
      <c r="F37" s="44">
        <f t="shared" si="4"/>
        <v>2.5632407545650953</v>
      </c>
      <c r="G37" s="44">
        <f t="shared" si="4"/>
        <v>0.27671349054964095</v>
      </c>
      <c r="H37" s="44">
        <f t="shared" si="4"/>
        <v>0.51701731129011874</v>
      </c>
      <c r="I37" s="44">
        <f t="shared" si="4"/>
        <v>1.8034923112138881</v>
      </c>
      <c r="J37" s="44">
        <f t="shared" si="4"/>
        <v>3.1336589149086542</v>
      </c>
      <c r="K37" s="44">
        <f t="shared" si="4"/>
        <v>6.3110094335883035E-2</v>
      </c>
      <c r="L37" s="44">
        <f t="shared" si="4"/>
        <v>0.77431231127487266</v>
      </c>
      <c r="M37" s="44">
        <f t="shared" si="4"/>
        <v>9.4859326409473415</v>
      </c>
      <c r="N37" s="44">
        <f t="shared" si="4"/>
        <v>2.8715092922826777</v>
      </c>
      <c r="O37" s="44">
        <f t="shared" si="4"/>
        <v>0.58983665090844539</v>
      </c>
      <c r="P37" s="44">
        <f t="shared" si="4"/>
        <v>0.12379287735115518</v>
      </c>
      <c r="Q37" s="44">
        <f t="shared" si="4"/>
        <v>0.31069584903819342</v>
      </c>
      <c r="R37" s="44">
        <f t="shared" si="4"/>
        <v>1.3228846697329328</v>
      </c>
      <c r="S37" s="44">
        <f t="shared" si="4"/>
        <v>14.000731697283591</v>
      </c>
      <c r="T37" s="44">
        <f t="shared" si="4"/>
        <v>6.7115158014891012</v>
      </c>
      <c r="U37" s="44">
        <f t="shared" si="4"/>
        <v>1.1262724527634509</v>
      </c>
      <c r="V37" s="44">
        <f t="shared" si="4"/>
        <v>0.83256778296953371</v>
      </c>
      <c r="W37" s="44">
        <f t="shared" si="4"/>
        <v>0.29127735847330627</v>
      </c>
      <c r="X37" s="44">
        <f t="shared" si="4"/>
        <v>0</v>
      </c>
      <c r="Y37" s="44">
        <f t="shared" si="4"/>
        <v>0.10680169810687898</v>
      </c>
      <c r="Z37" s="44">
        <f t="shared" si="4"/>
        <v>4.611891509160683E-2</v>
      </c>
      <c r="AA37" s="44">
        <f t="shared" si="4"/>
        <v>3.0389937734048296</v>
      </c>
      <c r="AB37" s="44">
        <f t="shared" si="4"/>
        <v>6.0682783015272156E-2</v>
      </c>
      <c r="AC37" s="44">
        <f t="shared" si="4"/>
        <v>0.83256778296953371</v>
      </c>
      <c r="AD37" s="44">
        <f t="shared" si="4"/>
        <v>5.0973537732828603E-2</v>
      </c>
      <c r="AE37" s="44">
        <f t="shared" si="4"/>
        <v>8.2819862259243422</v>
      </c>
      <c r="AF37" s="44">
        <f t="shared" si="4"/>
        <v>0.70877490561837875</v>
      </c>
      <c r="AG37" s="44">
        <f t="shared" si="4"/>
        <v>3.6409669809163284E-2</v>
      </c>
      <c r="AH37" s="44">
        <f t="shared" si="4"/>
        <v>4.369160377099595E-2</v>
      </c>
      <c r="AI37" s="44">
        <f t="shared" ref="AI37:AY37" si="5">AI11/$A11*10</f>
        <v>0.12379287735115518</v>
      </c>
      <c r="AJ37" s="44">
        <f t="shared" si="5"/>
        <v>0.4441979716717922</v>
      </c>
      <c r="AK37" s="44">
        <f t="shared" si="5"/>
        <v>2.0607873111986423</v>
      </c>
      <c r="AL37" s="44">
        <f t="shared" si="5"/>
        <v>6.5537405656493922E-2</v>
      </c>
      <c r="AM37" s="44">
        <f t="shared" si="5"/>
        <v>0.1189382547099334</v>
      </c>
      <c r="AN37" s="44">
        <f t="shared" si="5"/>
        <v>0.9126690565496931</v>
      </c>
      <c r="AO37" s="44">
        <f t="shared" si="5"/>
        <v>0.2645769339465866</v>
      </c>
      <c r="AP37" s="44">
        <f t="shared" si="5"/>
        <v>10.563658867298575</v>
      </c>
      <c r="AQ37" s="44">
        <f t="shared" si="5"/>
        <v>0.254867688664143</v>
      </c>
      <c r="AR37" s="44">
        <f t="shared" si="5"/>
        <v>1.2136556603054431E-2</v>
      </c>
      <c r="AS37" s="44">
        <f t="shared" si="5"/>
        <v>9.7092452824435446E-2</v>
      </c>
      <c r="AT37" s="44">
        <f t="shared" si="5"/>
        <v>0.12622018867176607</v>
      </c>
      <c r="AU37" s="44">
        <f t="shared" si="5"/>
        <v>0.16262985848092937</v>
      </c>
      <c r="AV37" s="44">
        <f t="shared" si="5"/>
        <v>1.869029716870382</v>
      </c>
      <c r="AW37" s="44">
        <f t="shared" si="5"/>
        <v>0.11408363206871164</v>
      </c>
      <c r="AX37" s="44">
        <f t="shared" si="5"/>
        <v>7.9664357542449267</v>
      </c>
      <c r="AY37" s="44">
        <f t="shared" si="5"/>
        <v>1.5000783961375275</v>
      </c>
    </row>
    <row r="38" spans="1:51" ht="14.5" x14ac:dyDescent="0.35">
      <c r="B38" s="40" t="s">
        <v>13</v>
      </c>
      <c r="C38" s="44">
        <f t="shared" ref="C38:AH38" si="6">C12/$A12*10</f>
        <v>2.1988339212553494</v>
      </c>
      <c r="D38" s="44">
        <f t="shared" si="6"/>
        <v>0.70949577166648836</v>
      </c>
      <c r="E38" s="44">
        <f t="shared" si="6"/>
        <v>0.1869209823370635</v>
      </c>
      <c r="F38" s="44">
        <f t="shared" si="6"/>
        <v>2.7033195832618331</v>
      </c>
      <c r="G38" s="44">
        <f t="shared" si="6"/>
        <v>0.20902991573176999</v>
      </c>
      <c r="H38" s="44">
        <f t="shared" si="6"/>
        <v>0.40600041324824554</v>
      </c>
      <c r="I38" s="44">
        <f t="shared" si="6"/>
        <v>1.3385954218976805</v>
      </c>
      <c r="J38" s="44">
        <f t="shared" si="6"/>
        <v>2.9927456204288987</v>
      </c>
      <c r="K38" s="44">
        <f t="shared" si="6"/>
        <v>3.6178254645883257E-2</v>
      </c>
      <c r="L38" s="44">
        <f t="shared" si="6"/>
        <v>0.37987167378177422</v>
      </c>
      <c r="M38" s="44">
        <f t="shared" si="6"/>
        <v>8.477771005351979</v>
      </c>
      <c r="N38" s="44">
        <f t="shared" si="6"/>
        <v>3.3645776820671429</v>
      </c>
      <c r="O38" s="44">
        <f t="shared" si="6"/>
        <v>0.34168351610000863</v>
      </c>
      <c r="P38" s="44">
        <f t="shared" si="6"/>
        <v>0.14471301858353303</v>
      </c>
      <c r="Q38" s="44">
        <f t="shared" si="6"/>
        <v>0.27937652198765406</v>
      </c>
      <c r="R38" s="44">
        <f t="shared" si="6"/>
        <v>1.3345756158259159</v>
      </c>
      <c r="S38" s="44">
        <f t="shared" si="6"/>
        <v>12.208151039949716</v>
      </c>
      <c r="T38" s="44">
        <f t="shared" si="6"/>
        <v>6.2588380537378043</v>
      </c>
      <c r="U38" s="44">
        <f t="shared" si="6"/>
        <v>0.84214937203472706</v>
      </c>
      <c r="V38" s="44">
        <f t="shared" si="6"/>
        <v>1.3727637735076814</v>
      </c>
      <c r="W38" s="44">
        <f t="shared" si="6"/>
        <v>0.22108933394706437</v>
      </c>
      <c r="X38" s="44">
        <f t="shared" si="6"/>
        <v>0</v>
      </c>
      <c r="Y38" s="44">
        <f t="shared" si="6"/>
        <v>0.11456447304529699</v>
      </c>
      <c r="Z38" s="44">
        <f t="shared" si="6"/>
        <v>3.2158448574118453E-2</v>
      </c>
      <c r="AA38" s="44">
        <f t="shared" si="6"/>
        <v>3.3766371002824376</v>
      </c>
      <c r="AB38" s="44">
        <f t="shared" si="6"/>
        <v>4.0198060717648074E-2</v>
      </c>
      <c r="AC38" s="44">
        <f t="shared" si="6"/>
        <v>0.68939674130766415</v>
      </c>
      <c r="AD38" s="44">
        <f t="shared" si="6"/>
        <v>6.6326800184119294E-2</v>
      </c>
      <c r="AE38" s="44">
        <f t="shared" si="6"/>
        <v>7.3582550143654775</v>
      </c>
      <c r="AF38" s="44">
        <f t="shared" si="6"/>
        <v>0.5426738196882489</v>
      </c>
      <c r="AG38" s="44">
        <f t="shared" si="6"/>
        <v>3.2158448574118453E-2</v>
      </c>
      <c r="AH38" s="44">
        <f t="shared" si="6"/>
        <v>5.4267381968824899E-2</v>
      </c>
      <c r="AI38" s="44">
        <f t="shared" ref="AI38:AY38" si="7">AI12/$A12*10</f>
        <v>6.6326800184119294E-2</v>
      </c>
      <c r="AJ38" s="44">
        <f t="shared" si="7"/>
        <v>0.43413905575059919</v>
      </c>
      <c r="AK38" s="44">
        <f t="shared" si="7"/>
        <v>1.5616946588806275</v>
      </c>
      <c r="AL38" s="44">
        <f t="shared" si="7"/>
        <v>6.833670322000171E-2</v>
      </c>
      <c r="AM38" s="44">
        <f t="shared" si="7"/>
        <v>0.16883185501412187</v>
      </c>
      <c r="AN38" s="44">
        <f t="shared" si="7"/>
        <v>0.4964460498629536</v>
      </c>
      <c r="AO38" s="44">
        <f t="shared" si="7"/>
        <v>0.24520817037765322</v>
      </c>
      <c r="AP38" s="44">
        <f t="shared" si="7"/>
        <v>8.4436026537419764</v>
      </c>
      <c r="AQ38" s="44">
        <f t="shared" si="7"/>
        <v>0.30751516449000771</v>
      </c>
      <c r="AR38" s="44">
        <f t="shared" si="7"/>
        <v>4.0198060717648067E-3</v>
      </c>
      <c r="AS38" s="44">
        <f t="shared" si="7"/>
        <v>0.1085347639376498</v>
      </c>
      <c r="AT38" s="44">
        <f t="shared" si="7"/>
        <v>0.11858427911706181</v>
      </c>
      <c r="AU38" s="44">
        <f t="shared" si="7"/>
        <v>0.15476253376294508</v>
      </c>
      <c r="AV38" s="44">
        <f t="shared" si="7"/>
        <v>2.2571211092959387</v>
      </c>
      <c r="AW38" s="44">
        <f t="shared" si="7"/>
        <v>0.10250505483000256</v>
      </c>
      <c r="AX38" s="44">
        <f t="shared" si="7"/>
        <v>7.4125223963343032</v>
      </c>
      <c r="AY38" s="44">
        <f t="shared" si="7"/>
        <v>1.4009024160100352</v>
      </c>
    </row>
    <row r="39" spans="1:51" ht="14.5" x14ac:dyDescent="0.35">
      <c r="B39" s="40" t="s">
        <v>14</v>
      </c>
      <c r="C39" s="44">
        <f t="shared" ref="C39:AH39" si="8">C13/$A13*10</f>
        <v>2.5921591771072592</v>
      </c>
      <c r="D39" s="44">
        <f t="shared" si="8"/>
        <v>0.65421160184135585</v>
      </c>
      <c r="E39" s="44">
        <f t="shared" si="8"/>
        <v>0.24687230258164378</v>
      </c>
      <c r="F39" s="44">
        <f t="shared" si="8"/>
        <v>2.9871548612378893</v>
      </c>
      <c r="G39" s="44">
        <f t="shared" si="8"/>
        <v>0.21477890324603008</v>
      </c>
      <c r="H39" s="44">
        <f t="shared" si="8"/>
        <v>0.47893226700838876</v>
      </c>
      <c r="I39" s="44">
        <f t="shared" si="8"/>
        <v>1.6046699667806843</v>
      </c>
      <c r="J39" s="44">
        <f t="shared" si="8"/>
        <v>3.505586696659341</v>
      </c>
      <c r="K39" s="44">
        <f t="shared" si="8"/>
        <v>4.6905737490512307E-2</v>
      </c>
      <c r="L39" s="44">
        <f t="shared" si="8"/>
        <v>0.5776811880410464</v>
      </c>
      <c r="M39" s="44">
        <f t="shared" si="8"/>
        <v>10.24026311108658</v>
      </c>
      <c r="N39" s="44">
        <f t="shared" si="8"/>
        <v>3.0538103829349335</v>
      </c>
      <c r="O39" s="44">
        <f t="shared" si="8"/>
        <v>0.42955780649206016</v>
      </c>
      <c r="P39" s="44">
        <f t="shared" si="8"/>
        <v>0.15306082760061912</v>
      </c>
      <c r="Q39" s="44">
        <f t="shared" si="8"/>
        <v>0.33821505453685186</v>
      </c>
      <c r="R39" s="44">
        <f t="shared" si="8"/>
        <v>1.1578310991079093</v>
      </c>
      <c r="S39" s="44">
        <f t="shared" si="8"/>
        <v>13.284198601918252</v>
      </c>
      <c r="T39" s="44">
        <f t="shared" si="8"/>
        <v>6.9642676558281718</v>
      </c>
      <c r="U39" s="44">
        <f t="shared" si="8"/>
        <v>1.0813006853075995</v>
      </c>
      <c r="V39" s="44">
        <f t="shared" si="8"/>
        <v>1.4762963694382294</v>
      </c>
      <c r="W39" s="44">
        <f t="shared" si="8"/>
        <v>0.23946613350419438</v>
      </c>
      <c r="X39" s="44">
        <f t="shared" si="8"/>
        <v>0</v>
      </c>
      <c r="Y39" s="44">
        <f t="shared" si="8"/>
        <v>0.11356125918755611</v>
      </c>
      <c r="Z39" s="44">
        <f t="shared" si="8"/>
        <v>3.9499568413062999E-2</v>
      </c>
      <c r="AA39" s="44">
        <f t="shared" si="8"/>
        <v>3.8734264275059909</v>
      </c>
      <c r="AB39" s="44">
        <f t="shared" si="8"/>
        <v>5.1843183542145191E-2</v>
      </c>
      <c r="AC39" s="44">
        <f t="shared" si="8"/>
        <v>0.81714732154524083</v>
      </c>
      <c r="AD39" s="44">
        <f t="shared" si="8"/>
        <v>6.4186798671227369E-2</v>
      </c>
      <c r="AE39" s="44">
        <f t="shared" si="8"/>
        <v>7.6382290418760554</v>
      </c>
      <c r="AF39" s="44">
        <f t="shared" si="8"/>
        <v>0.63939926368645739</v>
      </c>
      <c r="AG39" s="44">
        <f t="shared" si="8"/>
        <v>4.1968291438879431E-2</v>
      </c>
      <c r="AH39" s="44">
        <f t="shared" si="8"/>
        <v>4.9374460516328753E-2</v>
      </c>
      <c r="AI39" s="44">
        <f t="shared" ref="AI39:AY39" si="9">AI13/$A13*10</f>
        <v>0.14812338154898624</v>
      </c>
      <c r="AJ39" s="44">
        <f t="shared" si="9"/>
        <v>0.46905737490512311</v>
      </c>
      <c r="AK39" s="44">
        <f t="shared" si="9"/>
        <v>2.194694769950813</v>
      </c>
      <c r="AL39" s="44">
        <f t="shared" si="9"/>
        <v>5.9249352619594499E-2</v>
      </c>
      <c r="AM39" s="44">
        <f t="shared" si="9"/>
        <v>0.15552955062643556</v>
      </c>
      <c r="AN39" s="44">
        <f t="shared" si="9"/>
        <v>0.886271566268101</v>
      </c>
      <c r="AO39" s="44">
        <f t="shared" si="9"/>
        <v>0.29624676309797249</v>
      </c>
      <c r="AP39" s="44">
        <f t="shared" si="9"/>
        <v>9.3712726059991986</v>
      </c>
      <c r="AQ39" s="44">
        <f t="shared" si="9"/>
        <v>0.41721419136297788</v>
      </c>
      <c r="AR39" s="44">
        <f t="shared" si="9"/>
        <v>9.8748921032657498E-3</v>
      </c>
      <c r="AS39" s="44">
        <f t="shared" si="9"/>
        <v>9.3811474981024615E-2</v>
      </c>
      <c r="AT39" s="44">
        <f t="shared" si="9"/>
        <v>4.6905737490512307E-2</v>
      </c>
      <c r="AU39" s="44">
        <f t="shared" si="9"/>
        <v>0.14071721247153693</v>
      </c>
      <c r="AV39" s="44">
        <f t="shared" si="9"/>
        <v>1.6194823049355824</v>
      </c>
      <c r="AW39" s="44">
        <f t="shared" si="9"/>
        <v>0.1110925361617397</v>
      </c>
      <c r="AX39" s="44">
        <f t="shared" si="9"/>
        <v>7.0432667926542969</v>
      </c>
      <c r="AY39" s="44">
        <f t="shared" si="9"/>
        <v>1.6170135819097664</v>
      </c>
    </row>
    <row r="40" spans="1:51" ht="14.5" x14ac:dyDescent="0.35">
      <c r="B40" s="40" t="s">
        <v>15</v>
      </c>
      <c r="C40" s="44">
        <f t="shared" ref="C40:AH40" si="10">C14/$A14*10</f>
        <v>2.2867889567236808</v>
      </c>
      <c r="D40" s="44">
        <f t="shared" si="10"/>
        <v>0.46300955112371101</v>
      </c>
      <c r="E40" s="44">
        <f t="shared" si="10"/>
        <v>0.21954912987556252</v>
      </c>
      <c r="F40" s="44">
        <f t="shared" si="10"/>
        <v>1.2107808449573101</v>
      </c>
      <c r="G40" s="44">
        <f t="shared" si="10"/>
        <v>0.2586766975761578</v>
      </c>
      <c r="H40" s="44">
        <f t="shared" si="10"/>
        <v>0.46735705864599941</v>
      </c>
      <c r="I40" s="44">
        <f t="shared" si="10"/>
        <v>2.5867669757615781</v>
      </c>
      <c r="J40" s="44">
        <f t="shared" si="10"/>
        <v>3.0997728633916051</v>
      </c>
      <c r="K40" s="44">
        <f t="shared" si="10"/>
        <v>4.7822582745172038E-2</v>
      </c>
      <c r="L40" s="44">
        <f t="shared" si="10"/>
        <v>1.4085924372214307</v>
      </c>
      <c r="M40" s="44">
        <f t="shared" si="10"/>
        <v>8.4385121007617201</v>
      </c>
      <c r="N40" s="44">
        <f t="shared" si="10"/>
        <v>3.2345455965825449</v>
      </c>
      <c r="O40" s="44">
        <f t="shared" si="10"/>
        <v>0.29563051151560887</v>
      </c>
      <c r="P40" s="44">
        <f t="shared" si="10"/>
        <v>0.12173021062407426</v>
      </c>
      <c r="Q40" s="44">
        <f t="shared" si="10"/>
        <v>0.130425225668651</v>
      </c>
      <c r="R40" s="44">
        <f t="shared" si="10"/>
        <v>1.2042595836738776</v>
      </c>
      <c r="S40" s="44">
        <f t="shared" si="10"/>
        <v>13.290330495635537</v>
      </c>
      <c r="T40" s="44">
        <f t="shared" si="10"/>
        <v>6.9929658496008376</v>
      </c>
      <c r="U40" s="44">
        <f t="shared" si="10"/>
        <v>1.1803482923012916</v>
      </c>
      <c r="V40" s="44">
        <f t="shared" si="10"/>
        <v>1.0520968203937846</v>
      </c>
      <c r="W40" s="44">
        <f t="shared" si="10"/>
        <v>0.14998900951894867</v>
      </c>
      <c r="X40" s="44">
        <f t="shared" si="10"/>
        <v>0</v>
      </c>
      <c r="Y40" s="44">
        <f t="shared" si="10"/>
        <v>0.11086144181835333</v>
      </c>
      <c r="Z40" s="44">
        <f t="shared" si="10"/>
        <v>4.1301321461739482E-2</v>
      </c>
      <c r="AA40" s="44">
        <f t="shared" si="10"/>
        <v>3.371492083534628</v>
      </c>
      <c r="AB40" s="44">
        <f t="shared" si="10"/>
        <v>6.3038859073181311E-2</v>
      </c>
      <c r="AC40" s="44">
        <f t="shared" si="10"/>
        <v>0.80646264538449197</v>
      </c>
      <c r="AD40" s="44">
        <f t="shared" si="10"/>
        <v>6.5212612834325501E-2</v>
      </c>
      <c r="AE40" s="44">
        <f t="shared" si="10"/>
        <v>7.4255428480685302</v>
      </c>
      <c r="AF40" s="44">
        <f t="shared" si="10"/>
        <v>0.6521261283432549</v>
      </c>
      <c r="AG40" s="44">
        <f t="shared" si="10"/>
        <v>3.0432552656018564E-2</v>
      </c>
      <c r="AH40" s="44">
        <f t="shared" si="10"/>
        <v>5.6517597789748769E-2</v>
      </c>
      <c r="AI40" s="44">
        <f t="shared" ref="AI40:AY40" si="11">AI14/$A14*10</f>
        <v>9.3471411729199871E-2</v>
      </c>
      <c r="AJ40" s="44">
        <f t="shared" si="11"/>
        <v>0.44344576727341334</v>
      </c>
      <c r="AK40" s="44">
        <f t="shared" si="11"/>
        <v>2.0042009677749371</v>
      </c>
      <c r="AL40" s="44">
        <f t="shared" si="11"/>
        <v>6.7386366595469677E-2</v>
      </c>
      <c r="AM40" s="44">
        <f t="shared" si="11"/>
        <v>0.11086144181835333</v>
      </c>
      <c r="AN40" s="44">
        <f t="shared" si="11"/>
        <v>0.82602642923478975</v>
      </c>
      <c r="AO40" s="44">
        <f t="shared" si="11"/>
        <v>0.22607039115899508</v>
      </c>
      <c r="AP40" s="44">
        <f t="shared" si="11"/>
        <v>10.551400756593864</v>
      </c>
      <c r="AQ40" s="44">
        <f t="shared" si="11"/>
        <v>0.24346042124814851</v>
      </c>
      <c r="AR40" s="44">
        <f t="shared" si="11"/>
        <v>6.5212612834325487E-3</v>
      </c>
      <c r="AS40" s="44">
        <f t="shared" si="11"/>
        <v>9.5645165490344075E-2</v>
      </c>
      <c r="AT40" s="44">
        <f t="shared" si="11"/>
        <v>0.11738270310178592</v>
      </c>
      <c r="AU40" s="44">
        <f t="shared" si="11"/>
        <v>0.1565102708023812</v>
      </c>
      <c r="AV40" s="44">
        <f t="shared" si="11"/>
        <v>2.7889260755479874</v>
      </c>
      <c r="AW40" s="44">
        <f t="shared" si="11"/>
        <v>0.11303519557949754</v>
      </c>
      <c r="AX40" s="44">
        <f t="shared" si="11"/>
        <v>7.6690032693166792</v>
      </c>
      <c r="AY40" s="44">
        <f t="shared" si="11"/>
        <v>1.3803336383265563</v>
      </c>
    </row>
    <row r="41" spans="1:51" ht="14.5" x14ac:dyDescent="0.35">
      <c r="B41" s="40" t="s">
        <v>16</v>
      </c>
      <c r="C41" s="44">
        <f t="shared" ref="C41:AH41" si="12">C15/$A15*10</f>
        <v>2.1800060860173405</v>
      </c>
      <c r="D41" s="44">
        <f t="shared" si="12"/>
        <v>0.91641942023445577</v>
      </c>
      <c r="E41" s="44">
        <f t="shared" si="12"/>
        <v>0.3063240401897902</v>
      </c>
      <c r="F41" s="44">
        <f t="shared" si="12"/>
        <v>2.6343867456321957</v>
      </c>
      <c r="G41" s="44">
        <f t="shared" si="12"/>
        <v>0.29866593918504553</v>
      </c>
      <c r="H41" s="44">
        <f t="shared" si="12"/>
        <v>0.38545775057215265</v>
      </c>
      <c r="I41" s="44">
        <f t="shared" si="12"/>
        <v>1.6490444163550375</v>
      </c>
      <c r="J41" s="44">
        <f t="shared" si="12"/>
        <v>2.9662377891711351</v>
      </c>
      <c r="K41" s="44">
        <f t="shared" si="12"/>
        <v>4.3395905693553616E-2</v>
      </c>
      <c r="L41" s="44">
        <f t="shared" si="12"/>
        <v>0.14295121875523545</v>
      </c>
      <c r="M41" s="44">
        <f t="shared" si="12"/>
        <v>9.6747342693275424</v>
      </c>
      <c r="N41" s="44">
        <f t="shared" si="12"/>
        <v>2.8462608734301345</v>
      </c>
      <c r="O41" s="44">
        <f t="shared" si="12"/>
        <v>0.34716724554842893</v>
      </c>
      <c r="P41" s="44">
        <f t="shared" si="12"/>
        <v>0.11231881473625643</v>
      </c>
      <c r="Q41" s="44">
        <f t="shared" si="12"/>
        <v>0.29100783818030068</v>
      </c>
      <c r="R41" s="44">
        <f t="shared" si="12"/>
        <v>1.0772395413340958</v>
      </c>
      <c r="S41" s="44">
        <f t="shared" si="12"/>
        <v>12.760948974239676</v>
      </c>
      <c r="T41" s="44">
        <f t="shared" si="12"/>
        <v>5.8533418679599105</v>
      </c>
      <c r="U41" s="44">
        <f t="shared" si="12"/>
        <v>1.0287382349707122</v>
      </c>
      <c r="V41" s="44">
        <f t="shared" si="12"/>
        <v>1.2380596624337354</v>
      </c>
      <c r="W41" s="44">
        <f t="shared" si="12"/>
        <v>0.24761193248674707</v>
      </c>
      <c r="X41" s="44">
        <f t="shared" si="12"/>
        <v>0</v>
      </c>
      <c r="Y41" s="44">
        <f t="shared" si="12"/>
        <v>0.12508231641083101</v>
      </c>
      <c r="Z41" s="44">
        <f t="shared" si="12"/>
        <v>5.1054006698298376E-2</v>
      </c>
      <c r="AA41" s="44">
        <f t="shared" si="12"/>
        <v>3.5661223678761407</v>
      </c>
      <c r="AB41" s="44">
        <f t="shared" si="12"/>
        <v>5.6159407368128217E-2</v>
      </c>
      <c r="AC41" s="44">
        <f t="shared" si="12"/>
        <v>0.6458331847334744</v>
      </c>
      <c r="AD41" s="44">
        <f t="shared" si="12"/>
        <v>6.3817508372872978E-2</v>
      </c>
      <c r="AE41" s="44">
        <f t="shared" si="12"/>
        <v>7.0377948233604313</v>
      </c>
      <c r="AF41" s="44">
        <f t="shared" si="12"/>
        <v>0.58712107703043126</v>
      </c>
      <c r="AG41" s="44">
        <f t="shared" si="12"/>
        <v>3.8290505023723775E-2</v>
      </c>
      <c r="AH41" s="44">
        <f t="shared" si="12"/>
        <v>5.8712107703043123E-2</v>
      </c>
      <c r="AI41" s="44">
        <f t="shared" ref="AI41:AY41" si="13">AI15/$A15*10</f>
        <v>9.1897212056937072E-2</v>
      </c>
      <c r="AJ41" s="44">
        <f t="shared" si="13"/>
        <v>0.49777656530840919</v>
      </c>
      <c r="AK41" s="44">
        <f t="shared" si="13"/>
        <v>2.016633264582786</v>
      </c>
      <c r="AL41" s="44">
        <f t="shared" si="13"/>
        <v>6.6370208707787884E-2</v>
      </c>
      <c r="AM41" s="44">
        <f t="shared" si="13"/>
        <v>0.15571472042981005</v>
      </c>
      <c r="AN41" s="44">
        <f t="shared" si="13"/>
        <v>0.62030618138432536</v>
      </c>
      <c r="AO41" s="44">
        <f t="shared" si="13"/>
        <v>0.2578227338264068</v>
      </c>
      <c r="AP41" s="44">
        <f t="shared" si="13"/>
        <v>10.187827036645441</v>
      </c>
      <c r="AQ41" s="44">
        <f t="shared" si="13"/>
        <v>0.25271733315657696</v>
      </c>
      <c r="AR41" s="44">
        <f t="shared" si="13"/>
        <v>5.6159407368128217E-2</v>
      </c>
      <c r="AS41" s="44">
        <f t="shared" si="13"/>
        <v>8.4239111052192298E-2</v>
      </c>
      <c r="AT41" s="44">
        <f t="shared" si="13"/>
        <v>0.13529311775049066</v>
      </c>
      <c r="AU41" s="44">
        <f t="shared" si="13"/>
        <v>0.14550391909015034</v>
      </c>
      <c r="AV41" s="44">
        <f t="shared" si="13"/>
        <v>2.5246206312308548</v>
      </c>
      <c r="AW41" s="44">
        <f t="shared" si="13"/>
        <v>0.13784581808540564</v>
      </c>
      <c r="AX41" s="44">
        <f t="shared" si="13"/>
        <v>7.489622782640371</v>
      </c>
      <c r="AY41" s="44">
        <f t="shared" si="13"/>
        <v>1.4907769955903127</v>
      </c>
    </row>
    <row r="42" spans="1:51" ht="14.5" x14ac:dyDescent="0.35">
      <c r="B42" s="40" t="s">
        <v>17</v>
      </c>
      <c r="C42" s="44">
        <f t="shared" ref="C42:AH42" si="14">C16/$A16*10</f>
        <v>2.4611252893464979</v>
      </c>
      <c r="D42" s="44">
        <f t="shared" si="14"/>
        <v>0.60831991486023096</v>
      </c>
      <c r="E42" s="44">
        <f t="shared" si="14"/>
        <v>0.40269064786522335</v>
      </c>
      <c r="F42" s="44">
        <f t="shared" si="14"/>
        <v>1.1502387122533242</v>
      </c>
      <c r="G42" s="44">
        <f t="shared" si="14"/>
        <v>0.2548946122125616</v>
      </c>
      <c r="H42" s="44">
        <f t="shared" si="14"/>
        <v>0.45838190767637116</v>
      </c>
      <c r="I42" s="44">
        <f t="shared" si="14"/>
        <v>2.6560446986855153</v>
      </c>
      <c r="J42" s="44">
        <f t="shared" si="14"/>
        <v>3.3007781295761123</v>
      </c>
      <c r="K42" s="44">
        <f t="shared" si="14"/>
        <v>4.9265345217553914E-2</v>
      </c>
      <c r="L42" s="44">
        <f t="shared" si="14"/>
        <v>1.4458307835586472</v>
      </c>
      <c r="M42" s="44">
        <f t="shared" si="14"/>
        <v>9.16121223893383</v>
      </c>
      <c r="N42" s="44">
        <f t="shared" si="14"/>
        <v>3.6135059731310193</v>
      </c>
      <c r="O42" s="44">
        <f t="shared" si="14"/>
        <v>0.29130812824292746</v>
      </c>
      <c r="P42" s="44">
        <f t="shared" si="14"/>
        <v>0.11352449115349378</v>
      </c>
      <c r="Q42" s="44">
        <f t="shared" si="14"/>
        <v>0.14565406412146373</v>
      </c>
      <c r="R42" s="44">
        <f t="shared" si="14"/>
        <v>1.3301643208739555</v>
      </c>
      <c r="S42" s="44">
        <f t="shared" si="14"/>
        <v>13.200970546773247</v>
      </c>
      <c r="T42" s="44">
        <f t="shared" si="14"/>
        <v>6.4837478249363345</v>
      </c>
      <c r="U42" s="44">
        <f t="shared" si="14"/>
        <v>1.1566646268469181</v>
      </c>
      <c r="V42" s="44">
        <f t="shared" si="14"/>
        <v>1.0902635093797801</v>
      </c>
      <c r="W42" s="44">
        <f t="shared" si="14"/>
        <v>0.18420955168302766</v>
      </c>
      <c r="X42" s="44">
        <f t="shared" si="14"/>
        <v>0</v>
      </c>
      <c r="Y42" s="44">
        <f t="shared" si="14"/>
        <v>0.1156664626846918</v>
      </c>
      <c r="Z42" s="44">
        <f t="shared" si="14"/>
        <v>3.2129572967969942E-2</v>
      </c>
      <c r="AA42" s="44">
        <f t="shared" si="14"/>
        <v>3.2579386989521519</v>
      </c>
      <c r="AB42" s="44">
        <f t="shared" si="14"/>
        <v>5.9975202873543895E-2</v>
      </c>
      <c r="AC42" s="44">
        <f t="shared" si="14"/>
        <v>0.87606635625998042</v>
      </c>
      <c r="AD42" s="44">
        <f t="shared" si="14"/>
        <v>6.8543088998335874E-2</v>
      </c>
      <c r="AE42" s="44">
        <f t="shared" si="14"/>
        <v>8.0388191565860794</v>
      </c>
      <c r="AF42" s="44">
        <f t="shared" si="14"/>
        <v>0.66615314620257693</v>
      </c>
      <c r="AG42" s="44">
        <f t="shared" si="14"/>
        <v>3.6413516030365932E-2</v>
      </c>
      <c r="AH42" s="44">
        <f t="shared" si="14"/>
        <v>5.3549288279949911E-2</v>
      </c>
      <c r="AI42" s="44">
        <f t="shared" ref="AI42:AY42" si="15">AI16/$A16*10</f>
        <v>9.8530690435107829E-2</v>
      </c>
      <c r="AJ42" s="44">
        <f t="shared" si="15"/>
        <v>0.40483261939642129</v>
      </c>
      <c r="AK42" s="44">
        <f t="shared" si="15"/>
        <v>2.0412988692316905</v>
      </c>
      <c r="AL42" s="44">
        <f t="shared" si="15"/>
        <v>6.6401117467137893E-2</v>
      </c>
      <c r="AM42" s="44">
        <f t="shared" si="15"/>
        <v>0.15850589330865172</v>
      </c>
      <c r="AN42" s="44">
        <f t="shared" si="15"/>
        <v>0.8932021285095646</v>
      </c>
      <c r="AO42" s="44">
        <f t="shared" si="15"/>
        <v>0.18635152321422568</v>
      </c>
      <c r="AP42" s="44">
        <f t="shared" si="15"/>
        <v>10.786968631113108</v>
      </c>
      <c r="AQ42" s="44">
        <f t="shared" si="15"/>
        <v>0.25917855527495753</v>
      </c>
      <c r="AR42" s="44">
        <f t="shared" si="15"/>
        <v>1.0709857655989983E-2</v>
      </c>
      <c r="AS42" s="44">
        <f t="shared" si="15"/>
        <v>9.2104775841513831E-2</v>
      </c>
      <c r="AT42" s="44">
        <f t="shared" si="15"/>
        <v>0.13494420646547378</v>
      </c>
      <c r="AU42" s="44">
        <f t="shared" si="15"/>
        <v>0.1670737794334437</v>
      </c>
      <c r="AV42" s="44">
        <f t="shared" si="15"/>
        <v>2.8659579087429194</v>
      </c>
      <c r="AW42" s="44">
        <f t="shared" si="15"/>
        <v>0.10924054809109782</v>
      </c>
      <c r="AX42" s="44">
        <f t="shared" si="15"/>
        <v>7.415505441007463</v>
      </c>
      <c r="AY42" s="44">
        <f t="shared" si="15"/>
        <v>1.2337756019700459</v>
      </c>
    </row>
    <row r="43" spans="1:51" ht="14.5" x14ac:dyDescent="0.35">
      <c r="B43" s="40" t="s">
        <v>18</v>
      </c>
      <c r="C43" s="44">
        <f t="shared" ref="C43:AH43" si="16">C17/$A17*10</f>
        <v>2.2478537154610096</v>
      </c>
      <c r="D43" s="44">
        <f t="shared" si="16"/>
        <v>0.27452910721183527</v>
      </c>
      <c r="E43" s="44">
        <f t="shared" si="16"/>
        <v>0.2440258730771869</v>
      </c>
      <c r="F43" s="44">
        <f t="shared" si="16"/>
        <v>0.32849636760390544</v>
      </c>
      <c r="G43" s="44">
        <f t="shared" si="16"/>
        <v>0.29095392559203059</v>
      </c>
      <c r="H43" s="44">
        <f t="shared" si="16"/>
        <v>0.45285570676824105</v>
      </c>
      <c r="I43" s="44">
        <f t="shared" si="16"/>
        <v>2.4496443412748379</v>
      </c>
      <c r="J43" s="44">
        <f t="shared" si="16"/>
        <v>3.2192644025182728</v>
      </c>
      <c r="K43" s="44">
        <f t="shared" si="16"/>
        <v>4.4581649889101446E-2</v>
      </c>
      <c r="L43" s="44">
        <f t="shared" si="16"/>
        <v>1.5697433566215198</v>
      </c>
      <c r="M43" s="44">
        <f t="shared" si="16"/>
        <v>8.8154346649133757</v>
      </c>
      <c r="N43" s="44">
        <f t="shared" si="16"/>
        <v>3.0385914003361245</v>
      </c>
      <c r="O43" s="44">
        <f t="shared" si="16"/>
        <v>0.39184923849894437</v>
      </c>
      <c r="P43" s="44">
        <f t="shared" si="16"/>
        <v>0.12435933916433561</v>
      </c>
      <c r="Q43" s="44">
        <f t="shared" si="16"/>
        <v>0</v>
      </c>
      <c r="R43" s="44">
        <f t="shared" si="16"/>
        <v>1.3820311465621451</v>
      </c>
      <c r="S43" s="44">
        <f t="shared" si="16"/>
        <v>11.886875702009894</v>
      </c>
      <c r="T43" s="44">
        <f t="shared" si="16"/>
        <v>6.5347313126919744</v>
      </c>
      <c r="U43" s="44">
        <f t="shared" si="16"/>
        <v>1.0347635579523022</v>
      </c>
      <c r="V43" s="44">
        <f t="shared" si="16"/>
        <v>1.252979002146325</v>
      </c>
      <c r="W43" s="44">
        <f t="shared" si="16"/>
        <v>0</v>
      </c>
      <c r="X43" s="44">
        <f t="shared" si="16"/>
        <v>0.25575788620589784</v>
      </c>
      <c r="Y43" s="44">
        <f t="shared" si="16"/>
        <v>0.10793452078414034</v>
      </c>
      <c r="Z43" s="44">
        <f t="shared" si="16"/>
        <v>4.4581649889101446E-2</v>
      </c>
      <c r="AA43" s="44">
        <f t="shared" si="16"/>
        <v>3.3107741049222179</v>
      </c>
      <c r="AB43" s="44">
        <f t="shared" si="16"/>
        <v>5.866006564355454E-2</v>
      </c>
      <c r="AC43" s="44">
        <f t="shared" si="16"/>
        <v>0.81654811375827918</v>
      </c>
      <c r="AD43" s="44">
        <f t="shared" si="16"/>
        <v>7.9777689275234168E-2</v>
      </c>
      <c r="AE43" s="44">
        <f t="shared" si="16"/>
        <v>7.6398869494165442</v>
      </c>
      <c r="AF43" s="44">
        <f t="shared" si="16"/>
        <v>0.6053718774414828</v>
      </c>
      <c r="AG43" s="44">
        <f t="shared" si="16"/>
        <v>3.5196039386132721E-2</v>
      </c>
      <c r="AH43" s="44">
        <f t="shared" si="16"/>
        <v>4.9274455140585816E-2</v>
      </c>
      <c r="AI43" s="44">
        <f t="shared" ref="AI43:AY43" si="17">AI17/$A17*10</f>
        <v>0.17598019693066361</v>
      </c>
      <c r="AJ43" s="44">
        <f t="shared" si="17"/>
        <v>0.42939168051081933</v>
      </c>
      <c r="AK43" s="44">
        <f t="shared" si="17"/>
        <v>1.7339915404234727</v>
      </c>
      <c r="AL43" s="44">
        <f t="shared" si="17"/>
        <v>6.5699273520781087E-2</v>
      </c>
      <c r="AM43" s="44">
        <f t="shared" si="17"/>
        <v>0.12435933916433561</v>
      </c>
      <c r="AN43" s="44">
        <f t="shared" si="17"/>
        <v>0.71095999559988121</v>
      </c>
      <c r="AO43" s="44">
        <f t="shared" si="17"/>
        <v>0.23464026257421816</v>
      </c>
      <c r="AP43" s="44">
        <f t="shared" si="17"/>
        <v>9.5052770368815782</v>
      </c>
      <c r="AQ43" s="44">
        <f t="shared" si="17"/>
        <v>0.33084277022964759</v>
      </c>
      <c r="AR43" s="44">
        <f t="shared" si="17"/>
        <v>7.0392078772265453E-3</v>
      </c>
      <c r="AS43" s="44">
        <f t="shared" si="17"/>
        <v>7.9777689275234168E-2</v>
      </c>
      <c r="AT43" s="44">
        <f t="shared" si="17"/>
        <v>0.11966653391285126</v>
      </c>
      <c r="AU43" s="44">
        <f t="shared" si="17"/>
        <v>0.16190178117621054</v>
      </c>
      <c r="AV43" s="44">
        <f t="shared" si="17"/>
        <v>3.0902122581024525</v>
      </c>
      <c r="AW43" s="44">
        <f t="shared" si="17"/>
        <v>0.1360913522930465</v>
      </c>
      <c r="AX43" s="44">
        <f t="shared" si="17"/>
        <v>7.3958610763393562</v>
      </c>
      <c r="AY43" s="44">
        <f t="shared" si="17"/>
        <v>1.3585671203047232</v>
      </c>
    </row>
    <row r="44" spans="1:51" ht="14.5" x14ac:dyDescent="0.35">
      <c r="B44" s="40" t="s">
        <v>19</v>
      </c>
      <c r="C44" s="44">
        <f t="shared" ref="C44:AH44" si="18">C18/$A18*10</f>
        <v>2.2533753737067213</v>
      </c>
      <c r="D44" s="44">
        <f t="shared" si="18"/>
        <v>0.81022759951008627</v>
      </c>
      <c r="E44" s="44">
        <f t="shared" si="18"/>
        <v>0.39052521416829633</v>
      </c>
      <c r="F44" s="44">
        <f t="shared" si="18"/>
        <v>1.6653431546717004</v>
      </c>
      <c r="G44" s="44">
        <f t="shared" si="18"/>
        <v>0.24015056273567648</v>
      </c>
      <c r="H44" s="44">
        <f t="shared" si="18"/>
        <v>0.41072479421148411</v>
      </c>
      <c r="I44" s="44">
        <f t="shared" si="18"/>
        <v>1.856116966190696</v>
      </c>
      <c r="J44" s="44">
        <f t="shared" si="18"/>
        <v>3.3486414916040119</v>
      </c>
      <c r="K44" s="44">
        <f t="shared" si="18"/>
        <v>4.7132353434104733E-2</v>
      </c>
      <c r="L44" s="44">
        <f t="shared" si="18"/>
        <v>1.1850420292003474</v>
      </c>
      <c r="M44" s="44">
        <f t="shared" si="18"/>
        <v>8.8541492522639604</v>
      </c>
      <c r="N44" s="44">
        <f t="shared" si="18"/>
        <v>1.8987605240596479</v>
      </c>
      <c r="O44" s="44">
        <f t="shared" si="18"/>
        <v>0.31646008734327463</v>
      </c>
      <c r="P44" s="44">
        <f t="shared" si="18"/>
        <v>0.12119748025912647</v>
      </c>
      <c r="Q44" s="44">
        <f t="shared" si="18"/>
        <v>0.24912815386598214</v>
      </c>
      <c r="R44" s="44">
        <f t="shared" si="18"/>
        <v>0.5588550478615274</v>
      </c>
      <c r="S44" s="44">
        <f t="shared" si="18"/>
        <v>12.323988224127101</v>
      </c>
      <c r="T44" s="44">
        <f t="shared" si="18"/>
        <v>5.9700981016532664</v>
      </c>
      <c r="U44" s="44">
        <f t="shared" si="18"/>
        <v>0.94938026202982395</v>
      </c>
      <c r="V44" s="44">
        <f t="shared" si="18"/>
        <v>1.1985084158958059</v>
      </c>
      <c r="W44" s="44">
        <f t="shared" si="18"/>
        <v>0.20872899377960666</v>
      </c>
      <c r="X44" s="44">
        <f t="shared" si="18"/>
        <v>0</v>
      </c>
      <c r="Y44" s="44">
        <f t="shared" si="18"/>
        <v>0.10324229799851511</v>
      </c>
      <c r="Z44" s="44">
        <f t="shared" si="18"/>
        <v>3.5910364521222649E-2</v>
      </c>
      <c r="AA44" s="44">
        <f t="shared" si="18"/>
        <v>3.8917857549875046</v>
      </c>
      <c r="AB44" s="44">
        <f t="shared" si="18"/>
        <v>4.7132353434104733E-2</v>
      </c>
      <c r="AC44" s="44">
        <f t="shared" si="18"/>
        <v>0.61945378799109085</v>
      </c>
      <c r="AD44" s="44">
        <f t="shared" si="18"/>
        <v>5.6109944564410395E-2</v>
      </c>
      <c r="AE44" s="44">
        <f t="shared" si="18"/>
        <v>7.2202276665483289</v>
      </c>
      <c r="AF44" s="44">
        <f t="shared" si="18"/>
        <v>0.60374300351305576</v>
      </c>
      <c r="AG44" s="44">
        <f t="shared" si="18"/>
        <v>3.3665966738646233E-2</v>
      </c>
      <c r="AH44" s="44">
        <f t="shared" si="18"/>
        <v>4.4887955651528318E-2</v>
      </c>
      <c r="AI44" s="44">
        <f t="shared" ref="AI44:AY44" si="19">AI18/$A18*10</f>
        <v>9.8753502433362311E-2</v>
      </c>
      <c r="AJ44" s="44">
        <f t="shared" si="19"/>
        <v>0.39725840751602565</v>
      </c>
      <c r="AK44" s="44">
        <f t="shared" si="19"/>
        <v>1.8920273307119184</v>
      </c>
      <c r="AL44" s="44">
        <f t="shared" si="19"/>
        <v>5.1621148999257557E-2</v>
      </c>
      <c r="AM44" s="44">
        <f t="shared" si="19"/>
        <v>0.16832983369323118</v>
      </c>
      <c r="AN44" s="44">
        <f t="shared" si="19"/>
        <v>0.74065126825021732</v>
      </c>
      <c r="AO44" s="44">
        <f t="shared" si="19"/>
        <v>0.28279412060462839</v>
      </c>
      <c r="AP44" s="44">
        <f t="shared" si="19"/>
        <v>8.9618803458276286</v>
      </c>
      <c r="AQ44" s="44">
        <f t="shared" si="19"/>
        <v>0.21546218712733589</v>
      </c>
      <c r="AR44" s="44">
        <f t="shared" si="19"/>
        <v>6.7331933477292466E-3</v>
      </c>
      <c r="AS44" s="44">
        <f t="shared" si="19"/>
        <v>6.9576331259868895E-2</v>
      </c>
      <c r="AT44" s="44">
        <f t="shared" si="19"/>
        <v>0.1301750713894321</v>
      </c>
      <c r="AU44" s="44">
        <f t="shared" si="19"/>
        <v>0.13690826473716136</v>
      </c>
      <c r="AV44" s="44">
        <f t="shared" si="19"/>
        <v>2.6528781790053237</v>
      </c>
      <c r="AW44" s="44">
        <f t="shared" si="19"/>
        <v>0.10324229799851511</v>
      </c>
      <c r="AX44" s="44">
        <f t="shared" si="19"/>
        <v>6.8835679991618655</v>
      </c>
      <c r="AY44" s="44">
        <f t="shared" si="19"/>
        <v>1.4813025365004346</v>
      </c>
    </row>
    <row r="45" spans="1:51" ht="14.5" x14ac:dyDescent="0.35">
      <c r="B45" s="40" t="s">
        <v>20</v>
      </c>
      <c r="C45" s="44">
        <f t="shared" ref="C45:AH45" si="20">C19/$A19*10</f>
        <v>2.1249007404434135</v>
      </c>
      <c r="D45" s="44">
        <f t="shared" si="20"/>
        <v>0.61540841116667155</v>
      </c>
      <c r="E45" s="44">
        <f t="shared" si="20"/>
        <v>0.19739515075157393</v>
      </c>
      <c r="F45" s="44">
        <f t="shared" si="20"/>
        <v>2.2990729322830372</v>
      </c>
      <c r="G45" s="44">
        <f t="shared" si="20"/>
        <v>0.2136512219899388</v>
      </c>
      <c r="H45" s="44">
        <f t="shared" si="20"/>
        <v>0.35531127135283308</v>
      </c>
      <c r="I45" s="44">
        <f t="shared" si="20"/>
        <v>1.7765563567641651</v>
      </c>
      <c r="J45" s="44">
        <f t="shared" si="20"/>
        <v>2.8192672119107147</v>
      </c>
      <c r="K45" s="44">
        <f t="shared" si="20"/>
        <v>4.4123621932704755E-2</v>
      </c>
      <c r="L45" s="44">
        <f t="shared" si="20"/>
        <v>0.8685386633069252</v>
      </c>
      <c r="M45" s="44">
        <f t="shared" si="20"/>
        <v>8.3393645452811995</v>
      </c>
      <c r="N45" s="44">
        <f t="shared" si="20"/>
        <v>3.2140575134138629</v>
      </c>
      <c r="O45" s="44">
        <f t="shared" si="20"/>
        <v>0.39246800561195283</v>
      </c>
      <c r="P45" s="44">
        <f t="shared" si="20"/>
        <v>0.1068256109949694</v>
      </c>
      <c r="Q45" s="44">
        <f t="shared" si="20"/>
        <v>0.36460045491761295</v>
      </c>
      <c r="R45" s="44">
        <f t="shared" si="20"/>
        <v>0.95678590717233503</v>
      </c>
      <c r="S45" s="44">
        <f t="shared" si="20"/>
        <v>11.797263127270536</v>
      </c>
      <c r="T45" s="44">
        <f t="shared" si="20"/>
        <v>6.2934218651384155</v>
      </c>
      <c r="U45" s="44">
        <f t="shared" si="20"/>
        <v>0.84067111261258542</v>
      </c>
      <c r="V45" s="44">
        <f t="shared" si="20"/>
        <v>1.130958099011959</v>
      </c>
      <c r="W45" s="44">
        <f t="shared" si="20"/>
        <v>0.17184989594842906</v>
      </c>
      <c r="X45" s="44">
        <f t="shared" si="20"/>
        <v>0</v>
      </c>
      <c r="Y45" s="44">
        <f t="shared" si="20"/>
        <v>0.12308168223333431</v>
      </c>
      <c r="Z45" s="44">
        <f t="shared" si="20"/>
        <v>3.2512142476729823E-2</v>
      </c>
      <c r="AA45" s="44">
        <f t="shared" si="20"/>
        <v>3.1397440448956226</v>
      </c>
      <c r="AB45" s="44">
        <f t="shared" si="20"/>
        <v>2.7867550694339847E-2</v>
      </c>
      <c r="AC45" s="44">
        <f t="shared" si="20"/>
        <v>0.73384550161761597</v>
      </c>
      <c r="AD45" s="44">
        <f t="shared" si="20"/>
        <v>6.2701989062264665E-2</v>
      </c>
      <c r="AE45" s="44">
        <f t="shared" si="20"/>
        <v>7.1619605284453396</v>
      </c>
      <c r="AF45" s="44">
        <f t="shared" si="20"/>
        <v>0.58754086047233189</v>
      </c>
      <c r="AG45" s="44">
        <f t="shared" si="20"/>
        <v>2.5545254803144863E-2</v>
      </c>
      <c r="AH45" s="44">
        <f t="shared" si="20"/>
        <v>5.1090509606289726E-2</v>
      </c>
      <c r="AI45" s="44">
        <f t="shared" ref="AI45:AY45" si="21">AI19/$A19*10</f>
        <v>7.1991172627044617E-2</v>
      </c>
      <c r="AJ45" s="44">
        <f t="shared" si="21"/>
        <v>0.4342693316534626</v>
      </c>
      <c r="AK45" s="44">
        <f t="shared" si="21"/>
        <v>1.8764150800855499</v>
      </c>
      <c r="AL45" s="44">
        <f t="shared" si="21"/>
        <v>5.805739727987469E-2</v>
      </c>
      <c r="AM45" s="44">
        <f t="shared" si="21"/>
        <v>0.13237086579811427</v>
      </c>
      <c r="AN45" s="44">
        <f t="shared" si="21"/>
        <v>0.61773070705786659</v>
      </c>
      <c r="AO45" s="44">
        <f t="shared" si="21"/>
        <v>0.21597351788113381</v>
      </c>
      <c r="AP45" s="44">
        <f t="shared" si="21"/>
        <v>8.9849628030334063</v>
      </c>
      <c r="AQ45" s="44">
        <f t="shared" si="21"/>
        <v>0.29260928229056843</v>
      </c>
      <c r="AR45" s="44">
        <f t="shared" si="21"/>
        <v>1.6256071238364912E-2</v>
      </c>
      <c r="AS45" s="44">
        <f t="shared" si="21"/>
        <v>7.8958060300629559E-2</v>
      </c>
      <c r="AT45" s="44">
        <f t="shared" si="21"/>
        <v>9.7536427430189462E-2</v>
      </c>
      <c r="AU45" s="44">
        <f t="shared" si="21"/>
        <v>0.1486269370364792</v>
      </c>
      <c r="AV45" s="44">
        <f t="shared" si="21"/>
        <v>2.0691656390547335</v>
      </c>
      <c r="AW45" s="44">
        <f t="shared" si="21"/>
        <v>9.5214131538994468E-2</v>
      </c>
      <c r="AX45" s="44">
        <f t="shared" si="21"/>
        <v>6.5024284953459635</v>
      </c>
      <c r="AY45" s="44">
        <f t="shared" si="21"/>
        <v>1.2517174853540982</v>
      </c>
    </row>
    <row r="46" spans="1:51" ht="14.5" x14ac:dyDescent="0.35">
      <c r="B46" s="40" t="s">
        <v>21</v>
      </c>
      <c r="C46" s="44">
        <f t="shared" ref="C46:AH46" si="22">C20/$A20*10</f>
        <v>2.4258309250849699</v>
      </c>
      <c r="D46" s="44">
        <f t="shared" si="22"/>
        <v>0.80344582646518603</v>
      </c>
      <c r="E46" s="44">
        <f t="shared" si="22"/>
        <v>0.212481540883355</v>
      </c>
      <c r="F46" s="44">
        <f t="shared" si="22"/>
        <v>2.6316724178157203</v>
      </c>
      <c r="G46" s="44">
        <f t="shared" si="22"/>
        <v>0.18592134827293563</v>
      </c>
      <c r="H46" s="44">
        <f t="shared" si="22"/>
        <v>0.40725628669309705</v>
      </c>
      <c r="I46" s="44">
        <f t="shared" si="22"/>
        <v>1.2350489563845009</v>
      </c>
      <c r="J46" s="44">
        <f t="shared" si="22"/>
        <v>2.7556199833310107</v>
      </c>
      <c r="K46" s="44">
        <f t="shared" si="22"/>
        <v>3.9840288915629067E-2</v>
      </c>
      <c r="L46" s="44">
        <f t="shared" si="22"/>
        <v>0.54227059912939568</v>
      </c>
      <c r="M46" s="44">
        <f t="shared" si="22"/>
        <v>8.1606191795513521</v>
      </c>
      <c r="N46" s="44">
        <f t="shared" si="22"/>
        <v>2.8264471636254624</v>
      </c>
      <c r="O46" s="44">
        <f t="shared" si="22"/>
        <v>0.46259002129813753</v>
      </c>
      <c r="P46" s="44">
        <f t="shared" si="22"/>
        <v>0.11066746921008075</v>
      </c>
      <c r="Q46" s="44">
        <f t="shared" si="22"/>
        <v>0.33421575701444378</v>
      </c>
      <c r="R46" s="44">
        <f t="shared" si="22"/>
        <v>0.65515141772367791</v>
      </c>
      <c r="S46" s="44">
        <f t="shared" si="22"/>
        <v>12.153501468651067</v>
      </c>
      <c r="T46" s="44">
        <f t="shared" si="22"/>
        <v>6.5957811649208118</v>
      </c>
      <c r="U46" s="44">
        <f t="shared" si="22"/>
        <v>0.77024558570216195</v>
      </c>
      <c r="V46" s="44">
        <f t="shared" si="22"/>
        <v>1.0203540661169443</v>
      </c>
      <c r="W46" s="44">
        <f t="shared" si="22"/>
        <v>0.22354828780436309</v>
      </c>
      <c r="X46" s="44">
        <f t="shared" si="22"/>
        <v>0</v>
      </c>
      <c r="Y46" s="44">
        <f t="shared" si="22"/>
        <v>0.10845411982587912</v>
      </c>
      <c r="Z46" s="44">
        <f t="shared" si="22"/>
        <v>2.8773541994620996E-2</v>
      </c>
      <c r="AA46" s="44">
        <f t="shared" si="22"/>
        <v>3.2735437392341882</v>
      </c>
      <c r="AB46" s="44">
        <f t="shared" si="22"/>
        <v>3.9840288915629067E-2</v>
      </c>
      <c r="AC46" s="44">
        <f t="shared" si="22"/>
        <v>0.71048515232871834</v>
      </c>
      <c r="AD46" s="44">
        <f t="shared" si="22"/>
        <v>5.9760433373443604E-2</v>
      </c>
      <c r="AE46" s="44">
        <f t="shared" si="22"/>
        <v>6.9189301750142498</v>
      </c>
      <c r="AF46" s="44">
        <f t="shared" si="22"/>
        <v>0.53784390036099239</v>
      </c>
      <c r="AG46" s="44">
        <f t="shared" si="22"/>
        <v>2.8773541994620996E-2</v>
      </c>
      <c r="AH46" s="44">
        <f t="shared" si="22"/>
        <v>5.0907035836637131E-2</v>
      </c>
      <c r="AI46" s="44">
        <f t="shared" ref="AI46:AY46" si="23">AI20/$A20*10</f>
        <v>9.5174023520669421E-2</v>
      </c>
      <c r="AJ46" s="44">
        <f t="shared" si="23"/>
        <v>0.42274973238250835</v>
      </c>
      <c r="AK46" s="44">
        <f t="shared" si="23"/>
        <v>1.6577986887670095</v>
      </c>
      <c r="AL46" s="44">
        <f t="shared" si="23"/>
        <v>6.861383091025007E-2</v>
      </c>
      <c r="AM46" s="44">
        <f t="shared" si="23"/>
        <v>0.1482944087415082</v>
      </c>
      <c r="AN46" s="44">
        <f t="shared" si="23"/>
        <v>0.71269850171292004</v>
      </c>
      <c r="AO46" s="44">
        <f t="shared" si="23"/>
        <v>0.22576163718856471</v>
      </c>
      <c r="AP46" s="44">
        <f t="shared" si="23"/>
        <v>9.5085489545301378</v>
      </c>
      <c r="AQ46" s="44">
        <f t="shared" si="23"/>
        <v>0.36077594962486326</v>
      </c>
      <c r="AR46" s="44">
        <f t="shared" si="23"/>
        <v>1.1066746921008074E-2</v>
      </c>
      <c r="AS46" s="44">
        <f t="shared" si="23"/>
        <v>9.2960674136467816E-2</v>
      </c>
      <c r="AT46" s="44">
        <f t="shared" si="23"/>
        <v>0.11509416797848399</v>
      </c>
      <c r="AU46" s="44">
        <f t="shared" si="23"/>
        <v>0.18813469765713728</v>
      </c>
      <c r="AV46" s="44">
        <f t="shared" si="23"/>
        <v>2.1757224446701873</v>
      </c>
      <c r="AW46" s="44">
        <f t="shared" si="23"/>
        <v>0.1062407704416775</v>
      </c>
      <c r="AX46" s="44">
        <f t="shared" si="23"/>
        <v>6.8326095490303835</v>
      </c>
      <c r="AY46" s="44">
        <f t="shared" si="23"/>
        <v>1.3412897268261785</v>
      </c>
    </row>
    <row r="47" spans="1:51" ht="14.5" x14ac:dyDescent="0.35">
      <c r="B47" s="40" t="s">
        <v>22</v>
      </c>
      <c r="C47" s="44">
        <f t="shared" ref="C47:AH47" si="24">C21/$A21*10</f>
        <v>2.2593829913396419</v>
      </c>
      <c r="D47" s="44">
        <f t="shared" si="24"/>
        <v>0.62138743543415831</v>
      </c>
      <c r="E47" s="44">
        <f t="shared" si="24"/>
        <v>9.1380505210905655E-2</v>
      </c>
      <c r="F47" s="44">
        <f t="shared" si="24"/>
        <v>3.1206442529524274</v>
      </c>
      <c r="G47" s="44">
        <f t="shared" si="24"/>
        <v>0.19875259883371979</v>
      </c>
      <c r="H47" s="44">
        <f t="shared" si="24"/>
        <v>0.43634191238207443</v>
      </c>
      <c r="I47" s="44">
        <f t="shared" si="24"/>
        <v>1.1582479035482289</v>
      </c>
      <c r="J47" s="44">
        <f t="shared" si="24"/>
        <v>2.979004469875524</v>
      </c>
      <c r="K47" s="44">
        <f t="shared" si="24"/>
        <v>3.8836714714634894E-2</v>
      </c>
      <c r="L47" s="44">
        <f t="shared" si="24"/>
        <v>0.33810786928035086</v>
      </c>
      <c r="M47" s="44">
        <f t="shared" si="24"/>
        <v>7.1939302727285455</v>
      </c>
      <c r="N47" s="44">
        <f t="shared" si="24"/>
        <v>3.97048295141385</v>
      </c>
      <c r="O47" s="44">
        <f t="shared" si="24"/>
        <v>0.50716180392052623</v>
      </c>
      <c r="P47" s="44">
        <f t="shared" si="24"/>
        <v>0.10508758099254148</v>
      </c>
      <c r="Q47" s="44">
        <f t="shared" si="24"/>
        <v>0.37009104610416782</v>
      </c>
      <c r="R47" s="44">
        <f t="shared" si="24"/>
        <v>0.97548689312641779</v>
      </c>
      <c r="S47" s="44">
        <f t="shared" si="24"/>
        <v>13.133663111437411</v>
      </c>
      <c r="T47" s="44">
        <f t="shared" si="24"/>
        <v>6.7050445698502017</v>
      </c>
      <c r="U47" s="44">
        <f t="shared" si="24"/>
        <v>0.60996487228279517</v>
      </c>
      <c r="V47" s="44">
        <f t="shared" si="24"/>
        <v>0.751604655359699</v>
      </c>
      <c r="W47" s="44">
        <f t="shared" si="24"/>
        <v>0.18276101042181131</v>
      </c>
      <c r="X47" s="44">
        <f t="shared" si="24"/>
        <v>0</v>
      </c>
      <c r="Y47" s="44">
        <f t="shared" si="24"/>
        <v>0.11422563151363205</v>
      </c>
      <c r="Z47" s="44">
        <f t="shared" si="24"/>
        <v>3.6552202084362259E-2</v>
      </c>
      <c r="AA47" s="44">
        <f t="shared" si="24"/>
        <v>2.4467130270219988</v>
      </c>
      <c r="AB47" s="44">
        <f t="shared" si="24"/>
        <v>4.7974765235725469E-2</v>
      </c>
      <c r="AC47" s="44">
        <f t="shared" si="24"/>
        <v>0.55742108178652439</v>
      </c>
      <c r="AD47" s="44">
        <f t="shared" si="24"/>
        <v>6.1681841017361322E-2</v>
      </c>
      <c r="AE47" s="44">
        <f t="shared" si="24"/>
        <v>7.6645398745647109</v>
      </c>
      <c r="AF47" s="44">
        <f t="shared" si="24"/>
        <v>0.57569718282870563</v>
      </c>
      <c r="AG47" s="44">
        <f t="shared" si="24"/>
        <v>2.9698664193544333E-2</v>
      </c>
      <c r="AH47" s="44">
        <f t="shared" si="24"/>
        <v>4.5690252605452827E-2</v>
      </c>
      <c r="AI47" s="44">
        <f t="shared" ref="AI47:AY47" si="25">AI21/$A21*10</f>
        <v>5.254379049627074E-2</v>
      </c>
      <c r="AJ47" s="44">
        <f t="shared" si="25"/>
        <v>0.41806581133989335</v>
      </c>
      <c r="AK47" s="44">
        <f t="shared" si="25"/>
        <v>1.9509737862528356</v>
      </c>
      <c r="AL47" s="44">
        <f t="shared" si="25"/>
        <v>5.9397328387088666E-2</v>
      </c>
      <c r="AM47" s="44">
        <f t="shared" si="25"/>
        <v>0.12107916940444996</v>
      </c>
      <c r="AN47" s="44">
        <f t="shared" si="25"/>
        <v>0.63280999858552167</v>
      </c>
      <c r="AO47" s="44">
        <f t="shared" si="25"/>
        <v>0.17819198516126597</v>
      </c>
      <c r="AP47" s="44">
        <f t="shared" si="25"/>
        <v>9.6977561155073619</v>
      </c>
      <c r="AQ47" s="44">
        <f t="shared" si="25"/>
        <v>0.27185700300244431</v>
      </c>
      <c r="AR47" s="44">
        <f t="shared" si="25"/>
        <v>6.8535378908179227E-3</v>
      </c>
      <c r="AS47" s="44">
        <f t="shared" si="25"/>
        <v>0.10280306836226884</v>
      </c>
      <c r="AT47" s="44">
        <f t="shared" si="25"/>
        <v>0.10280306836226884</v>
      </c>
      <c r="AU47" s="44">
        <f t="shared" si="25"/>
        <v>0.19646808620344711</v>
      </c>
      <c r="AV47" s="44">
        <f t="shared" si="25"/>
        <v>2.4192988754587268</v>
      </c>
      <c r="AW47" s="44">
        <f t="shared" si="25"/>
        <v>0.10051855573199622</v>
      </c>
      <c r="AX47" s="44">
        <f t="shared" si="25"/>
        <v>6.124778361760951</v>
      </c>
      <c r="AY47" s="44">
        <f t="shared" si="25"/>
        <v>1.2404903582380442</v>
      </c>
    </row>
    <row r="48" spans="1:51" ht="14.5" x14ac:dyDescent="0.35">
      <c r="B48" s="40" t="s">
        <v>23</v>
      </c>
      <c r="C48" s="44">
        <f t="shared" ref="C48:AH48" si="26">C22/$A22*10</f>
        <v>2.3381746357351805</v>
      </c>
      <c r="D48" s="44">
        <f t="shared" si="26"/>
        <v>0.75802562684144092</v>
      </c>
      <c r="E48" s="44">
        <f t="shared" si="26"/>
        <v>0.18671954778814909</v>
      </c>
      <c r="F48" s="44">
        <f t="shared" si="26"/>
        <v>2.8537435363442487</v>
      </c>
      <c r="G48" s="44">
        <f t="shared" si="26"/>
        <v>0.20065384239920495</v>
      </c>
      <c r="H48" s="44">
        <f t="shared" si="26"/>
        <v>0.35950480096524218</v>
      </c>
      <c r="I48" s="44">
        <f t="shared" si="26"/>
        <v>1.2401522203839752</v>
      </c>
      <c r="J48" s="44">
        <f t="shared" si="26"/>
        <v>2.9735784699993295</v>
      </c>
      <c r="K48" s="44">
        <f t="shared" si="26"/>
        <v>3.9016024910956522E-2</v>
      </c>
      <c r="L48" s="44">
        <f t="shared" si="26"/>
        <v>0.21180127808804966</v>
      </c>
      <c r="M48" s="44">
        <f t="shared" si="26"/>
        <v>8.8622113726315526</v>
      </c>
      <c r="N48" s="44">
        <f t="shared" si="26"/>
        <v>3.1630848767096897</v>
      </c>
      <c r="O48" s="44">
        <f t="shared" si="26"/>
        <v>0.43474999186494412</v>
      </c>
      <c r="P48" s="44">
        <f t="shared" si="26"/>
        <v>0.11704807473286957</v>
      </c>
      <c r="Q48" s="44">
        <f t="shared" si="26"/>
        <v>0.30655448144322983</v>
      </c>
      <c r="R48" s="44">
        <f t="shared" si="26"/>
        <v>0.9029422907964223</v>
      </c>
      <c r="S48" s="44">
        <f t="shared" si="26"/>
        <v>12.281687270184671</v>
      </c>
      <c r="T48" s="44">
        <f t="shared" si="26"/>
        <v>6.195187384075453</v>
      </c>
      <c r="U48" s="44">
        <f t="shared" si="26"/>
        <v>0.75245190899701875</v>
      </c>
      <c r="V48" s="44">
        <f t="shared" si="26"/>
        <v>1.1147435688844722</v>
      </c>
      <c r="W48" s="44">
        <f t="shared" si="26"/>
        <v>0.20622756024362732</v>
      </c>
      <c r="X48" s="44">
        <f t="shared" si="26"/>
        <v>0</v>
      </c>
      <c r="Y48" s="44">
        <f t="shared" si="26"/>
        <v>0.11426121581065837</v>
      </c>
      <c r="Z48" s="44">
        <f t="shared" si="26"/>
        <v>3.6229165988745343E-2</v>
      </c>
      <c r="AA48" s="44">
        <f t="shared" si="26"/>
        <v>3.4361970510863848</v>
      </c>
      <c r="AB48" s="44">
        <f t="shared" si="26"/>
        <v>3.9016024910956522E-2</v>
      </c>
      <c r="AC48" s="44">
        <f t="shared" si="26"/>
        <v>0.71343588408606218</v>
      </c>
      <c r="AD48" s="44">
        <f t="shared" si="26"/>
        <v>6.4097755210857144E-2</v>
      </c>
      <c r="AE48" s="44">
        <f t="shared" si="26"/>
        <v>7.0479662142720754</v>
      </c>
      <c r="AF48" s="44">
        <f t="shared" si="26"/>
        <v>0.59360095043098138</v>
      </c>
      <c r="AG48" s="44">
        <f t="shared" si="26"/>
        <v>2.2294871377689443E-2</v>
      </c>
      <c r="AH48" s="44">
        <f t="shared" si="26"/>
        <v>5.0163460599801236E-2</v>
      </c>
      <c r="AI48" s="44">
        <f t="shared" ref="AI48:AY48" si="27">AI22/$A22*10</f>
        <v>0.12819551042171429</v>
      </c>
      <c r="AJ48" s="44">
        <f t="shared" si="27"/>
        <v>0.40688140264283235</v>
      </c>
      <c r="AK48" s="44">
        <f t="shared" si="27"/>
        <v>1.8699823368037016</v>
      </c>
      <c r="AL48" s="44">
        <f t="shared" si="27"/>
        <v>6.9671473055279515E-2</v>
      </c>
      <c r="AM48" s="44">
        <f t="shared" si="27"/>
        <v>0.14770352287719252</v>
      </c>
      <c r="AN48" s="44">
        <f t="shared" si="27"/>
        <v>0.70786216624163967</v>
      </c>
      <c r="AO48" s="44">
        <f t="shared" si="27"/>
        <v>0.24245672623237266</v>
      </c>
      <c r="AP48" s="44">
        <f t="shared" si="27"/>
        <v>8.3633636255557526</v>
      </c>
      <c r="AQ48" s="44">
        <f t="shared" si="27"/>
        <v>0.2731121743766956</v>
      </c>
      <c r="AR48" s="44">
        <f t="shared" si="27"/>
        <v>5.5737178444223608E-3</v>
      </c>
      <c r="AS48" s="44">
        <f t="shared" si="27"/>
        <v>0.10590063904402483</v>
      </c>
      <c r="AT48" s="44">
        <f t="shared" si="27"/>
        <v>9.7540062277391315E-2</v>
      </c>
      <c r="AU48" s="44">
        <f t="shared" si="27"/>
        <v>0.1672115353326708</v>
      </c>
      <c r="AV48" s="44">
        <f t="shared" si="27"/>
        <v>1.7808028512929441</v>
      </c>
      <c r="AW48" s="44">
        <f t="shared" si="27"/>
        <v>9.7540062277391315E-2</v>
      </c>
      <c r="AX48" s="44">
        <f t="shared" si="27"/>
        <v>7.3043572351155035</v>
      </c>
      <c r="AY48" s="44">
        <f t="shared" si="27"/>
        <v>1.3488397183502112</v>
      </c>
    </row>
    <row r="49" spans="1:51" ht="14.5" x14ac:dyDescent="0.35">
      <c r="B49" s="40" t="s">
        <v>24</v>
      </c>
      <c r="C49" s="44">
        <f t="shared" ref="C49:AH49" si="28">C23/$A23*10</f>
        <v>2.1787213939913146</v>
      </c>
      <c r="D49" s="44">
        <f t="shared" si="28"/>
        <v>0.65963261139579243</v>
      </c>
      <c r="E49" s="44">
        <f t="shared" si="28"/>
        <v>0.18908035766394052</v>
      </c>
      <c r="F49" s="44">
        <f t="shared" si="28"/>
        <v>2.513909300759209</v>
      </c>
      <c r="G49" s="44">
        <f t="shared" si="28"/>
        <v>0.20197220023193646</v>
      </c>
      <c r="H49" s="44">
        <f t="shared" si="28"/>
        <v>0.36741751318788435</v>
      </c>
      <c r="I49" s="44">
        <f t="shared" si="28"/>
        <v>1.6630476912714767</v>
      </c>
      <c r="J49" s="44">
        <f t="shared" si="28"/>
        <v>2.7051382988511485</v>
      </c>
      <c r="K49" s="44">
        <f t="shared" si="28"/>
        <v>4.9418729843984446E-2</v>
      </c>
      <c r="L49" s="44">
        <f t="shared" si="28"/>
        <v>0.4469172090238594</v>
      </c>
      <c r="M49" s="44">
        <f t="shared" si="28"/>
        <v>8.8781822484932054</v>
      </c>
      <c r="N49" s="44">
        <f t="shared" si="28"/>
        <v>3.3239467421149533</v>
      </c>
      <c r="O49" s="44">
        <f t="shared" si="28"/>
        <v>0.41898488345986817</v>
      </c>
      <c r="P49" s="44">
        <f t="shared" si="28"/>
        <v>0.10528338097196686</v>
      </c>
      <c r="Q49" s="44">
        <f t="shared" si="28"/>
        <v>0.30510694077590395</v>
      </c>
      <c r="R49" s="44">
        <f t="shared" si="28"/>
        <v>1.0657256522876648</v>
      </c>
      <c r="S49" s="44">
        <f t="shared" si="28"/>
        <v>12.408398471696094</v>
      </c>
      <c r="T49" s="44">
        <f t="shared" si="28"/>
        <v>6.8326765610378493</v>
      </c>
      <c r="U49" s="44">
        <f t="shared" si="28"/>
        <v>0.90887490104371405</v>
      </c>
      <c r="V49" s="44">
        <f t="shared" si="28"/>
        <v>1.0227528437276781</v>
      </c>
      <c r="W49" s="44">
        <f t="shared" si="28"/>
        <v>0.19767491937593779</v>
      </c>
      <c r="X49" s="44">
        <f t="shared" si="28"/>
        <v>0</v>
      </c>
      <c r="Y49" s="44">
        <f t="shared" si="28"/>
        <v>0.12032386396796213</v>
      </c>
      <c r="Z49" s="44">
        <f t="shared" si="28"/>
        <v>3.2229606419989856E-2</v>
      </c>
      <c r="AA49" s="44">
        <f t="shared" si="28"/>
        <v>2.9909074757750584</v>
      </c>
      <c r="AB49" s="44">
        <f t="shared" si="28"/>
        <v>6.0161931983981065E-2</v>
      </c>
      <c r="AC49" s="44">
        <f t="shared" si="28"/>
        <v>0.72838910509177079</v>
      </c>
      <c r="AD49" s="44">
        <f t="shared" si="28"/>
        <v>6.0161931983981065E-2</v>
      </c>
      <c r="AE49" s="44">
        <f t="shared" si="28"/>
        <v>7.1291889401017574</v>
      </c>
      <c r="AF49" s="44">
        <f t="shared" si="28"/>
        <v>0.54145738785582964</v>
      </c>
      <c r="AG49" s="44">
        <f t="shared" si="28"/>
        <v>1.718912342399459E-2</v>
      </c>
      <c r="AH49" s="44">
        <f t="shared" si="28"/>
        <v>5.3716010699983094E-2</v>
      </c>
      <c r="AI49" s="44">
        <f t="shared" ref="AI49:AY49" si="29">AI23/$A23*10</f>
        <v>0.11172930225596485</v>
      </c>
      <c r="AJ49" s="44">
        <f t="shared" si="29"/>
        <v>0.38030935575588037</v>
      </c>
      <c r="AK49" s="44">
        <f t="shared" si="29"/>
        <v>1.7941147573794352</v>
      </c>
      <c r="AL49" s="44">
        <f t="shared" si="29"/>
        <v>7.7351055407975655E-2</v>
      </c>
      <c r="AM49" s="44">
        <f t="shared" si="29"/>
        <v>0.15470211081595131</v>
      </c>
      <c r="AN49" s="44">
        <f t="shared" si="29"/>
        <v>0.6940108582437815</v>
      </c>
      <c r="AO49" s="44">
        <f t="shared" si="29"/>
        <v>0.21486404279993238</v>
      </c>
      <c r="AP49" s="44">
        <f t="shared" si="29"/>
        <v>10.397271031088728</v>
      </c>
      <c r="AQ49" s="44">
        <f t="shared" si="29"/>
        <v>0.33089062591189589</v>
      </c>
      <c r="AR49" s="44">
        <f t="shared" si="29"/>
        <v>6.4459212839979713E-3</v>
      </c>
      <c r="AS49" s="44">
        <f t="shared" si="29"/>
        <v>0.10743202139996619</v>
      </c>
      <c r="AT49" s="44">
        <f t="shared" si="29"/>
        <v>0.12462114482396076</v>
      </c>
      <c r="AU49" s="44">
        <f t="shared" si="29"/>
        <v>0.17618851509594452</v>
      </c>
      <c r="AV49" s="44">
        <f t="shared" si="29"/>
        <v>2.3592071899432572</v>
      </c>
      <c r="AW49" s="44">
        <f t="shared" si="29"/>
        <v>0.10528338097196686</v>
      </c>
      <c r="AX49" s="44">
        <f t="shared" si="29"/>
        <v>7.094810693253768</v>
      </c>
      <c r="AY49" s="44">
        <f t="shared" si="29"/>
        <v>1.1667117524036328</v>
      </c>
    </row>
    <row r="50" spans="1:51" ht="14.5" x14ac:dyDescent="0.35">
      <c r="B50" s="40" t="s">
        <v>25</v>
      </c>
      <c r="C50" s="44">
        <f t="shared" ref="C50:AH50" si="30">C24/$A24*10</f>
        <v>2.183311519764624</v>
      </c>
      <c r="D50" s="44">
        <f t="shared" si="30"/>
        <v>0.90079057371951976</v>
      </c>
      <c r="E50" s="44">
        <f t="shared" si="30"/>
        <v>0.22577954948525425</v>
      </c>
      <c r="F50" s="44">
        <f t="shared" si="30"/>
        <v>2.6232324976276455</v>
      </c>
      <c r="G50" s="44">
        <f t="shared" si="30"/>
        <v>0.25371104014322399</v>
      </c>
      <c r="H50" s="44">
        <f t="shared" si="30"/>
        <v>0.40966186298355423</v>
      </c>
      <c r="I50" s="44">
        <f t="shared" si="30"/>
        <v>1.4291612719994449</v>
      </c>
      <c r="J50" s="44">
        <f t="shared" si="30"/>
        <v>3.009618118396225</v>
      </c>
      <c r="K50" s="44">
        <f t="shared" si="30"/>
        <v>4.1897235986954405E-2</v>
      </c>
      <c r="L50" s="44">
        <f t="shared" si="30"/>
        <v>0.20017568304878217</v>
      </c>
      <c r="M50" s="44">
        <f t="shared" si="30"/>
        <v>8.8961797745633184</v>
      </c>
      <c r="N50" s="44">
        <f t="shared" si="30"/>
        <v>2.8024595626829507</v>
      </c>
      <c r="O50" s="44">
        <f t="shared" si="30"/>
        <v>0.44690385052751364</v>
      </c>
      <c r="P50" s="44">
        <f t="shared" si="30"/>
        <v>0.12103645951786829</v>
      </c>
      <c r="Q50" s="44">
        <f t="shared" si="30"/>
        <v>0.30491877301616815</v>
      </c>
      <c r="R50" s="44">
        <f t="shared" si="30"/>
        <v>0.93337731282048431</v>
      </c>
      <c r="S50" s="44">
        <f t="shared" si="30"/>
        <v>12.154853684659773</v>
      </c>
      <c r="T50" s="44">
        <f t="shared" si="30"/>
        <v>5.6468163613528546</v>
      </c>
      <c r="U50" s="44">
        <f t="shared" si="30"/>
        <v>0.77742648998015407</v>
      </c>
      <c r="V50" s="44">
        <f t="shared" si="30"/>
        <v>1.3151076851460688</v>
      </c>
      <c r="W50" s="44">
        <f t="shared" si="30"/>
        <v>0.24672816747873144</v>
      </c>
      <c r="X50" s="44">
        <f t="shared" si="30"/>
        <v>0</v>
      </c>
      <c r="Y50" s="44">
        <f t="shared" si="30"/>
        <v>0.10939833841038096</v>
      </c>
      <c r="Z50" s="44">
        <f t="shared" si="30"/>
        <v>3.4914363322462005E-2</v>
      </c>
      <c r="AA50" s="44">
        <f t="shared" si="30"/>
        <v>3.2423805405459714</v>
      </c>
      <c r="AB50" s="44">
        <f t="shared" si="30"/>
        <v>4.8880108651446805E-2</v>
      </c>
      <c r="AC50" s="44">
        <f t="shared" si="30"/>
        <v>0.78208173842314888</v>
      </c>
      <c r="AD50" s="44">
        <f t="shared" si="30"/>
        <v>6.2845853980431618E-2</v>
      </c>
      <c r="AE50" s="44">
        <f t="shared" si="30"/>
        <v>7.2365837046356241</v>
      </c>
      <c r="AF50" s="44">
        <f t="shared" si="30"/>
        <v>0.55630218893789452</v>
      </c>
      <c r="AG50" s="44">
        <f t="shared" si="30"/>
        <v>4.1897235986954405E-2</v>
      </c>
      <c r="AH50" s="44">
        <f t="shared" si="30"/>
        <v>5.3535357094441738E-2</v>
      </c>
      <c r="AI50" s="44">
        <f t="shared" ref="AI50:AY50" si="31">AI24/$A24*10</f>
        <v>8.6122096195406284E-2</v>
      </c>
      <c r="AJ50" s="44">
        <f t="shared" si="31"/>
        <v>0.39802374187606687</v>
      </c>
      <c r="AK50" s="44">
        <f t="shared" si="31"/>
        <v>1.7829601536670596</v>
      </c>
      <c r="AL50" s="44">
        <f t="shared" si="31"/>
        <v>6.5173478201929078E-2</v>
      </c>
      <c r="AM50" s="44">
        <f t="shared" si="31"/>
        <v>0.16991656816931511</v>
      </c>
      <c r="AN50" s="44">
        <f t="shared" si="31"/>
        <v>0.52604307405842754</v>
      </c>
      <c r="AO50" s="44">
        <f t="shared" si="31"/>
        <v>0.24672816747873144</v>
      </c>
      <c r="AP50" s="44">
        <f t="shared" si="31"/>
        <v>8.7565223212734704</v>
      </c>
      <c r="AQ50" s="44">
        <f t="shared" si="31"/>
        <v>0.29095302768718345</v>
      </c>
      <c r="AR50" s="44">
        <f t="shared" si="31"/>
        <v>6.9828726644924006E-3</v>
      </c>
      <c r="AS50" s="44">
        <f t="shared" si="31"/>
        <v>7.6811599309416403E-2</v>
      </c>
      <c r="AT50" s="44">
        <f t="shared" si="31"/>
        <v>0.10939833841038096</v>
      </c>
      <c r="AU50" s="44">
        <f t="shared" si="31"/>
        <v>0.13500220484685305</v>
      </c>
      <c r="AV50" s="44">
        <f t="shared" si="31"/>
        <v>2.1740010228786346</v>
      </c>
      <c r="AW50" s="44">
        <f t="shared" si="31"/>
        <v>9.7760217302893609E-2</v>
      </c>
      <c r="AX50" s="44">
        <f t="shared" si="31"/>
        <v>6.4847610810919427</v>
      </c>
      <c r="AY50" s="44">
        <f t="shared" si="31"/>
        <v>1.3895916602339877</v>
      </c>
    </row>
    <row r="51" spans="1:51" ht="14.5" x14ac:dyDescent="0.35">
      <c r="B51" s="40" t="s">
        <v>26</v>
      </c>
      <c r="C51" s="44">
        <f t="shared" ref="C51:AH51" si="32">C25/$A25*10</f>
        <v>2.1933008271565577</v>
      </c>
      <c r="D51" s="44">
        <f t="shared" si="32"/>
        <v>1.0083652687412301</v>
      </c>
      <c r="E51" s="44">
        <f t="shared" si="32"/>
        <v>0.29995675715720138</v>
      </c>
      <c r="F51" s="44">
        <f t="shared" si="32"/>
        <v>2.4060361159205303</v>
      </c>
      <c r="G51" s="44">
        <f t="shared" si="32"/>
        <v>0.2467729349662082</v>
      </c>
      <c r="H51" s="44">
        <f t="shared" si="32"/>
        <v>0.39994234287626856</v>
      </c>
      <c r="I51" s="44">
        <f t="shared" si="32"/>
        <v>1.4146896702804179</v>
      </c>
      <c r="J51" s="44">
        <f t="shared" si="32"/>
        <v>3.0293505119989699</v>
      </c>
      <c r="K51" s="44">
        <f t="shared" si="32"/>
        <v>5.3183822190993157E-2</v>
      </c>
      <c r="L51" s="44">
        <f t="shared" si="32"/>
        <v>0.1850797012246562</v>
      </c>
      <c r="M51" s="44">
        <f t="shared" si="32"/>
        <v>9.2965321189856045</v>
      </c>
      <c r="N51" s="44">
        <f t="shared" si="32"/>
        <v>2.697483461527173</v>
      </c>
      <c r="O51" s="44">
        <f t="shared" si="32"/>
        <v>0.34888587357291501</v>
      </c>
      <c r="P51" s="44">
        <f t="shared" si="32"/>
        <v>0.11062235015726578</v>
      </c>
      <c r="Q51" s="44">
        <f t="shared" si="32"/>
        <v>0.2467729349662082</v>
      </c>
      <c r="R51" s="44">
        <f t="shared" si="32"/>
        <v>0.74882821644918374</v>
      </c>
      <c r="S51" s="44">
        <f t="shared" si="32"/>
        <v>13.095984376310154</v>
      </c>
      <c r="T51" s="44">
        <f t="shared" si="32"/>
        <v>6.3905680744697371</v>
      </c>
      <c r="U51" s="44">
        <f t="shared" si="32"/>
        <v>0.96369085810079591</v>
      </c>
      <c r="V51" s="44">
        <f t="shared" si="32"/>
        <v>1.1700440882018495</v>
      </c>
      <c r="W51" s="44">
        <f t="shared" si="32"/>
        <v>0.23188146475273022</v>
      </c>
      <c r="X51" s="44">
        <f t="shared" si="32"/>
        <v>0</v>
      </c>
      <c r="Y51" s="44">
        <f t="shared" si="32"/>
        <v>9.3603527056147967E-2</v>
      </c>
      <c r="Z51" s="44">
        <f t="shared" si="32"/>
        <v>3.4037646202235622E-2</v>
      </c>
      <c r="AA51" s="44">
        <f t="shared" si="32"/>
        <v>3.2016660958977878</v>
      </c>
      <c r="AB51" s="44">
        <f t="shared" si="32"/>
        <v>5.7438527966272614E-2</v>
      </c>
      <c r="AC51" s="44">
        <f t="shared" si="32"/>
        <v>0.6764982182694329</v>
      </c>
      <c r="AD51" s="44">
        <f t="shared" si="32"/>
        <v>6.3820586629191781E-2</v>
      </c>
      <c r="AE51" s="44">
        <f t="shared" si="32"/>
        <v>7.5223198106940714</v>
      </c>
      <c r="AF51" s="44">
        <f t="shared" si="32"/>
        <v>0.5871493969885645</v>
      </c>
      <c r="AG51" s="44">
        <f t="shared" si="32"/>
        <v>3.4037646202235622E-2</v>
      </c>
      <c r="AH51" s="44">
        <f t="shared" si="32"/>
        <v>4.6801763528073984E-2</v>
      </c>
      <c r="AI51" s="44">
        <f t="shared" ref="AI51:AY51" si="33">AI25/$A25*10</f>
        <v>9.7858232831427416E-2</v>
      </c>
      <c r="AJ51" s="44">
        <f t="shared" si="33"/>
        <v>0.4339799890785041</v>
      </c>
      <c r="AK51" s="44">
        <f t="shared" si="33"/>
        <v>1.9656740681791072</v>
      </c>
      <c r="AL51" s="44">
        <f t="shared" si="33"/>
        <v>5.3183822190993157E-2</v>
      </c>
      <c r="AM51" s="44">
        <f t="shared" si="33"/>
        <v>0.15316940791006028</v>
      </c>
      <c r="AN51" s="44">
        <f t="shared" si="33"/>
        <v>0.64671527784247673</v>
      </c>
      <c r="AO51" s="44">
        <f t="shared" si="33"/>
        <v>0.24890028785384799</v>
      </c>
      <c r="AP51" s="44">
        <f t="shared" si="33"/>
        <v>9.9602662199291974</v>
      </c>
      <c r="AQ51" s="44">
        <f t="shared" si="33"/>
        <v>0.23613617052800961</v>
      </c>
      <c r="AR51" s="44">
        <f t="shared" si="33"/>
        <v>4.2547057752794527E-3</v>
      </c>
      <c r="AS51" s="44">
        <f t="shared" si="33"/>
        <v>0.10211293860670685</v>
      </c>
      <c r="AT51" s="44">
        <f t="shared" si="33"/>
        <v>0.11062235015726578</v>
      </c>
      <c r="AU51" s="44">
        <f t="shared" si="33"/>
        <v>0.17231558389881779</v>
      </c>
      <c r="AV51" s="44">
        <f t="shared" si="33"/>
        <v>2.4166728803587292</v>
      </c>
      <c r="AW51" s="44">
        <f t="shared" si="33"/>
        <v>9.7858232831427416E-2</v>
      </c>
      <c r="AX51" s="44">
        <f t="shared" si="33"/>
        <v>6.5267186592786794</v>
      </c>
      <c r="AY51" s="44">
        <f t="shared" si="33"/>
        <v>1.4912743742354477</v>
      </c>
    </row>
    <row r="52" spans="1:51" ht="14.5" x14ac:dyDescent="0.35">
      <c r="B52" s="40" t="s">
        <v>27</v>
      </c>
      <c r="C52" s="44">
        <f t="shared" ref="C52:AH52" si="34">C26/$A26*10</f>
        <v>2.2385605069843155</v>
      </c>
      <c r="D52" s="44">
        <f t="shared" si="34"/>
        <v>1.2361876687505267</v>
      </c>
      <c r="E52" s="44">
        <f t="shared" si="34"/>
        <v>0.63866087965219853</v>
      </c>
      <c r="F52" s="44">
        <f t="shared" si="34"/>
        <v>1.7990752236982266</v>
      </c>
      <c r="G52" s="44">
        <f t="shared" si="34"/>
        <v>0.23381483051673707</v>
      </c>
      <c r="H52" s="44">
        <f t="shared" si="34"/>
        <v>0.39835119273221864</v>
      </c>
      <c r="I52" s="44">
        <f t="shared" si="34"/>
        <v>1.4093838395036649</v>
      </c>
      <c r="J52" s="44">
        <f t="shared" si="34"/>
        <v>3.0872217436746947</v>
      </c>
      <c r="K52" s="44">
        <f t="shared" si="34"/>
        <v>4.7628946957113109E-2</v>
      </c>
      <c r="L52" s="44">
        <f t="shared" si="34"/>
        <v>0.15587655367782471</v>
      </c>
      <c r="M52" s="44">
        <f t="shared" si="34"/>
        <v>9.4305314975083974</v>
      </c>
      <c r="N52" s="44">
        <f t="shared" si="34"/>
        <v>2.2277357463122445</v>
      </c>
      <c r="O52" s="44">
        <f t="shared" si="34"/>
        <v>0.31608301162447788</v>
      </c>
      <c r="P52" s="44">
        <f t="shared" si="34"/>
        <v>9.7422846048640446E-2</v>
      </c>
      <c r="Q52" s="44">
        <f t="shared" si="34"/>
        <v>0.17536112288755279</v>
      </c>
      <c r="R52" s="44">
        <f t="shared" si="34"/>
        <v>0.84649628455596471</v>
      </c>
      <c r="S52" s="44">
        <f t="shared" si="34"/>
        <v>12.647650369247945</v>
      </c>
      <c r="T52" s="44">
        <f t="shared" si="34"/>
        <v>6.2285672907097442</v>
      </c>
      <c r="U52" s="44">
        <f t="shared" si="34"/>
        <v>0.93092941779811977</v>
      </c>
      <c r="V52" s="44">
        <f t="shared" si="34"/>
        <v>1.1928886260622418</v>
      </c>
      <c r="W52" s="44">
        <f t="shared" si="34"/>
        <v>0.2597942561297078</v>
      </c>
      <c r="X52" s="44">
        <f t="shared" si="34"/>
        <v>0</v>
      </c>
      <c r="Y52" s="44">
        <f t="shared" si="34"/>
        <v>0.11041255885512583</v>
      </c>
      <c r="Z52" s="44">
        <f t="shared" si="34"/>
        <v>3.6804186285041937E-2</v>
      </c>
      <c r="AA52" s="44">
        <f t="shared" si="34"/>
        <v>3.4487687501218725</v>
      </c>
      <c r="AB52" s="44">
        <f t="shared" si="34"/>
        <v>4.3299042688284647E-2</v>
      </c>
      <c r="AC52" s="44">
        <f t="shared" si="34"/>
        <v>0.64948564032426948</v>
      </c>
      <c r="AD52" s="44">
        <f t="shared" si="34"/>
        <v>6.0618659763598495E-2</v>
      </c>
      <c r="AE52" s="44">
        <f t="shared" si="34"/>
        <v>7.8825907214022184</v>
      </c>
      <c r="AF52" s="44">
        <f t="shared" si="34"/>
        <v>0.55855765067887175</v>
      </c>
      <c r="AG52" s="44">
        <f t="shared" si="34"/>
        <v>2.3814473478556555E-2</v>
      </c>
      <c r="AH52" s="44">
        <f t="shared" si="34"/>
        <v>5.4123803360355799E-2</v>
      </c>
      <c r="AI52" s="44">
        <f t="shared" ref="AI52:AY52" si="35">AI26/$A26*10</f>
        <v>0.11474246312395428</v>
      </c>
      <c r="AJ52" s="44">
        <f t="shared" si="35"/>
        <v>0.38536147992573327</v>
      </c>
      <c r="AK52" s="44">
        <f t="shared" si="35"/>
        <v>1.6908276169775149</v>
      </c>
      <c r="AL52" s="44">
        <f t="shared" si="35"/>
        <v>6.7113516166841192E-2</v>
      </c>
      <c r="AM52" s="44">
        <f t="shared" si="35"/>
        <v>0.17103121861872433</v>
      </c>
      <c r="AN52" s="44">
        <f t="shared" si="35"/>
        <v>0.58453707629184271</v>
      </c>
      <c r="AO52" s="44">
        <f t="shared" si="35"/>
        <v>0.23597978265115133</v>
      </c>
      <c r="AP52" s="44">
        <f t="shared" si="35"/>
        <v>8.8394995648133108</v>
      </c>
      <c r="AQ52" s="44">
        <f t="shared" si="35"/>
        <v>0.21433026130700894</v>
      </c>
      <c r="AR52" s="44">
        <f t="shared" si="35"/>
        <v>6.4948564032426964E-3</v>
      </c>
      <c r="AS52" s="44">
        <f t="shared" si="35"/>
        <v>0.1082476067207116</v>
      </c>
      <c r="AT52" s="44">
        <f t="shared" si="35"/>
        <v>0.1277321759304397</v>
      </c>
      <c r="AU52" s="44">
        <f t="shared" si="35"/>
        <v>0.17752607502196699</v>
      </c>
      <c r="AV52" s="44">
        <f t="shared" si="35"/>
        <v>2.0263951978117212</v>
      </c>
      <c r="AW52" s="44">
        <f t="shared" si="35"/>
        <v>9.958779818305466E-2</v>
      </c>
      <c r="AX52" s="44">
        <f t="shared" si="35"/>
        <v>6.5100110681835961</v>
      </c>
      <c r="AY52" s="44">
        <f t="shared" si="35"/>
        <v>1.3574249882777236</v>
      </c>
    </row>
    <row r="53" spans="1:51" ht="14.5" x14ac:dyDescent="0.35">
      <c r="B53" s="40" t="s">
        <v>28</v>
      </c>
      <c r="C53" s="44">
        <f t="shared" ref="C53:AH53" si="36">C27/$A27*10</f>
        <v>2.3767648478518755</v>
      </c>
      <c r="D53" s="44">
        <f t="shared" si="36"/>
        <v>1.1246621867181128</v>
      </c>
      <c r="E53" s="44">
        <f t="shared" si="36"/>
        <v>0.38869344696773306</v>
      </c>
      <c r="F53" s="44">
        <f t="shared" si="36"/>
        <v>2.3353466936667897</v>
      </c>
      <c r="G53" s="44">
        <f t="shared" si="36"/>
        <v>0.27081100813325665</v>
      </c>
      <c r="H53" s="44">
        <f t="shared" si="36"/>
        <v>0.43966963673399317</v>
      </c>
      <c r="I53" s="44">
        <f t="shared" si="36"/>
        <v>1.4464493846176296</v>
      </c>
      <c r="J53" s="44">
        <f t="shared" si="36"/>
        <v>2.8928987692352592</v>
      </c>
      <c r="K53" s="44">
        <f t="shared" si="36"/>
        <v>5.7348213487042582E-2</v>
      </c>
      <c r="L53" s="44">
        <f t="shared" si="36"/>
        <v>0.14655654557799772</v>
      </c>
      <c r="M53" s="44">
        <f t="shared" si="36"/>
        <v>8.7424165449136009</v>
      </c>
      <c r="N53" s="44">
        <f t="shared" si="36"/>
        <v>3.1541517417873424</v>
      </c>
      <c r="O53" s="44">
        <f t="shared" si="36"/>
        <v>0.40780951813008059</v>
      </c>
      <c r="P53" s="44">
        <f t="shared" si="36"/>
        <v>7.9650296509781379E-2</v>
      </c>
      <c r="Q53" s="44">
        <f t="shared" si="36"/>
        <v>0.2676249962728654</v>
      </c>
      <c r="R53" s="44">
        <f t="shared" si="36"/>
        <v>0.86022320230563876</v>
      </c>
      <c r="S53" s="44">
        <f t="shared" si="36"/>
        <v>13.495946240617355</v>
      </c>
      <c r="T53" s="44">
        <f t="shared" si="36"/>
        <v>6.9837379979776308</v>
      </c>
      <c r="U53" s="44">
        <f t="shared" si="36"/>
        <v>0.86659522602642114</v>
      </c>
      <c r="V53" s="44">
        <f t="shared" si="36"/>
        <v>0.78375891765624872</v>
      </c>
      <c r="W53" s="44">
        <f t="shared" si="36"/>
        <v>0.3313452334806905</v>
      </c>
      <c r="X53" s="44">
        <f t="shared" si="36"/>
        <v>0</v>
      </c>
      <c r="Y53" s="44">
        <f t="shared" si="36"/>
        <v>0.12106845069486767</v>
      </c>
      <c r="Z53" s="44">
        <f t="shared" si="36"/>
        <v>3.1860118603912552E-2</v>
      </c>
      <c r="AA53" s="44">
        <f t="shared" si="36"/>
        <v>2.3608347885499197</v>
      </c>
      <c r="AB53" s="44">
        <f t="shared" si="36"/>
        <v>5.0976189766260074E-2</v>
      </c>
      <c r="AC53" s="44">
        <f t="shared" si="36"/>
        <v>0.83473510742250867</v>
      </c>
      <c r="AD53" s="44">
        <f t="shared" si="36"/>
        <v>7.3278272788998858E-2</v>
      </c>
      <c r="AE53" s="44">
        <f t="shared" si="36"/>
        <v>7.49031388377984</v>
      </c>
      <c r="AF53" s="44">
        <f t="shared" si="36"/>
        <v>0.6021562416139471</v>
      </c>
      <c r="AG53" s="44">
        <f t="shared" si="36"/>
        <v>1.5930059301956276E-2</v>
      </c>
      <c r="AH53" s="44">
        <f t="shared" si="36"/>
        <v>4.4604166045477567E-2</v>
      </c>
      <c r="AI53" s="44">
        <f t="shared" ref="AI53:AY53" si="37">AI27/$A27*10</f>
        <v>0.12106845069486767</v>
      </c>
      <c r="AJ53" s="44">
        <f t="shared" si="37"/>
        <v>0.43966963673399317</v>
      </c>
      <c r="AK53" s="44">
        <f t="shared" si="37"/>
        <v>2.0103734839068816</v>
      </c>
      <c r="AL53" s="44">
        <f t="shared" si="37"/>
        <v>6.3720237207825103E-2</v>
      </c>
      <c r="AM53" s="44">
        <f t="shared" si="37"/>
        <v>0.12744047441565021</v>
      </c>
      <c r="AN53" s="44">
        <f t="shared" si="37"/>
        <v>0.96217558183815888</v>
      </c>
      <c r="AO53" s="44">
        <f t="shared" si="37"/>
        <v>0.18478868790269276</v>
      </c>
      <c r="AP53" s="44">
        <f t="shared" si="37"/>
        <v>11.262551926483086</v>
      </c>
      <c r="AQ53" s="44">
        <f t="shared" si="37"/>
        <v>0.25488094883130041</v>
      </c>
      <c r="AR53" s="44">
        <f t="shared" si="37"/>
        <v>6.3720237207825093E-3</v>
      </c>
      <c r="AS53" s="44">
        <f t="shared" si="37"/>
        <v>9.239434395134638E-2</v>
      </c>
      <c r="AT53" s="44">
        <f t="shared" si="37"/>
        <v>0.14018452185721522</v>
      </c>
      <c r="AU53" s="44">
        <f t="shared" si="37"/>
        <v>0.15930059301956276</v>
      </c>
      <c r="AV53" s="44">
        <f t="shared" si="37"/>
        <v>2.6284597848227853</v>
      </c>
      <c r="AW53" s="44">
        <f t="shared" si="37"/>
        <v>0.11151041511369393</v>
      </c>
      <c r="AX53" s="44">
        <f t="shared" si="37"/>
        <v>7.2991531721563643</v>
      </c>
      <c r="AY53" s="44">
        <f t="shared" si="37"/>
        <v>1.2170565306694594</v>
      </c>
    </row>
    <row r="54" spans="1:51" ht="14.5" x14ac:dyDescent="0.35">
      <c r="B54" s="40" t="s">
        <v>29</v>
      </c>
      <c r="C54" s="44">
        <f t="shared" ref="C54:AH54" si="38">C28/$A28*10</f>
        <v>2.2419945343143057</v>
      </c>
      <c r="D54" s="44">
        <f t="shared" si="38"/>
        <v>0.75970454970694479</v>
      </c>
      <c r="E54" s="44">
        <f t="shared" si="38"/>
        <v>0.30437674141353166</v>
      </c>
      <c r="F54" s="44">
        <f t="shared" si="38"/>
        <v>2.2593167878906861</v>
      </c>
      <c r="G54" s="44">
        <f t="shared" si="38"/>
        <v>0.26478301895323481</v>
      </c>
      <c r="H54" s="44">
        <f t="shared" si="38"/>
        <v>0.41078487052557927</v>
      </c>
      <c r="I54" s="44">
        <f t="shared" si="38"/>
        <v>1.6654109509862338</v>
      </c>
      <c r="J54" s="44">
        <f t="shared" si="38"/>
        <v>3.1848200504001234</v>
      </c>
      <c r="K54" s="44">
        <f t="shared" si="38"/>
        <v>3.7119114806528242E-2</v>
      </c>
      <c r="L54" s="44">
        <f t="shared" si="38"/>
        <v>0.80177287982101009</v>
      </c>
      <c r="M54" s="44">
        <f t="shared" si="38"/>
        <v>9.069437051061735</v>
      </c>
      <c r="N54" s="44">
        <f t="shared" si="38"/>
        <v>2.6849493043388764</v>
      </c>
      <c r="O54" s="44">
        <f t="shared" si="38"/>
        <v>0.36376732510397686</v>
      </c>
      <c r="P54" s="44">
        <f t="shared" si="38"/>
        <v>0.1187811673808904</v>
      </c>
      <c r="Q54" s="44">
        <f t="shared" si="38"/>
        <v>0.35386889448890263</v>
      </c>
      <c r="R54" s="44">
        <f t="shared" si="38"/>
        <v>0.91560483189436337</v>
      </c>
      <c r="S54" s="44">
        <f t="shared" si="38"/>
        <v>12.707110302101503</v>
      </c>
      <c r="T54" s="44">
        <f t="shared" si="38"/>
        <v>6.1444508043073096</v>
      </c>
      <c r="U54" s="44">
        <f t="shared" si="38"/>
        <v>1.0121145303913368</v>
      </c>
      <c r="V54" s="44">
        <f t="shared" si="38"/>
        <v>1.3412373483425541</v>
      </c>
      <c r="W54" s="44">
        <f t="shared" si="38"/>
        <v>0.18312096637887268</v>
      </c>
      <c r="X54" s="44">
        <f t="shared" si="38"/>
        <v>0</v>
      </c>
      <c r="Y54" s="44">
        <f t="shared" si="38"/>
        <v>0.10145891380451051</v>
      </c>
      <c r="Z54" s="44">
        <f t="shared" si="38"/>
        <v>3.7119114806528242E-2</v>
      </c>
      <c r="AA54" s="44">
        <f t="shared" si="38"/>
        <v>3.6673685428849905</v>
      </c>
      <c r="AB54" s="44">
        <f t="shared" si="38"/>
        <v>5.4441368382908098E-2</v>
      </c>
      <c r="AC54" s="44">
        <f t="shared" si="38"/>
        <v>0.80424748747477859</v>
      </c>
      <c r="AD54" s="44">
        <f t="shared" si="38"/>
        <v>6.6814406651750854E-2</v>
      </c>
      <c r="AE54" s="44">
        <f t="shared" si="38"/>
        <v>7.5079596215337796</v>
      </c>
      <c r="AF54" s="44">
        <f t="shared" si="38"/>
        <v>0.59390583690445187</v>
      </c>
      <c r="AG54" s="44">
        <f t="shared" si="38"/>
        <v>2.4746076537685499E-2</v>
      </c>
      <c r="AH54" s="44">
        <f t="shared" si="38"/>
        <v>5.4441368382908098E-2</v>
      </c>
      <c r="AI54" s="44">
        <f t="shared" ref="AI54:AY54" si="39">AI28/$A28*10</f>
        <v>0.13362881330350171</v>
      </c>
      <c r="AJ54" s="44">
        <f t="shared" si="39"/>
        <v>0.40583565521804205</v>
      </c>
      <c r="AK54" s="44">
        <f t="shared" si="39"/>
        <v>1.4600185157234444</v>
      </c>
      <c r="AL54" s="44">
        <f t="shared" si="39"/>
        <v>6.4339798997982298E-2</v>
      </c>
      <c r="AM54" s="44">
        <f t="shared" si="39"/>
        <v>0.17074792811002995</v>
      </c>
      <c r="AN54" s="44">
        <f t="shared" si="39"/>
        <v>0.78197601859086174</v>
      </c>
      <c r="AO54" s="44">
        <f t="shared" si="39"/>
        <v>0.26725762660700342</v>
      </c>
      <c r="AP54" s="44">
        <f t="shared" si="39"/>
        <v>9.9058544380355045</v>
      </c>
      <c r="AQ54" s="44">
        <f t="shared" si="39"/>
        <v>0.24498615772308641</v>
      </c>
      <c r="AR54" s="44">
        <f t="shared" si="39"/>
        <v>7.4238229613056497E-3</v>
      </c>
      <c r="AS54" s="44">
        <f t="shared" si="39"/>
        <v>0.10640812911204764</v>
      </c>
      <c r="AT54" s="44">
        <f t="shared" si="39"/>
        <v>0.1286795979959646</v>
      </c>
      <c r="AU54" s="44">
        <f t="shared" si="39"/>
        <v>0.13857802861103879</v>
      </c>
      <c r="AV54" s="44">
        <f t="shared" si="39"/>
        <v>2.09846729039573</v>
      </c>
      <c r="AW54" s="44">
        <f t="shared" si="39"/>
        <v>0.1088827367658162</v>
      </c>
      <c r="AX54" s="44">
        <f t="shared" si="39"/>
        <v>7.1021239663157374</v>
      </c>
      <c r="AY54" s="44">
        <f t="shared" si="39"/>
        <v>1.3362881330350169</v>
      </c>
    </row>
    <row r="57" spans="1:51" ht="14.5" x14ac:dyDescent="0.35">
      <c r="A57" s="45" t="s">
        <v>136</v>
      </c>
      <c r="B57" s="45" t="s">
        <v>137</v>
      </c>
      <c r="C57">
        <f t="shared" ref="C57:AH57" si="40">_xlfn.T.TEST(C35:C44,C45:C54,2,2)</f>
        <v>0.11550660855165515</v>
      </c>
      <c r="D57">
        <f t="shared" si="40"/>
        <v>0.1574592532159296</v>
      </c>
      <c r="E57">
        <f t="shared" si="40"/>
        <v>0.44320190779257118</v>
      </c>
      <c r="F57">
        <f t="shared" si="40"/>
        <v>5.8995434267438814E-2</v>
      </c>
      <c r="G57">
        <f t="shared" si="40"/>
        <v>9.7680885273208742E-2</v>
      </c>
      <c r="H57">
        <f t="shared" si="40"/>
        <v>3.5514370594882431E-3</v>
      </c>
      <c r="I57">
        <f t="shared" si="40"/>
        <v>4.9765115417966911E-3</v>
      </c>
      <c r="J57">
        <f t="shared" si="40"/>
        <v>2.4756716784000024E-3</v>
      </c>
      <c r="K57">
        <f t="shared" si="40"/>
        <v>0.64331867380925845</v>
      </c>
      <c r="L57">
        <f t="shared" si="40"/>
        <v>1.8876469223265413E-2</v>
      </c>
      <c r="M57">
        <f t="shared" si="40"/>
        <v>5.8489279506975501E-2</v>
      </c>
      <c r="N57">
        <f t="shared" si="40"/>
        <v>0.60380454817203799</v>
      </c>
      <c r="O57">
        <f t="shared" si="40"/>
        <v>0.92725842020839599</v>
      </c>
      <c r="P57">
        <f t="shared" si="40"/>
        <v>1.3922231444375825E-3</v>
      </c>
      <c r="Q57">
        <f t="shared" si="40"/>
        <v>3.3622492979374106E-2</v>
      </c>
      <c r="R57">
        <f t="shared" si="40"/>
        <v>2.4564423611165361E-3</v>
      </c>
      <c r="S57">
        <f t="shared" si="40"/>
        <v>0.2574701564537053</v>
      </c>
      <c r="T57">
        <f t="shared" si="40"/>
        <v>0.79772622943385041</v>
      </c>
      <c r="U57">
        <f t="shared" si="40"/>
        <v>1.214024976914495E-3</v>
      </c>
      <c r="V57">
        <f t="shared" si="40"/>
        <v>0.28206680605736734</v>
      </c>
      <c r="W57">
        <f t="shared" si="40"/>
        <v>0.37836291791217092</v>
      </c>
      <c r="X57">
        <f t="shared" si="40"/>
        <v>0.33056493127818387</v>
      </c>
      <c r="Y57">
        <f t="shared" si="40"/>
        <v>0.79355368619461653</v>
      </c>
      <c r="Z57">
        <f t="shared" si="40"/>
        <v>5.6080174143412383E-3</v>
      </c>
      <c r="AA57">
        <f t="shared" si="40"/>
        <v>6.7559310662249017E-2</v>
      </c>
      <c r="AB57">
        <f t="shared" si="40"/>
        <v>3.5406360178187268E-2</v>
      </c>
      <c r="AC57">
        <f t="shared" si="40"/>
        <v>0.2280541504947898</v>
      </c>
      <c r="AD57">
        <f t="shared" si="40"/>
        <v>0.53270130574403185</v>
      </c>
      <c r="AE57">
        <f t="shared" si="40"/>
        <v>0.21226710675849109</v>
      </c>
      <c r="AF57">
        <f t="shared" si="40"/>
        <v>9.2078393548619616E-3</v>
      </c>
      <c r="AG57">
        <f t="shared" si="40"/>
        <v>3.668176168767065E-3</v>
      </c>
      <c r="AH57">
        <f t="shared" si="40"/>
        <v>0.84309305579623395</v>
      </c>
      <c r="AI57">
        <f t="shared" ref="AI57:AY57" si="41">_xlfn.T.TEST(AI35:AI44,AI45:AI54,2,2)</f>
        <v>0.22984819711278889</v>
      </c>
      <c r="AJ57">
        <f t="shared" si="41"/>
        <v>2.7279369528857244E-2</v>
      </c>
      <c r="AK57">
        <f t="shared" si="41"/>
        <v>0.30935354777908936</v>
      </c>
      <c r="AL57">
        <f t="shared" si="41"/>
        <v>0.54069393262885224</v>
      </c>
      <c r="AM57">
        <f t="shared" si="41"/>
        <v>0.96298338030705599</v>
      </c>
      <c r="AN57">
        <f t="shared" si="41"/>
        <v>0.22974522198145794</v>
      </c>
      <c r="AO57">
        <f t="shared" si="41"/>
        <v>5.4158331499448653E-2</v>
      </c>
      <c r="AP57">
        <f t="shared" si="41"/>
        <v>0.4756656973142831</v>
      </c>
      <c r="AQ57">
        <f t="shared" si="41"/>
        <v>0.60867517486169309</v>
      </c>
      <c r="AR57">
        <f t="shared" si="41"/>
        <v>0.3614135112989828</v>
      </c>
      <c r="AS57">
        <f t="shared" si="41"/>
        <v>0.15045378752667266</v>
      </c>
      <c r="AT57">
        <f t="shared" si="41"/>
        <v>0.9733512717442947</v>
      </c>
      <c r="AU57">
        <f t="shared" si="41"/>
        <v>0.24021706003567617</v>
      </c>
      <c r="AV57">
        <f t="shared" si="41"/>
        <v>0.53414194296196094</v>
      </c>
      <c r="AW57">
        <f t="shared" si="41"/>
        <v>6.3541610766374296E-3</v>
      </c>
      <c r="AX57">
        <f t="shared" si="41"/>
        <v>1.3726327089504549E-3</v>
      </c>
      <c r="AY57">
        <f t="shared" si="41"/>
        <v>1.4262405185921737E-2</v>
      </c>
    </row>
    <row r="58" spans="1:51" s="15" customForma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</row>
    <row r="59" spans="1:51" ht="14.5" x14ac:dyDescent="0.35">
      <c r="A59" s="36" t="s">
        <v>134</v>
      </c>
      <c r="B59" s="37" t="s">
        <v>7</v>
      </c>
      <c r="C59" s="38" t="s">
        <v>30</v>
      </c>
      <c r="D59" s="38" t="s">
        <v>32</v>
      </c>
      <c r="E59" s="38" t="s">
        <v>34</v>
      </c>
      <c r="F59" s="38" t="s">
        <v>36</v>
      </c>
      <c r="G59" s="38" t="s">
        <v>38</v>
      </c>
      <c r="H59" s="38" t="s">
        <v>40</v>
      </c>
      <c r="I59" s="46" t="s">
        <v>42</v>
      </c>
      <c r="J59" s="38" t="s">
        <v>44</v>
      </c>
      <c r="K59" s="38" t="s">
        <v>46</v>
      </c>
      <c r="L59" s="38" t="s">
        <v>48</v>
      </c>
      <c r="M59" s="38" t="s">
        <v>50</v>
      </c>
      <c r="N59" s="38" t="s">
        <v>52</v>
      </c>
      <c r="O59" s="38" t="s">
        <v>54</v>
      </c>
      <c r="P59" s="38" t="s">
        <v>56</v>
      </c>
      <c r="Q59" s="46" t="s">
        <v>58</v>
      </c>
      <c r="R59" s="38" t="s">
        <v>60</v>
      </c>
      <c r="S59" s="38" t="s">
        <v>62</v>
      </c>
      <c r="T59" s="38" t="s">
        <v>64</v>
      </c>
      <c r="U59" s="38" t="s">
        <v>66</v>
      </c>
      <c r="V59" s="38" t="s">
        <v>68</v>
      </c>
      <c r="W59" s="38" t="s">
        <v>70</v>
      </c>
      <c r="X59" s="38" t="s">
        <v>72</v>
      </c>
      <c r="Y59" s="38" t="s">
        <v>74</v>
      </c>
      <c r="Z59" s="38" t="s">
        <v>76</v>
      </c>
      <c r="AA59" s="38" t="s">
        <v>78</v>
      </c>
      <c r="AB59" s="38" t="s">
        <v>80</v>
      </c>
      <c r="AC59" s="38" t="s">
        <v>82</v>
      </c>
      <c r="AD59" s="38" t="s">
        <v>84</v>
      </c>
      <c r="AE59" s="38" t="s">
        <v>86</v>
      </c>
      <c r="AF59" s="38" t="s">
        <v>88</v>
      </c>
      <c r="AG59" s="38" t="s">
        <v>90</v>
      </c>
      <c r="AH59" s="38" t="s">
        <v>92</v>
      </c>
      <c r="AI59" s="38" t="s">
        <v>94</v>
      </c>
      <c r="AJ59" s="38" t="s">
        <v>96</v>
      </c>
      <c r="AK59" s="38" t="s">
        <v>98</v>
      </c>
      <c r="AL59" s="38" t="s">
        <v>100</v>
      </c>
      <c r="AM59" s="38" t="s">
        <v>102</v>
      </c>
      <c r="AN59" s="38" t="s">
        <v>104</v>
      </c>
      <c r="AO59" s="38" t="s">
        <v>106</v>
      </c>
      <c r="AP59" s="38" t="s">
        <v>108</v>
      </c>
      <c r="AQ59" s="38" t="s">
        <v>110</v>
      </c>
      <c r="AR59" s="38" t="s">
        <v>112</v>
      </c>
      <c r="AS59" s="38" t="s">
        <v>114</v>
      </c>
      <c r="AT59" s="38" t="s">
        <v>116</v>
      </c>
      <c r="AU59" s="38" t="s">
        <v>118</v>
      </c>
      <c r="AV59" s="38" t="s">
        <v>120</v>
      </c>
      <c r="AW59" s="38" t="s">
        <v>122</v>
      </c>
      <c r="AX59" s="38" t="s">
        <v>124</v>
      </c>
      <c r="AY59" s="38" t="s">
        <v>126</v>
      </c>
    </row>
    <row r="61" spans="1:51" ht="14.5" x14ac:dyDescent="0.35">
      <c r="N61" s="45"/>
    </row>
    <row r="62" spans="1:51" ht="14.5" x14ac:dyDescent="0.35">
      <c r="N62" s="45"/>
    </row>
  </sheetData>
  <conditionalFormatting sqref="C57:AY57">
    <cfRule type="cellIs" dxfId="21" priority="2" operator="lessThan">
      <formula>0.05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4"/>
  <sheetViews>
    <sheetView workbookViewId="0">
      <selection activeCell="G21" sqref="G21"/>
    </sheetView>
  </sheetViews>
  <sheetFormatPr defaultRowHeight="12.5" x14ac:dyDescent="0.25"/>
  <cols>
    <col min="2" max="2" width="8.7265625" customWidth="1"/>
    <col min="31" max="31" width="12" customWidth="1"/>
  </cols>
  <sheetData>
    <row r="1" spans="1:52" s="64" customFormat="1" ht="13" x14ac:dyDescent="0.3">
      <c r="B1" s="72" t="s">
        <v>146</v>
      </c>
      <c r="E1" s="72" t="s">
        <v>148</v>
      </c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</row>
    <row r="2" spans="1:52" s="64" customFormat="1" x14ac:dyDescent="0.25">
      <c r="B2" s="64" t="s">
        <v>147</v>
      </c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</row>
    <row r="3" spans="1:52" s="64" customFormat="1" x14ac:dyDescent="0.25"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</row>
    <row r="5" spans="1:52" s="55" customFormat="1" ht="14.5" x14ac:dyDescent="0.35">
      <c r="A5" s="53" t="s">
        <v>7</v>
      </c>
      <c r="B5" s="54" t="s">
        <v>10</v>
      </c>
      <c r="C5" s="54" t="s">
        <v>11</v>
      </c>
      <c r="D5" s="54" t="s">
        <v>12</v>
      </c>
      <c r="E5" s="54" t="s">
        <v>13</v>
      </c>
      <c r="F5" s="54" t="s">
        <v>14</v>
      </c>
      <c r="G5" s="54" t="s">
        <v>15</v>
      </c>
      <c r="H5" s="54" t="s">
        <v>16</v>
      </c>
      <c r="I5" s="54" t="s">
        <v>17</v>
      </c>
      <c r="J5" s="54" t="s">
        <v>18</v>
      </c>
      <c r="K5" s="54" t="s">
        <v>19</v>
      </c>
      <c r="L5" s="54" t="s">
        <v>20</v>
      </c>
      <c r="M5" s="54" t="s">
        <v>21</v>
      </c>
      <c r="N5" s="54" t="s">
        <v>22</v>
      </c>
      <c r="O5" s="54" t="s">
        <v>23</v>
      </c>
      <c r="P5" s="54" t="s">
        <v>24</v>
      </c>
      <c r="Q5" s="54" t="s">
        <v>25</v>
      </c>
      <c r="R5" s="54" t="s">
        <v>26</v>
      </c>
      <c r="S5" s="54" t="s">
        <v>27</v>
      </c>
      <c r="T5" s="54" t="s">
        <v>28</v>
      </c>
      <c r="U5" s="54" t="s">
        <v>29</v>
      </c>
      <c r="V5" s="54" t="s">
        <v>138</v>
      </c>
      <c r="W5" s="54" t="s">
        <v>4</v>
      </c>
      <c r="X5" s="54" t="s">
        <v>5</v>
      </c>
      <c r="Y5" s="54" t="s">
        <v>139</v>
      </c>
      <c r="Z5" s="54" t="s">
        <v>140</v>
      </c>
      <c r="AA5" s="54" t="s">
        <v>141</v>
      </c>
      <c r="AB5" s="54" t="s">
        <v>142</v>
      </c>
      <c r="AC5" s="1" t="s">
        <v>7</v>
      </c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</row>
    <row r="6" spans="1:52" ht="14.5" x14ac:dyDescent="0.35">
      <c r="A6" s="37" t="s">
        <v>66</v>
      </c>
      <c r="B6" s="47">
        <v>0.9213752429305615</v>
      </c>
      <c r="C6" s="47">
        <v>1.0601640406550152</v>
      </c>
      <c r="D6" s="47">
        <v>1.1262724527634509</v>
      </c>
      <c r="E6" s="47">
        <v>0.84214937203472706</v>
      </c>
      <c r="F6" s="47">
        <v>1.0813006853075995</v>
      </c>
      <c r="G6" s="47">
        <v>1.1803482923012916</v>
      </c>
      <c r="H6" s="47">
        <v>1.0287382349707122</v>
      </c>
      <c r="I6" s="47">
        <v>1.1566646268469181</v>
      </c>
      <c r="J6" s="47">
        <v>1.0347635579523022</v>
      </c>
      <c r="K6" s="47">
        <v>0.94938026202982395</v>
      </c>
      <c r="L6" s="48">
        <v>0.84067111261258542</v>
      </c>
      <c r="M6" s="48">
        <v>0.77024558570216195</v>
      </c>
      <c r="N6" s="48">
        <v>0.60996487228279517</v>
      </c>
      <c r="O6" s="48">
        <v>0.75245190899701875</v>
      </c>
      <c r="P6" s="48">
        <v>0.90887490104371405</v>
      </c>
      <c r="Q6" s="48">
        <v>0.77742648998015407</v>
      </c>
      <c r="R6" s="48">
        <v>0.96369085810079591</v>
      </c>
      <c r="S6" s="48">
        <v>0.93092941779811977</v>
      </c>
      <c r="T6" s="48">
        <v>0.86659522602642114</v>
      </c>
      <c r="U6" s="48">
        <v>1.0121145303913368</v>
      </c>
      <c r="V6" s="49">
        <f>TTEST(B6:K6,L6:U6,2,2)</f>
        <v>1.214024976914495E-3</v>
      </c>
      <c r="W6" s="50">
        <f t="shared" ref="W6:W54" si="0">AVERAGE(B6:K6)</f>
        <v>1.0381156767792403</v>
      </c>
      <c r="X6" s="50">
        <f t="shared" ref="X6:X54" si="1">AVERAGE(L6:U6)</f>
        <v>0.84329649029351028</v>
      </c>
      <c r="Y6" s="27">
        <f t="shared" ref="Y6:Y54" si="2">STDEV(B6:K6)</f>
        <v>0.10770893462381026</v>
      </c>
      <c r="Z6" s="27">
        <f t="shared" ref="Z6:Z54" si="3">STDEV(L6:U6)</f>
        <v>0.11920840276767788</v>
      </c>
      <c r="AA6" s="27">
        <f t="shared" ref="AA6:AB37" si="4">Y6/SQRT(10)</f>
        <v>3.4060555776141165E-2</v>
      </c>
      <c r="AB6" s="27">
        <f t="shared" si="4"/>
        <v>3.7697006897658217E-2</v>
      </c>
      <c r="AC6" s="2" t="s">
        <v>66</v>
      </c>
    </row>
    <row r="7" spans="1:52" x14ac:dyDescent="0.25">
      <c r="A7" s="38" t="s">
        <v>124</v>
      </c>
      <c r="B7" s="44">
        <v>7.7012191357729884</v>
      </c>
      <c r="C7" s="44">
        <v>7.0717488490644929</v>
      </c>
      <c r="D7" s="44">
        <v>7.9664357542449267</v>
      </c>
      <c r="E7" s="44">
        <v>7.4125223963343032</v>
      </c>
      <c r="F7" s="44">
        <v>7.0432667926542969</v>
      </c>
      <c r="G7" s="44">
        <v>7.6690032693166792</v>
      </c>
      <c r="H7" s="44">
        <v>7.489622782640371</v>
      </c>
      <c r="I7" s="44">
        <v>7.415505441007463</v>
      </c>
      <c r="J7" s="44">
        <v>7.3958610763393562</v>
      </c>
      <c r="K7" s="44">
        <v>6.8835679991618655</v>
      </c>
      <c r="L7" s="51">
        <v>6.5024284953459635</v>
      </c>
      <c r="M7" s="51">
        <v>6.8326095490303835</v>
      </c>
      <c r="N7" s="51">
        <v>6.124778361760951</v>
      </c>
      <c r="O7" s="51">
        <v>7.3043572351155035</v>
      </c>
      <c r="P7" s="51">
        <v>7.094810693253768</v>
      </c>
      <c r="Q7" s="51">
        <v>6.4847610810919427</v>
      </c>
      <c r="R7" s="51">
        <v>6.5267186592786794</v>
      </c>
      <c r="S7" s="51">
        <v>6.5100110681835961</v>
      </c>
      <c r="T7" s="51">
        <v>7.2991531721563643</v>
      </c>
      <c r="U7" s="51">
        <v>7.1021239663157374</v>
      </c>
      <c r="V7">
        <f t="shared" ref="V7:V54" si="5">TTEST(B7:K7,L7:U7,2,2)</f>
        <v>1.3726327089504549E-3</v>
      </c>
      <c r="W7" s="44">
        <f t="shared" si="0"/>
        <v>7.4048753496536737</v>
      </c>
      <c r="X7" s="44">
        <f t="shared" si="1"/>
        <v>6.7781752281532901</v>
      </c>
      <c r="Y7">
        <f t="shared" si="2"/>
        <v>0.33230901177716243</v>
      </c>
      <c r="Z7">
        <f t="shared" si="3"/>
        <v>0.40560618977822238</v>
      </c>
      <c r="AA7">
        <f t="shared" si="4"/>
        <v>0.10508533642155515</v>
      </c>
      <c r="AB7">
        <f t="shared" si="4"/>
        <v>0.12826393927616886</v>
      </c>
      <c r="AC7" t="s">
        <v>124</v>
      </c>
    </row>
    <row r="8" spans="1:52" x14ac:dyDescent="0.25">
      <c r="A8" s="38" t="s">
        <v>56</v>
      </c>
      <c r="B8" s="44">
        <v>0.14086187924502319</v>
      </c>
      <c r="C8" s="44">
        <v>0.13401622184352338</v>
      </c>
      <c r="D8" s="44">
        <v>0.12379287735115518</v>
      </c>
      <c r="E8" s="44">
        <v>0.14471301858353303</v>
      </c>
      <c r="F8" s="44">
        <v>0.15306082760061912</v>
      </c>
      <c r="G8" s="44">
        <v>0.12173021062407426</v>
      </c>
      <c r="H8" s="44">
        <v>0.11231881473625643</v>
      </c>
      <c r="I8" s="44">
        <v>0.11352449115349378</v>
      </c>
      <c r="J8" s="44">
        <v>0.12435933916433561</v>
      </c>
      <c r="K8" s="44">
        <v>0.12119748025912647</v>
      </c>
      <c r="L8" s="51">
        <v>0.1068256109949694</v>
      </c>
      <c r="M8" s="51">
        <v>0.11066746921008075</v>
      </c>
      <c r="N8" s="51">
        <v>0.10508758099254148</v>
      </c>
      <c r="O8" s="51">
        <v>0.11704807473286957</v>
      </c>
      <c r="P8" s="51">
        <v>0.10528338097196686</v>
      </c>
      <c r="Q8" s="51">
        <v>0.12103645951786829</v>
      </c>
      <c r="R8" s="51">
        <v>0.11062235015726578</v>
      </c>
      <c r="S8" s="51">
        <v>9.7422846048640446E-2</v>
      </c>
      <c r="T8" s="51">
        <v>7.9650296509781379E-2</v>
      </c>
      <c r="U8" s="51">
        <v>0.1187811673808904</v>
      </c>
      <c r="V8">
        <f t="shared" si="5"/>
        <v>1.3922231444375825E-3</v>
      </c>
      <c r="W8" s="44">
        <f t="shared" si="0"/>
        <v>0.12895751605611405</v>
      </c>
      <c r="X8" s="44">
        <f t="shared" si="1"/>
        <v>0.10724252365168745</v>
      </c>
      <c r="Y8">
        <f t="shared" si="2"/>
        <v>1.362923050243155E-2</v>
      </c>
      <c r="Z8">
        <f t="shared" si="3"/>
        <v>1.2060625458382967E-2</v>
      </c>
      <c r="AA8">
        <f t="shared" si="4"/>
        <v>4.3099411143124747E-3</v>
      </c>
      <c r="AB8">
        <f t="shared" si="4"/>
        <v>3.8139046454702475E-3</v>
      </c>
      <c r="AC8" t="s">
        <v>56</v>
      </c>
    </row>
    <row r="9" spans="1:52" x14ac:dyDescent="0.25">
      <c r="A9" s="38" t="s">
        <v>60</v>
      </c>
      <c r="B9" s="44">
        <v>1.2261911127722507</v>
      </c>
      <c r="C9" s="44">
        <v>1.2133254370476136</v>
      </c>
      <c r="D9" s="44">
        <v>1.3228846697329328</v>
      </c>
      <c r="E9" s="44">
        <v>1.3345756158259159</v>
      </c>
      <c r="F9" s="44">
        <v>1.1578310991079093</v>
      </c>
      <c r="G9" s="44">
        <v>1.2042595836738776</v>
      </c>
      <c r="H9" s="44">
        <v>1.0772395413340958</v>
      </c>
      <c r="I9" s="44">
        <v>1.3301643208739555</v>
      </c>
      <c r="J9" s="44">
        <v>1.3820311465621451</v>
      </c>
      <c r="K9" s="44">
        <v>0.5588550478615274</v>
      </c>
      <c r="L9" s="51">
        <v>0.95678590717233503</v>
      </c>
      <c r="M9" s="51">
        <v>0.65515141772367791</v>
      </c>
      <c r="N9" s="51">
        <v>0.97548689312641779</v>
      </c>
      <c r="O9" s="51">
        <v>0.9029422907964223</v>
      </c>
      <c r="P9" s="51">
        <v>1.0657256522876648</v>
      </c>
      <c r="Q9" s="51">
        <v>0.93337731282048431</v>
      </c>
      <c r="R9" s="51">
        <v>0.74882821644918374</v>
      </c>
      <c r="S9" s="51">
        <v>0.84649628455596471</v>
      </c>
      <c r="T9" s="51">
        <v>0.86022320230563876</v>
      </c>
      <c r="U9" s="51">
        <v>0.91560483189436337</v>
      </c>
      <c r="V9">
        <f t="shared" si="5"/>
        <v>2.4564423611165361E-3</v>
      </c>
      <c r="W9" s="44">
        <f t="shared" si="0"/>
        <v>1.1807357574792223</v>
      </c>
      <c r="X9" s="44">
        <f t="shared" si="1"/>
        <v>0.88606220091321519</v>
      </c>
      <c r="Y9">
        <f t="shared" si="2"/>
        <v>0.23766809222559795</v>
      </c>
      <c r="Z9">
        <f t="shared" si="3"/>
        <v>0.11693306258525062</v>
      </c>
      <c r="AA9">
        <f t="shared" si="4"/>
        <v>7.5157249857984651E-2</v>
      </c>
      <c r="AB9">
        <f t="shared" si="4"/>
        <v>3.6977481154840897E-2</v>
      </c>
      <c r="AC9" t="s">
        <v>60</v>
      </c>
    </row>
    <row r="10" spans="1:52" ht="13" x14ac:dyDescent="0.3">
      <c r="A10" s="38" t="s">
        <v>44</v>
      </c>
      <c r="B10" s="44">
        <v>3.2860074453388197</v>
      </c>
      <c r="C10" s="44">
        <v>3.0943388364942099</v>
      </c>
      <c r="D10" s="44">
        <v>3.1336589149086542</v>
      </c>
      <c r="E10" s="44">
        <v>2.9927456204288987</v>
      </c>
      <c r="F10" s="44">
        <v>3.505586696659341</v>
      </c>
      <c r="G10" s="44">
        <v>3.0997728633916051</v>
      </c>
      <c r="H10" s="44">
        <v>2.9662377891711351</v>
      </c>
      <c r="I10" s="44">
        <v>3.3007781295761123</v>
      </c>
      <c r="J10" s="44">
        <v>3.2192644025182728</v>
      </c>
      <c r="K10" s="44">
        <v>3.3486414916040119</v>
      </c>
      <c r="L10" s="51">
        <v>2.8192672119107147</v>
      </c>
      <c r="M10" s="51">
        <v>2.7556199833310107</v>
      </c>
      <c r="N10" s="51">
        <v>2.979004469875524</v>
      </c>
      <c r="O10" s="51">
        <v>2.9735784699993295</v>
      </c>
      <c r="P10" s="51">
        <v>2.7051382988511485</v>
      </c>
      <c r="Q10" s="51">
        <v>3.009618118396225</v>
      </c>
      <c r="R10" s="51">
        <v>3.0293505119989699</v>
      </c>
      <c r="S10" s="51">
        <v>3.0872217436746947</v>
      </c>
      <c r="T10" s="51">
        <v>2.8928987692352592</v>
      </c>
      <c r="U10" s="51">
        <v>3.1848200504001234</v>
      </c>
      <c r="V10">
        <f t="shared" si="5"/>
        <v>2.4756716784000024E-3</v>
      </c>
      <c r="W10" s="44">
        <f t="shared" si="0"/>
        <v>3.194703219009106</v>
      </c>
      <c r="X10" s="44">
        <f t="shared" si="1"/>
        <v>2.9436517627673</v>
      </c>
      <c r="Y10">
        <f t="shared" si="2"/>
        <v>0.16876401722587786</v>
      </c>
      <c r="Z10">
        <f t="shared" si="3"/>
        <v>0.15015094078570118</v>
      </c>
      <c r="AA10">
        <f t="shared" si="4"/>
        <v>5.3367868151366508E-2</v>
      </c>
      <c r="AB10">
        <f t="shared" si="4"/>
        <v>4.7481896569988795E-2</v>
      </c>
      <c r="AC10" t="s">
        <v>44</v>
      </c>
      <c r="AH10" s="57"/>
      <c r="AI10" s="57"/>
      <c r="AJ10" s="57"/>
      <c r="AK10" s="57"/>
    </row>
    <row r="11" spans="1:52" ht="13" x14ac:dyDescent="0.3">
      <c r="A11" s="38" t="s">
        <v>40</v>
      </c>
      <c r="B11" s="44">
        <v>0.45953301589769857</v>
      </c>
      <c r="C11" s="44">
        <v>0.46666362963369756</v>
      </c>
      <c r="D11" s="44">
        <v>0.51701731129011874</v>
      </c>
      <c r="E11" s="44">
        <v>0.40600041324824554</v>
      </c>
      <c r="F11" s="44">
        <v>0.47893226700838876</v>
      </c>
      <c r="G11" s="44">
        <v>0.46735705864599941</v>
      </c>
      <c r="H11" s="44">
        <v>0.38545775057215265</v>
      </c>
      <c r="I11" s="44">
        <v>0.45838190767637116</v>
      </c>
      <c r="J11" s="44">
        <v>0.45285570676824105</v>
      </c>
      <c r="K11" s="44">
        <v>0.41072479421148411</v>
      </c>
      <c r="L11" s="51">
        <v>0.35531127135283308</v>
      </c>
      <c r="M11" s="51">
        <v>0.40725628669309705</v>
      </c>
      <c r="N11" s="51">
        <v>0.43634191238207443</v>
      </c>
      <c r="O11" s="51">
        <v>0.35950480096524218</v>
      </c>
      <c r="P11" s="51">
        <v>0.36741751318788435</v>
      </c>
      <c r="Q11" s="51">
        <v>0.40966186298355423</v>
      </c>
      <c r="R11" s="51">
        <v>0.39994234287626856</v>
      </c>
      <c r="S11" s="51">
        <v>0.39835119273221864</v>
      </c>
      <c r="T11" s="51">
        <v>0.43966963673399317</v>
      </c>
      <c r="U11" s="51">
        <v>0.41078487052557927</v>
      </c>
      <c r="V11">
        <f t="shared" si="5"/>
        <v>3.5514370594882431E-3</v>
      </c>
      <c r="W11" s="44">
        <f t="shared" si="0"/>
        <v>0.45029238549523976</v>
      </c>
      <c r="X11" s="44">
        <f t="shared" si="1"/>
        <v>0.39842416904327449</v>
      </c>
      <c r="Y11">
        <f t="shared" si="2"/>
        <v>3.9044109594494218E-2</v>
      </c>
      <c r="Z11">
        <f t="shared" si="3"/>
        <v>2.950176061952758E-2</v>
      </c>
      <c r="AA11">
        <f t="shared" si="4"/>
        <v>1.2346831553183495E-2</v>
      </c>
      <c r="AB11">
        <f t="shared" si="4"/>
        <v>9.3292758542767307E-3</v>
      </c>
      <c r="AC11" t="s">
        <v>40</v>
      </c>
      <c r="AH11" s="57"/>
      <c r="AI11" s="57"/>
      <c r="AJ11" s="57"/>
      <c r="AK11" s="57"/>
    </row>
    <row r="12" spans="1:52" x14ac:dyDescent="0.25">
      <c r="A12" s="38" t="s">
        <v>90</v>
      </c>
      <c r="B12" s="44">
        <v>3.23289558923004E-2</v>
      </c>
      <c r="C12" s="44">
        <v>3.5897202279515192E-2</v>
      </c>
      <c r="D12" s="44">
        <v>3.6409669809163284E-2</v>
      </c>
      <c r="E12" s="44">
        <v>3.2158448574118453E-2</v>
      </c>
      <c r="F12" s="44">
        <v>4.1968291438879431E-2</v>
      </c>
      <c r="G12" s="44">
        <v>3.0432552656018564E-2</v>
      </c>
      <c r="H12" s="44">
        <v>3.8290505023723775E-2</v>
      </c>
      <c r="I12" s="44">
        <v>3.6413516030365932E-2</v>
      </c>
      <c r="J12" s="44">
        <v>3.5196039386132721E-2</v>
      </c>
      <c r="K12" s="44">
        <v>3.3665966738646233E-2</v>
      </c>
      <c r="L12" s="51">
        <v>2.5545254803144863E-2</v>
      </c>
      <c r="M12" s="51">
        <v>2.8773541994620996E-2</v>
      </c>
      <c r="N12" s="51">
        <v>2.9698664193544333E-2</v>
      </c>
      <c r="O12" s="51">
        <v>2.2294871377689443E-2</v>
      </c>
      <c r="P12" s="51">
        <v>1.718912342399459E-2</v>
      </c>
      <c r="Q12" s="51">
        <v>4.1897235986954405E-2</v>
      </c>
      <c r="R12" s="51">
        <v>3.4037646202235622E-2</v>
      </c>
      <c r="S12" s="51">
        <v>2.3814473478556555E-2</v>
      </c>
      <c r="T12" s="51">
        <v>1.5930059301956276E-2</v>
      </c>
      <c r="U12" s="51">
        <v>2.4746076537685499E-2</v>
      </c>
      <c r="V12">
        <f t="shared" si="5"/>
        <v>3.668176168767065E-3</v>
      </c>
      <c r="W12" s="44">
        <f t="shared" si="0"/>
        <v>3.5276114782886399E-2</v>
      </c>
      <c r="X12" s="44">
        <f t="shared" si="1"/>
        <v>2.6392694730038257E-2</v>
      </c>
      <c r="Y12">
        <f t="shared" si="2"/>
        <v>3.3549437183377552E-3</v>
      </c>
      <c r="Z12">
        <f t="shared" si="3"/>
        <v>7.7206454985367864E-3</v>
      </c>
      <c r="AA12">
        <f t="shared" si="4"/>
        <v>1.0609263571621718E-3</v>
      </c>
      <c r="AB12">
        <f t="shared" si="4"/>
        <v>2.441482478210244E-3</v>
      </c>
      <c r="AC12" s="56" t="s">
        <v>90</v>
      </c>
      <c r="AD12" s="56" t="s">
        <v>145</v>
      </c>
    </row>
    <row r="13" spans="1:52" x14ac:dyDescent="0.25">
      <c r="A13" s="38" t="s">
        <v>42</v>
      </c>
      <c r="B13" s="44">
        <v>1.535625404884269</v>
      </c>
      <c r="C13" s="44">
        <v>2.1203280813100305</v>
      </c>
      <c r="D13" s="44">
        <v>1.8034923112138881</v>
      </c>
      <c r="E13" s="44">
        <v>1.3385954218976805</v>
      </c>
      <c r="F13" s="44">
        <v>1.6046699667806843</v>
      </c>
      <c r="G13" s="44">
        <v>2.5867669757615781</v>
      </c>
      <c r="H13" s="44">
        <v>1.6490444163550375</v>
      </c>
      <c r="I13" s="44">
        <v>2.6560446986855153</v>
      </c>
      <c r="J13" s="44">
        <v>2.4496443412748379</v>
      </c>
      <c r="K13" s="44">
        <v>1.856116966190696</v>
      </c>
      <c r="L13" s="51">
        <v>1.7765563567641651</v>
      </c>
      <c r="M13" s="51">
        <v>1.2350489563845009</v>
      </c>
      <c r="N13" s="51">
        <v>1.1582479035482289</v>
      </c>
      <c r="O13" s="51">
        <v>1.2401522203839752</v>
      </c>
      <c r="P13" s="51">
        <v>1.6630476912714767</v>
      </c>
      <c r="Q13" s="51">
        <v>1.4291612719994449</v>
      </c>
      <c r="R13" s="51">
        <v>1.4146896702804179</v>
      </c>
      <c r="S13" s="51">
        <v>1.4093838395036649</v>
      </c>
      <c r="T13" s="51">
        <v>1.4464493846176296</v>
      </c>
      <c r="U13" s="51">
        <v>1.6654109509862338</v>
      </c>
      <c r="V13">
        <f t="shared" si="5"/>
        <v>4.9765115417966911E-3</v>
      </c>
      <c r="W13" s="44">
        <f t="shared" si="0"/>
        <v>1.9600328584354216</v>
      </c>
      <c r="X13" s="44">
        <f t="shared" si="1"/>
        <v>1.4438148245739737</v>
      </c>
      <c r="Y13">
        <f t="shared" si="2"/>
        <v>0.46752876605642107</v>
      </c>
      <c r="Z13">
        <f t="shared" si="3"/>
        <v>0.20459997980647651</v>
      </c>
      <c r="AA13">
        <f t="shared" si="4"/>
        <v>0.14784557723863087</v>
      </c>
      <c r="AB13">
        <f t="shared" si="4"/>
        <v>6.4700194541292222E-2</v>
      </c>
      <c r="AC13" s="2" t="s">
        <v>42</v>
      </c>
    </row>
    <row r="14" spans="1:52" x14ac:dyDescent="0.25">
      <c r="A14" s="38" t="s">
        <v>76</v>
      </c>
      <c r="B14" s="44">
        <v>4.3875011568121972E-2</v>
      </c>
      <c r="C14" s="44">
        <v>4.0683495916783885E-2</v>
      </c>
      <c r="D14" s="44">
        <v>4.611891509160683E-2</v>
      </c>
      <c r="E14" s="44">
        <v>3.2158448574118453E-2</v>
      </c>
      <c r="F14" s="44">
        <v>3.9499568413062999E-2</v>
      </c>
      <c r="G14" s="44">
        <v>4.1301321461739482E-2</v>
      </c>
      <c r="H14" s="44">
        <v>5.1054006698298376E-2</v>
      </c>
      <c r="I14" s="44">
        <v>3.2129572967969942E-2</v>
      </c>
      <c r="J14" s="44">
        <v>4.4581649889101446E-2</v>
      </c>
      <c r="K14" s="44">
        <v>3.5910364521222649E-2</v>
      </c>
      <c r="L14" s="51">
        <v>3.2512142476729823E-2</v>
      </c>
      <c r="M14" s="51">
        <v>2.8773541994620996E-2</v>
      </c>
      <c r="N14" s="51">
        <v>3.6552202084362259E-2</v>
      </c>
      <c r="O14" s="51">
        <v>3.6229165988745343E-2</v>
      </c>
      <c r="P14" s="51">
        <v>3.2229606419989856E-2</v>
      </c>
      <c r="Q14" s="51">
        <v>3.4914363322462005E-2</v>
      </c>
      <c r="R14" s="51">
        <v>3.4037646202235622E-2</v>
      </c>
      <c r="S14" s="51">
        <v>3.6804186285041937E-2</v>
      </c>
      <c r="T14" s="51">
        <v>3.1860118603912552E-2</v>
      </c>
      <c r="U14" s="51">
        <v>3.7119114806528242E-2</v>
      </c>
      <c r="V14">
        <f t="shared" si="5"/>
        <v>5.6080174143412383E-3</v>
      </c>
      <c r="W14" s="44">
        <f t="shared" si="0"/>
        <v>4.0731235510202607E-2</v>
      </c>
      <c r="X14" s="44">
        <f t="shared" si="1"/>
        <v>3.4103208818462863E-2</v>
      </c>
      <c r="Y14">
        <f t="shared" si="2"/>
        <v>6.0815026231522216E-3</v>
      </c>
      <c r="Z14">
        <f t="shared" si="3"/>
        <v>2.7294521308466289E-3</v>
      </c>
      <c r="AA14">
        <f t="shared" si="4"/>
        <v>1.9231399885449667E-3</v>
      </c>
      <c r="AB14">
        <f t="shared" si="4"/>
        <v>8.6312854978752747E-4</v>
      </c>
      <c r="AC14" t="s">
        <v>76</v>
      </c>
    </row>
    <row r="15" spans="1:52" x14ac:dyDescent="0.25">
      <c r="A15" s="38" t="s">
        <v>122</v>
      </c>
      <c r="B15" s="44">
        <v>0.11776976789338003</v>
      </c>
      <c r="C15" s="44">
        <v>0.10769160683854558</v>
      </c>
      <c r="D15" s="44">
        <v>0.11408363206871164</v>
      </c>
      <c r="E15" s="44">
        <v>0.10250505483000256</v>
      </c>
      <c r="F15" s="44">
        <v>0.1110925361617397</v>
      </c>
      <c r="G15" s="44">
        <v>0.11303519557949754</v>
      </c>
      <c r="H15" s="44">
        <v>0.13784581808540564</v>
      </c>
      <c r="I15" s="44">
        <v>0.10924054809109782</v>
      </c>
      <c r="J15" s="44">
        <v>0.1360913522930465</v>
      </c>
      <c r="K15" s="44">
        <v>0.10324229799851511</v>
      </c>
      <c r="L15" s="51">
        <v>9.5214131538994468E-2</v>
      </c>
      <c r="M15" s="51">
        <v>0.1062407704416775</v>
      </c>
      <c r="N15" s="51">
        <v>0.10051855573199622</v>
      </c>
      <c r="O15" s="51">
        <v>9.7540062277391315E-2</v>
      </c>
      <c r="P15" s="51">
        <v>0.10528338097196686</v>
      </c>
      <c r="Q15" s="51">
        <v>9.7760217302893609E-2</v>
      </c>
      <c r="R15" s="51">
        <v>9.7858232831427416E-2</v>
      </c>
      <c r="S15" s="51">
        <v>9.958779818305466E-2</v>
      </c>
      <c r="T15" s="51">
        <v>0.11151041511369393</v>
      </c>
      <c r="U15" s="51">
        <v>0.1088827367658162</v>
      </c>
      <c r="V15">
        <f t="shared" si="5"/>
        <v>6.3541610766374296E-3</v>
      </c>
      <c r="W15" s="44">
        <f t="shared" si="0"/>
        <v>0.11525978098399421</v>
      </c>
      <c r="X15" s="44">
        <f t="shared" si="1"/>
        <v>0.10203963011589121</v>
      </c>
      <c r="Y15">
        <f t="shared" si="2"/>
        <v>1.2358950271953289E-2</v>
      </c>
      <c r="Z15">
        <f t="shared" si="3"/>
        <v>5.5342521595500727E-3</v>
      </c>
      <c r="AA15">
        <f t="shared" si="4"/>
        <v>3.9082432348129794E-3</v>
      </c>
      <c r="AB15">
        <f t="shared" si="4"/>
        <v>1.7500841969883803E-3</v>
      </c>
      <c r="AC15" t="s">
        <v>122</v>
      </c>
    </row>
    <row r="16" spans="1:52" x14ac:dyDescent="0.25">
      <c r="A16" s="38" t="s">
        <v>88</v>
      </c>
      <c r="B16" s="44">
        <v>0.60501331741305031</v>
      </c>
      <c r="C16" s="44">
        <v>0.60307299829585526</v>
      </c>
      <c r="D16" s="44">
        <v>0.70877490561837875</v>
      </c>
      <c r="E16" s="44">
        <v>0.5426738196882489</v>
      </c>
      <c r="F16" s="44">
        <v>0.63939926368645739</v>
      </c>
      <c r="G16" s="44">
        <v>0.6521261283432549</v>
      </c>
      <c r="H16" s="44">
        <v>0.58712107703043126</v>
      </c>
      <c r="I16" s="44">
        <v>0.66615314620257693</v>
      </c>
      <c r="J16" s="44">
        <v>0.6053718774414828</v>
      </c>
      <c r="K16" s="44">
        <v>0.60374300351305576</v>
      </c>
      <c r="L16" s="51">
        <v>0.58754086047233189</v>
      </c>
      <c r="M16" s="51">
        <v>0.53784390036099239</v>
      </c>
      <c r="N16" s="51">
        <v>0.57569718282870563</v>
      </c>
      <c r="O16" s="51">
        <v>0.59360095043098138</v>
      </c>
      <c r="P16" s="51">
        <v>0.54145738785582964</v>
      </c>
      <c r="Q16" s="51">
        <v>0.55630218893789452</v>
      </c>
      <c r="R16" s="51">
        <v>0.5871493969885645</v>
      </c>
      <c r="S16" s="51">
        <v>0.55855765067887175</v>
      </c>
      <c r="T16" s="51">
        <v>0.6021562416139471</v>
      </c>
      <c r="U16" s="51">
        <v>0.59390583690445187</v>
      </c>
      <c r="V16">
        <f t="shared" si="5"/>
        <v>9.2078393548619616E-3</v>
      </c>
      <c r="W16" s="44">
        <f t="shared" si="0"/>
        <v>0.62134495372327925</v>
      </c>
      <c r="X16" s="44">
        <f t="shared" si="1"/>
        <v>0.57342115970725704</v>
      </c>
      <c r="Y16">
        <f t="shared" si="2"/>
        <v>4.6489168396683496E-2</v>
      </c>
      <c r="Z16">
        <f t="shared" si="3"/>
        <v>2.3206725006888106E-2</v>
      </c>
      <c r="AA16">
        <f t="shared" si="4"/>
        <v>1.4701165866063804E-2</v>
      </c>
      <c r="AB16">
        <f t="shared" si="4"/>
        <v>7.3386108054953134E-3</v>
      </c>
      <c r="AC16" s="2" t="s">
        <v>88</v>
      </c>
    </row>
    <row r="17" spans="1:35" x14ac:dyDescent="0.25">
      <c r="A17" s="38" t="s">
        <v>126</v>
      </c>
      <c r="B17" s="44">
        <v>1.4155464258557247</v>
      </c>
      <c r="C17" s="44">
        <v>1.4622127061855856</v>
      </c>
      <c r="D17" s="44">
        <v>1.5000783961375275</v>
      </c>
      <c r="E17" s="44">
        <v>1.4009024160100352</v>
      </c>
      <c r="F17" s="44">
        <v>1.6170135819097664</v>
      </c>
      <c r="G17" s="44">
        <v>1.3803336383265563</v>
      </c>
      <c r="H17" s="44">
        <v>1.4907769955903127</v>
      </c>
      <c r="I17" s="44">
        <v>1.2337756019700459</v>
      </c>
      <c r="J17" s="44">
        <v>1.3585671203047232</v>
      </c>
      <c r="K17" s="44">
        <v>1.4813025365004346</v>
      </c>
      <c r="L17" s="51">
        <v>1.2517174853540982</v>
      </c>
      <c r="M17" s="51">
        <v>1.3412897268261785</v>
      </c>
      <c r="N17" s="51">
        <v>1.2404903582380442</v>
      </c>
      <c r="O17" s="51">
        <v>1.3488397183502112</v>
      </c>
      <c r="P17" s="51">
        <v>1.1667117524036328</v>
      </c>
      <c r="Q17" s="51">
        <v>1.3895916602339877</v>
      </c>
      <c r="R17" s="51">
        <v>1.4912743742354477</v>
      </c>
      <c r="S17" s="51">
        <v>1.3574249882777236</v>
      </c>
      <c r="T17" s="51">
        <v>1.2170565306694594</v>
      </c>
      <c r="U17" s="51">
        <v>1.3362881330350169</v>
      </c>
      <c r="V17">
        <f t="shared" si="5"/>
        <v>1.4262405185921737E-2</v>
      </c>
      <c r="W17" s="44">
        <f t="shared" si="0"/>
        <v>1.4340509418790712</v>
      </c>
      <c r="X17" s="44">
        <f t="shared" si="1"/>
        <v>1.3140684727623801</v>
      </c>
      <c r="Y17">
        <f t="shared" si="2"/>
        <v>0.10231400760635934</v>
      </c>
      <c r="Z17">
        <f t="shared" si="3"/>
        <v>9.5368248155838969E-2</v>
      </c>
      <c r="AA17">
        <f t="shared" si="4"/>
        <v>3.2354530057588773E-2</v>
      </c>
      <c r="AB17">
        <f t="shared" si="4"/>
        <v>3.0158088063260379E-2</v>
      </c>
      <c r="AC17" t="s">
        <v>126</v>
      </c>
    </row>
    <row r="18" spans="1:35" x14ac:dyDescent="0.25">
      <c r="A18" s="38" t="s">
        <v>48</v>
      </c>
      <c r="B18" s="44">
        <v>0.2170658467054456</v>
      </c>
      <c r="C18" s="44">
        <v>1.0481983065618434</v>
      </c>
      <c r="D18" s="44">
        <v>0.77431231127487266</v>
      </c>
      <c r="E18" s="44">
        <v>0.37987167378177422</v>
      </c>
      <c r="F18" s="44">
        <v>0.5776811880410464</v>
      </c>
      <c r="G18" s="44">
        <v>1.4085924372214307</v>
      </c>
      <c r="H18" s="44">
        <v>0.14295121875523545</v>
      </c>
      <c r="I18" s="44">
        <v>1.4458307835586472</v>
      </c>
      <c r="J18" s="44">
        <v>1.5697433566215198</v>
      </c>
      <c r="K18" s="44">
        <v>1.1850420292003474</v>
      </c>
      <c r="L18" s="51">
        <v>0.8685386633069252</v>
      </c>
      <c r="M18" s="51">
        <v>0.54227059912939568</v>
      </c>
      <c r="N18" s="51">
        <v>0.33810786928035086</v>
      </c>
      <c r="O18" s="51">
        <v>0.21180127808804966</v>
      </c>
      <c r="P18" s="51">
        <v>0.4469172090238594</v>
      </c>
      <c r="Q18" s="51">
        <v>0.20017568304878217</v>
      </c>
      <c r="R18" s="51">
        <v>0.1850797012246562</v>
      </c>
      <c r="S18" s="51">
        <v>0.15587655367782471</v>
      </c>
      <c r="T18" s="51">
        <v>0.14655654557799772</v>
      </c>
      <c r="U18" s="51">
        <v>0.80177287982101009</v>
      </c>
      <c r="V18">
        <f t="shared" si="5"/>
        <v>1.8876469223265413E-2</v>
      </c>
      <c r="W18" s="44">
        <f t="shared" si="0"/>
        <v>0.87492891517221627</v>
      </c>
      <c r="X18" s="44">
        <f t="shared" si="1"/>
        <v>0.38970969821788515</v>
      </c>
      <c r="Y18">
        <f t="shared" si="2"/>
        <v>0.53039000127226887</v>
      </c>
      <c r="Z18">
        <f t="shared" si="3"/>
        <v>0.26905862632999428</v>
      </c>
      <c r="AA18">
        <f t="shared" si="4"/>
        <v>0.1677240452199974</v>
      </c>
      <c r="AB18">
        <f t="shared" si="4"/>
        <v>8.508380833189326E-2</v>
      </c>
      <c r="AC18" t="s">
        <v>48</v>
      </c>
    </row>
    <row r="19" spans="1:35" x14ac:dyDescent="0.25">
      <c r="A19" s="38" t="s">
        <v>96</v>
      </c>
      <c r="B19" s="44">
        <v>0.45722380476253427</v>
      </c>
      <c r="C19" s="44">
        <v>0.42358698689827934</v>
      </c>
      <c r="D19" s="44">
        <v>0.4441979716717922</v>
      </c>
      <c r="E19" s="44">
        <v>0.43413905575059919</v>
      </c>
      <c r="F19" s="44">
        <v>0.46905737490512311</v>
      </c>
      <c r="G19" s="44">
        <v>0.44344576727341334</v>
      </c>
      <c r="H19" s="44">
        <v>0.49777656530840919</v>
      </c>
      <c r="I19" s="44">
        <v>0.40483261939642129</v>
      </c>
      <c r="J19" s="44">
        <v>0.42939168051081933</v>
      </c>
      <c r="K19" s="44">
        <v>0.39725840751602565</v>
      </c>
      <c r="L19" s="51">
        <v>0.4342693316534626</v>
      </c>
      <c r="M19" s="51">
        <v>0.42274973238250835</v>
      </c>
      <c r="N19" s="51">
        <v>0.41806581133989335</v>
      </c>
      <c r="O19" s="51">
        <v>0.40688140264283235</v>
      </c>
      <c r="P19" s="51">
        <v>0.38030935575588037</v>
      </c>
      <c r="Q19" s="51">
        <v>0.39802374187606687</v>
      </c>
      <c r="R19" s="51">
        <v>0.4339799890785041</v>
      </c>
      <c r="S19" s="51">
        <v>0.38536147992573327</v>
      </c>
      <c r="T19" s="51">
        <v>0.43966963673399317</v>
      </c>
      <c r="U19" s="51">
        <v>0.40583565521804205</v>
      </c>
      <c r="V19">
        <f t="shared" si="5"/>
        <v>2.7279369528857244E-2</v>
      </c>
      <c r="W19" s="44">
        <f t="shared" si="0"/>
        <v>0.44009102339934164</v>
      </c>
      <c r="X19" s="44">
        <f t="shared" si="1"/>
        <v>0.4125146136606917</v>
      </c>
      <c r="Y19">
        <f t="shared" si="2"/>
        <v>2.9792612631915866E-2</v>
      </c>
      <c r="Z19">
        <f t="shared" si="3"/>
        <v>2.0730538534785837E-2</v>
      </c>
      <c r="AA19">
        <f t="shared" si="4"/>
        <v>9.4212513363957796E-3</v>
      </c>
      <c r="AB19">
        <f t="shared" si="4"/>
        <v>6.5555718891812977E-3</v>
      </c>
      <c r="AC19" t="s">
        <v>96</v>
      </c>
    </row>
    <row r="20" spans="1:35" x14ac:dyDescent="0.25">
      <c r="A20" s="38" t="s">
        <v>58</v>
      </c>
      <c r="B20" s="44">
        <v>0.2586316471384032</v>
      </c>
      <c r="C20" s="44">
        <v>0.13880251548079206</v>
      </c>
      <c r="D20" s="44">
        <v>0.31069584903819342</v>
      </c>
      <c r="E20" s="44">
        <v>0.27937652198765406</v>
      </c>
      <c r="F20" s="44">
        <v>0.33821505453685186</v>
      </c>
      <c r="G20" s="44">
        <v>0.130425225668651</v>
      </c>
      <c r="H20" s="44">
        <v>0.29100783818030068</v>
      </c>
      <c r="I20" s="44">
        <v>0.14565406412146373</v>
      </c>
      <c r="J20" s="44">
        <v>0</v>
      </c>
      <c r="K20" s="44">
        <v>0.24912815386598214</v>
      </c>
      <c r="L20" s="51">
        <v>0.36460045491761295</v>
      </c>
      <c r="M20" s="51">
        <v>0.33421575701444378</v>
      </c>
      <c r="N20" s="51">
        <v>0.37009104610416782</v>
      </c>
      <c r="O20" s="51">
        <v>0.30655448144322983</v>
      </c>
      <c r="P20" s="51">
        <v>0.30510694077590395</v>
      </c>
      <c r="Q20" s="51">
        <v>0.30491877301616815</v>
      </c>
      <c r="R20" s="51">
        <v>0.2467729349662082</v>
      </c>
      <c r="S20" s="51">
        <v>0.17536112288755279</v>
      </c>
      <c r="T20" s="51">
        <v>0.2676249962728654</v>
      </c>
      <c r="U20" s="51">
        <v>0.35386889448890263</v>
      </c>
      <c r="V20">
        <f t="shared" si="5"/>
        <v>3.3622492979374106E-2</v>
      </c>
      <c r="W20" s="44">
        <f t="shared" si="0"/>
        <v>0.2141936870018292</v>
      </c>
      <c r="X20" s="44">
        <f t="shared" si="1"/>
        <v>0.30291154018870553</v>
      </c>
      <c r="Y20">
        <f t="shared" si="2"/>
        <v>0.10610054522357222</v>
      </c>
      <c r="Z20">
        <f t="shared" si="3"/>
        <v>6.0169322271699514E-2</v>
      </c>
      <c r="AA20">
        <f t="shared" si="4"/>
        <v>3.3551938389218723E-2</v>
      </c>
      <c r="AB20">
        <f t="shared" si="4"/>
        <v>1.902721036472671E-2</v>
      </c>
      <c r="AC20" s="2" t="s">
        <v>58</v>
      </c>
    </row>
    <row r="21" spans="1:35" x14ac:dyDescent="0.25">
      <c r="A21" s="38" t="s">
        <v>80</v>
      </c>
      <c r="B21" s="44">
        <v>6.2348700649436498E-2</v>
      </c>
      <c r="C21" s="44">
        <v>5.7435523647224311E-2</v>
      </c>
      <c r="D21" s="44">
        <v>6.0682783015272156E-2</v>
      </c>
      <c r="E21" s="44">
        <v>4.0198060717648074E-2</v>
      </c>
      <c r="F21" s="44">
        <v>5.1843183542145191E-2</v>
      </c>
      <c r="G21" s="44">
        <v>6.3038859073181311E-2</v>
      </c>
      <c r="H21" s="44">
        <v>5.6159407368128217E-2</v>
      </c>
      <c r="I21" s="44">
        <v>5.9975202873543895E-2</v>
      </c>
      <c r="J21" s="44">
        <v>5.866006564355454E-2</v>
      </c>
      <c r="K21" s="44">
        <v>4.7132353434104733E-2</v>
      </c>
      <c r="L21" s="51">
        <v>2.7867550694339847E-2</v>
      </c>
      <c r="M21" s="51">
        <v>3.9840288915629067E-2</v>
      </c>
      <c r="N21" s="51">
        <v>4.7974765235725469E-2</v>
      </c>
      <c r="O21" s="51">
        <v>3.9016024910956522E-2</v>
      </c>
      <c r="P21" s="51">
        <v>6.0161931983981065E-2</v>
      </c>
      <c r="Q21" s="51">
        <v>4.8880108651446805E-2</v>
      </c>
      <c r="R21" s="51">
        <v>5.7438527966272614E-2</v>
      </c>
      <c r="S21" s="51">
        <v>4.3299042688284647E-2</v>
      </c>
      <c r="T21" s="51">
        <v>5.0976189766260074E-2</v>
      </c>
      <c r="U21" s="51">
        <v>5.4441368382908098E-2</v>
      </c>
      <c r="V21">
        <f t="shared" si="5"/>
        <v>3.5406360178187268E-2</v>
      </c>
      <c r="W21" s="44">
        <f t="shared" si="0"/>
        <v>5.574741399642389E-2</v>
      </c>
      <c r="X21" s="44">
        <f t="shared" si="1"/>
        <v>4.6989579919580422E-2</v>
      </c>
      <c r="Y21">
        <f t="shared" si="2"/>
        <v>7.3160545423064565E-3</v>
      </c>
      <c r="Z21">
        <f t="shared" si="3"/>
        <v>9.7332207792421924E-3</v>
      </c>
      <c r="AA21">
        <f t="shared" si="4"/>
        <v>2.3135395839709101E-3</v>
      </c>
      <c r="AB21">
        <f t="shared" si="4"/>
        <v>3.0779146631684249E-3</v>
      </c>
      <c r="AC21" t="s">
        <v>80</v>
      </c>
    </row>
    <row r="22" spans="1:35" x14ac:dyDescent="0.25">
      <c r="A22" s="38" t="s">
        <v>106</v>
      </c>
      <c r="B22" s="44">
        <v>0.30712508097685381</v>
      </c>
      <c r="C22" s="44">
        <v>0.25606670959387501</v>
      </c>
      <c r="D22" s="44">
        <v>0.2645769339465866</v>
      </c>
      <c r="E22" s="44">
        <v>0.24520817037765322</v>
      </c>
      <c r="F22" s="44">
        <v>0.29624676309797249</v>
      </c>
      <c r="G22" s="44">
        <v>0.22607039115899508</v>
      </c>
      <c r="H22" s="44">
        <v>0.2578227338264068</v>
      </c>
      <c r="I22" s="44">
        <v>0.18635152321422568</v>
      </c>
      <c r="J22" s="44">
        <v>0.23464026257421816</v>
      </c>
      <c r="K22" s="44">
        <v>0.28279412060462839</v>
      </c>
      <c r="L22" s="51">
        <v>0.21597351788113381</v>
      </c>
      <c r="M22" s="51">
        <v>0.22576163718856471</v>
      </c>
      <c r="N22" s="51">
        <v>0.17819198516126597</v>
      </c>
      <c r="O22" s="51">
        <v>0.24245672623237266</v>
      </c>
      <c r="P22" s="51">
        <v>0.21486404279993238</v>
      </c>
      <c r="Q22" s="51">
        <v>0.24672816747873144</v>
      </c>
      <c r="R22" s="51">
        <v>0.24890028785384799</v>
      </c>
      <c r="S22" s="51">
        <v>0.23597978265115133</v>
      </c>
      <c r="T22" s="51">
        <v>0.18478868790269276</v>
      </c>
      <c r="U22" s="51">
        <v>0.26725762660700342</v>
      </c>
      <c r="V22">
        <f t="shared" si="5"/>
        <v>5.4158331499448653E-2</v>
      </c>
      <c r="W22" s="44">
        <f t="shared" si="0"/>
        <v>0.25569026893714153</v>
      </c>
      <c r="X22" s="44">
        <f t="shared" si="1"/>
        <v>0.22609024617566967</v>
      </c>
      <c r="Y22">
        <f t="shared" si="2"/>
        <v>3.550716013639222E-2</v>
      </c>
      <c r="Z22">
        <f t="shared" si="3"/>
        <v>2.8353297968590978E-2</v>
      </c>
      <c r="AA22">
        <f t="shared" si="4"/>
        <v>1.1228349927533434E-2</v>
      </c>
      <c r="AB22">
        <f t="shared" si="4"/>
        <v>8.9661000758172738E-3</v>
      </c>
      <c r="AC22" t="s">
        <v>106</v>
      </c>
    </row>
    <row r="23" spans="1:35" x14ac:dyDescent="0.25">
      <c r="A23" s="38" t="s">
        <v>50</v>
      </c>
      <c r="B23" s="44">
        <v>10.188239528344955</v>
      </c>
      <c r="C23" s="44">
        <v>9.3763492354093678</v>
      </c>
      <c r="D23" s="44">
        <v>9.4859326409473415</v>
      </c>
      <c r="E23" s="44">
        <v>8.477771005351979</v>
      </c>
      <c r="F23" s="44">
        <v>10.24026311108658</v>
      </c>
      <c r="G23" s="44">
        <v>8.4385121007617201</v>
      </c>
      <c r="H23" s="44">
        <v>9.6747342693275424</v>
      </c>
      <c r="I23" s="44">
        <v>9.16121223893383</v>
      </c>
      <c r="J23" s="44">
        <v>8.8154346649133757</v>
      </c>
      <c r="K23" s="44">
        <v>8.8541492522639604</v>
      </c>
      <c r="L23" s="51">
        <v>8.3393645452811995</v>
      </c>
      <c r="M23" s="51">
        <v>8.1606191795513521</v>
      </c>
      <c r="N23" s="51">
        <v>7.1939302727285455</v>
      </c>
      <c r="O23" s="51">
        <v>8.8622113726315526</v>
      </c>
      <c r="P23" s="51">
        <v>8.8781822484932054</v>
      </c>
      <c r="Q23" s="51">
        <v>8.8961797745633184</v>
      </c>
      <c r="R23" s="51">
        <v>9.2965321189856045</v>
      </c>
      <c r="S23" s="51">
        <v>9.4305314975083974</v>
      </c>
      <c r="T23" s="51">
        <v>8.7424165449136009</v>
      </c>
      <c r="U23" s="51">
        <v>9.069437051061735</v>
      </c>
      <c r="V23">
        <f t="shared" si="5"/>
        <v>5.8489279506975501E-2</v>
      </c>
      <c r="W23" s="44">
        <f t="shared" si="0"/>
        <v>9.2712598047340631</v>
      </c>
      <c r="X23" s="44">
        <f t="shared" si="1"/>
        <v>8.6869404605718508</v>
      </c>
      <c r="Y23">
        <f t="shared" si="2"/>
        <v>0.64262487164330562</v>
      </c>
      <c r="Z23">
        <f t="shared" si="3"/>
        <v>0.65080188069288702</v>
      </c>
      <c r="AA23">
        <f t="shared" si="4"/>
        <v>0.20321582754661974</v>
      </c>
      <c r="AB23">
        <f t="shared" si="4"/>
        <v>0.20580162485106834</v>
      </c>
      <c r="AC23" s="2" t="s">
        <v>50</v>
      </c>
    </row>
    <row r="24" spans="1:35" x14ac:dyDescent="0.25">
      <c r="A24" s="38" t="s">
        <v>36</v>
      </c>
      <c r="B24" s="44">
        <v>2.3692506246785863</v>
      </c>
      <c r="C24" s="44">
        <v>1.0434120129245752</v>
      </c>
      <c r="D24" s="44">
        <v>2.5632407545650953</v>
      </c>
      <c r="E24" s="44">
        <v>2.7033195832618331</v>
      </c>
      <c r="F24" s="44">
        <v>2.9871548612378893</v>
      </c>
      <c r="G24" s="44">
        <v>1.2107808449573101</v>
      </c>
      <c r="H24" s="44">
        <v>2.6343867456321957</v>
      </c>
      <c r="I24" s="44">
        <v>1.1502387122533242</v>
      </c>
      <c r="J24" s="44">
        <v>0.32849636760390544</v>
      </c>
      <c r="K24" s="44">
        <v>1.6653431546717004</v>
      </c>
      <c r="L24" s="51">
        <v>2.2990729322830372</v>
      </c>
      <c r="M24" s="51">
        <v>2.6316724178157203</v>
      </c>
      <c r="N24" s="51">
        <v>3.1206442529524274</v>
      </c>
      <c r="O24" s="51">
        <v>2.8537435363442487</v>
      </c>
      <c r="P24" s="51">
        <v>2.513909300759209</v>
      </c>
      <c r="Q24" s="51">
        <v>2.6232324976276455</v>
      </c>
      <c r="R24" s="51">
        <v>2.4060361159205303</v>
      </c>
      <c r="S24" s="51">
        <v>1.7990752236982266</v>
      </c>
      <c r="T24" s="51">
        <v>2.3353466936667897</v>
      </c>
      <c r="U24" s="51">
        <v>2.2593167878906861</v>
      </c>
      <c r="V24" s="15">
        <f t="shared" si="5"/>
        <v>5.8995434267438814E-2</v>
      </c>
      <c r="W24" s="52">
        <f t="shared" si="0"/>
        <v>1.8655623661786411</v>
      </c>
      <c r="X24" s="52">
        <f t="shared" si="1"/>
        <v>2.4842049758958522</v>
      </c>
      <c r="Y24" s="15">
        <f t="shared" si="2"/>
        <v>0.90125667770356255</v>
      </c>
      <c r="Z24" s="15">
        <f t="shared" si="3"/>
        <v>0.35995244331876802</v>
      </c>
      <c r="AA24" s="15">
        <f t="shared" si="4"/>
        <v>0.28500238579795489</v>
      </c>
      <c r="AB24" s="15">
        <f t="shared" si="4"/>
        <v>0.11382695702299649</v>
      </c>
      <c r="AC24" t="s">
        <v>36</v>
      </c>
    </row>
    <row r="25" spans="1:35" x14ac:dyDescent="0.25">
      <c r="A25" s="38" t="s">
        <v>78</v>
      </c>
      <c r="B25" s="44">
        <v>3.630079904478301</v>
      </c>
      <c r="C25" s="44">
        <v>3.0680142214892312</v>
      </c>
      <c r="D25" s="44">
        <v>3.0389937734048296</v>
      </c>
      <c r="E25" s="44">
        <v>3.3766371002824376</v>
      </c>
      <c r="F25" s="44">
        <v>3.8734264275059909</v>
      </c>
      <c r="G25" s="44">
        <v>3.371492083534628</v>
      </c>
      <c r="H25" s="44">
        <v>3.5661223678761407</v>
      </c>
      <c r="I25" s="44">
        <v>3.2579386989521519</v>
      </c>
      <c r="J25" s="44">
        <v>3.3107741049222179</v>
      </c>
      <c r="K25" s="44">
        <v>3.8917857549875046</v>
      </c>
      <c r="L25" s="51">
        <v>3.1397440448956226</v>
      </c>
      <c r="M25" s="51">
        <v>3.2735437392341882</v>
      </c>
      <c r="N25" s="51">
        <v>2.4467130270219988</v>
      </c>
      <c r="O25" s="51">
        <v>3.4361970510863848</v>
      </c>
      <c r="P25" s="51">
        <v>2.9909074757750584</v>
      </c>
      <c r="Q25" s="51">
        <v>3.2423805405459714</v>
      </c>
      <c r="R25" s="51">
        <v>3.2016660958977878</v>
      </c>
      <c r="S25" s="51">
        <v>3.4487687501218725</v>
      </c>
      <c r="T25" s="51">
        <v>2.3608347885499197</v>
      </c>
      <c r="U25" s="51">
        <v>3.6673685428849905</v>
      </c>
      <c r="V25">
        <f t="shared" si="5"/>
        <v>6.7559310662249017E-2</v>
      </c>
      <c r="W25" s="44">
        <f t="shared" si="0"/>
        <v>3.4385264437433429</v>
      </c>
      <c r="X25" s="44">
        <f t="shared" si="1"/>
        <v>3.1208124056013795</v>
      </c>
      <c r="Y25">
        <f t="shared" si="2"/>
        <v>0.29846228101801298</v>
      </c>
      <c r="Z25">
        <f t="shared" si="3"/>
        <v>0.42158419338950626</v>
      </c>
      <c r="AA25">
        <f t="shared" si="4"/>
        <v>9.4382060366615936E-2</v>
      </c>
      <c r="AB25">
        <f t="shared" si="4"/>
        <v>0.13331662766357413</v>
      </c>
      <c r="AC25" t="s">
        <v>78</v>
      </c>
    </row>
    <row r="26" spans="1:35" x14ac:dyDescent="0.25">
      <c r="A26" s="38" t="s">
        <v>38</v>
      </c>
      <c r="B26" s="44">
        <v>0.22168426897577417</v>
      </c>
      <c r="C26" s="44">
        <v>0.24649412231933771</v>
      </c>
      <c r="D26" s="44">
        <v>0.27671349054964095</v>
      </c>
      <c r="E26" s="44">
        <v>0.20902991573176999</v>
      </c>
      <c r="F26" s="44">
        <v>0.21477890324603008</v>
      </c>
      <c r="G26" s="44">
        <v>0.2586766975761578</v>
      </c>
      <c r="H26" s="44">
        <v>0.29866593918504553</v>
      </c>
      <c r="I26" s="44">
        <v>0.2548946122125616</v>
      </c>
      <c r="J26" s="44">
        <v>0.29095392559203059</v>
      </c>
      <c r="K26" s="44">
        <v>0.24015056273567648</v>
      </c>
      <c r="L26" s="51">
        <v>0.2136512219899388</v>
      </c>
      <c r="M26" s="51">
        <v>0.18592134827293563</v>
      </c>
      <c r="N26" s="51">
        <v>0.19875259883371979</v>
      </c>
      <c r="O26" s="51">
        <v>0.20065384239920495</v>
      </c>
      <c r="P26" s="51">
        <v>0.20197220023193646</v>
      </c>
      <c r="Q26" s="51">
        <v>0.25371104014322399</v>
      </c>
      <c r="R26" s="51">
        <v>0.2467729349662082</v>
      </c>
      <c r="S26" s="51">
        <v>0.23381483051673707</v>
      </c>
      <c r="T26" s="51">
        <v>0.27081100813325665</v>
      </c>
      <c r="U26" s="51">
        <v>0.26478301895323481</v>
      </c>
      <c r="V26">
        <f t="shared" si="5"/>
        <v>9.7680885273208742E-2</v>
      </c>
      <c r="W26" s="44">
        <f t="shared" si="0"/>
        <v>0.25120424381240247</v>
      </c>
      <c r="X26" s="44">
        <f t="shared" si="1"/>
        <v>0.22708440444403966</v>
      </c>
      <c r="Y26">
        <f t="shared" si="2"/>
        <v>3.1044958780450192E-2</v>
      </c>
      <c r="Z26">
        <f t="shared" si="3"/>
        <v>3.0698990587339256E-2</v>
      </c>
      <c r="AA26">
        <f t="shared" si="4"/>
        <v>9.8172779612265802E-3</v>
      </c>
      <c r="AB26">
        <f t="shared" si="4"/>
        <v>9.7078732124062286E-3</v>
      </c>
      <c r="AC26" t="s">
        <v>38</v>
      </c>
    </row>
    <row r="27" spans="1:35" x14ac:dyDescent="0.25">
      <c r="A27" s="38" t="s">
        <v>30</v>
      </c>
      <c r="B27" s="44">
        <v>2.4315993253280235</v>
      </c>
      <c r="C27" s="44">
        <v>2.3117798268007785</v>
      </c>
      <c r="D27" s="44">
        <v>2.4734302357024931</v>
      </c>
      <c r="E27" s="44">
        <v>2.1988339212553494</v>
      </c>
      <c r="F27" s="44">
        <v>2.5921591771072592</v>
      </c>
      <c r="G27" s="44">
        <v>2.2867889567236808</v>
      </c>
      <c r="H27" s="44">
        <v>2.1800060860173405</v>
      </c>
      <c r="I27" s="44">
        <v>2.4611252893464979</v>
      </c>
      <c r="J27" s="44">
        <v>2.2478537154610096</v>
      </c>
      <c r="K27" s="44">
        <v>2.2533753737067213</v>
      </c>
      <c r="L27" s="51">
        <v>2.1249007404434135</v>
      </c>
      <c r="M27" s="51">
        <v>2.4258309250849699</v>
      </c>
      <c r="N27" s="51">
        <v>2.2593829913396419</v>
      </c>
      <c r="O27" s="51">
        <v>2.3381746357351805</v>
      </c>
      <c r="P27" s="51">
        <v>2.1787213939913146</v>
      </c>
      <c r="Q27" s="51">
        <v>2.183311519764624</v>
      </c>
      <c r="R27" s="51">
        <v>2.1933008271565577</v>
      </c>
      <c r="S27" s="51">
        <v>2.2385605069843155</v>
      </c>
      <c r="T27" s="51">
        <v>2.3767648478518755</v>
      </c>
      <c r="U27" s="51">
        <v>2.2419945343143057</v>
      </c>
      <c r="V27">
        <f t="shared" si="5"/>
        <v>0.11550660855165515</v>
      </c>
      <c r="W27" s="44">
        <f t="shared" si="0"/>
        <v>2.3436951907449153</v>
      </c>
      <c r="X27" s="44">
        <f t="shared" si="1"/>
        <v>2.2560942922666198</v>
      </c>
      <c r="Y27">
        <f t="shared" si="2"/>
        <v>0.137219037150589</v>
      </c>
      <c r="Z27">
        <f t="shared" si="3"/>
        <v>9.6069886189996637E-2</v>
      </c>
      <c r="AA27">
        <f t="shared" si="4"/>
        <v>4.3392469573112248E-2</v>
      </c>
      <c r="AB27">
        <f t="shared" si="4"/>
        <v>3.0379965491354504E-2</v>
      </c>
      <c r="AC27" t="s">
        <v>30</v>
      </c>
    </row>
    <row r="28" spans="1:35" x14ac:dyDescent="0.25">
      <c r="A28" s="38" t="s">
        <v>114</v>
      </c>
      <c r="B28" s="44">
        <v>7.6203967460422364E-2</v>
      </c>
      <c r="C28" s="44">
        <v>9.8119019564008175E-2</v>
      </c>
      <c r="D28" s="44">
        <v>9.7092452824435446E-2</v>
      </c>
      <c r="E28" s="44">
        <v>0.1085347639376498</v>
      </c>
      <c r="F28" s="44">
        <v>9.3811474981024615E-2</v>
      </c>
      <c r="G28" s="44">
        <v>9.5645165490344075E-2</v>
      </c>
      <c r="H28" s="44">
        <v>8.4239111052192298E-2</v>
      </c>
      <c r="I28" s="44">
        <v>9.2104775841513831E-2</v>
      </c>
      <c r="J28" s="44">
        <v>7.9777689275234168E-2</v>
      </c>
      <c r="K28" s="44">
        <v>6.9576331259868895E-2</v>
      </c>
      <c r="L28" s="51">
        <v>7.8958060300629559E-2</v>
      </c>
      <c r="M28" s="51">
        <v>9.2960674136467816E-2</v>
      </c>
      <c r="N28" s="51">
        <v>0.10280306836226884</v>
      </c>
      <c r="O28" s="51">
        <v>0.10590063904402483</v>
      </c>
      <c r="P28" s="51">
        <v>0.10743202139996619</v>
      </c>
      <c r="Q28" s="51">
        <v>7.6811599309416403E-2</v>
      </c>
      <c r="R28" s="51">
        <v>0.10211293860670685</v>
      </c>
      <c r="S28" s="51">
        <v>0.1082476067207116</v>
      </c>
      <c r="T28" s="51">
        <v>9.239434395134638E-2</v>
      </c>
      <c r="U28" s="51">
        <v>0.10640812911204764</v>
      </c>
      <c r="V28">
        <f t="shared" si="5"/>
        <v>0.15045378752667266</v>
      </c>
      <c r="W28" s="44">
        <f t="shared" si="0"/>
        <v>8.9510475168669362E-2</v>
      </c>
      <c r="X28" s="44">
        <f t="shared" si="1"/>
        <v>9.7402908094358615E-2</v>
      </c>
      <c r="Y28">
        <f t="shared" si="2"/>
        <v>1.1800791156701634E-2</v>
      </c>
      <c r="Z28">
        <f t="shared" si="3"/>
        <v>1.1699362385910858E-2</v>
      </c>
      <c r="AA28">
        <f t="shared" si="4"/>
        <v>3.7317378247150143E-3</v>
      </c>
      <c r="AB28">
        <f t="shared" si="4"/>
        <v>3.6996632311180134E-3</v>
      </c>
      <c r="AC28" t="s">
        <v>114</v>
      </c>
    </row>
    <row r="29" spans="1:35" x14ac:dyDescent="0.25">
      <c r="A29" s="38" t="s">
        <v>32</v>
      </c>
      <c r="B29" s="44">
        <v>1.110730556014035</v>
      </c>
      <c r="C29" s="44">
        <v>0.70837145831576642</v>
      </c>
      <c r="D29" s="44">
        <v>0.76217575467181797</v>
      </c>
      <c r="E29" s="44">
        <v>0.70949577166648836</v>
      </c>
      <c r="F29" s="44">
        <v>0.65421160184135585</v>
      </c>
      <c r="G29" s="44">
        <v>0.46300955112371101</v>
      </c>
      <c r="H29" s="44">
        <v>0.91641942023445577</v>
      </c>
      <c r="I29" s="44">
        <v>0.60831991486023096</v>
      </c>
      <c r="J29" s="44">
        <v>0.27452910721183527</v>
      </c>
      <c r="K29" s="44">
        <v>0.81022759951008627</v>
      </c>
      <c r="L29" s="51">
        <v>0.61540841116667155</v>
      </c>
      <c r="M29" s="51">
        <v>0.80344582646518603</v>
      </c>
      <c r="N29" s="51">
        <v>0.62138743543415831</v>
      </c>
      <c r="O29" s="51">
        <v>0.75802562684144092</v>
      </c>
      <c r="P29" s="51">
        <v>0.65963261139579243</v>
      </c>
      <c r="Q29" s="51">
        <v>0.90079057371951976</v>
      </c>
      <c r="R29" s="51">
        <v>1.0083652687412301</v>
      </c>
      <c r="S29" s="51">
        <v>1.2361876687505267</v>
      </c>
      <c r="T29" s="51">
        <v>1.1246621867181128</v>
      </c>
      <c r="U29" s="51">
        <v>0.75970454970694479</v>
      </c>
      <c r="V29">
        <f t="shared" si="5"/>
        <v>0.1574592532159296</v>
      </c>
      <c r="W29" s="44">
        <f t="shared" si="0"/>
        <v>0.70174907354497829</v>
      </c>
      <c r="X29" s="44">
        <f t="shared" si="1"/>
        <v>0.84876101589395836</v>
      </c>
      <c r="Y29">
        <f t="shared" si="2"/>
        <v>0.23078954592102893</v>
      </c>
      <c r="Z29">
        <f t="shared" si="3"/>
        <v>0.21461609855263225</v>
      </c>
      <c r="AA29">
        <f t="shared" si="4"/>
        <v>7.2982062526647407E-2</v>
      </c>
      <c r="AB29">
        <f t="shared" si="4"/>
        <v>6.7867569396548422E-2</v>
      </c>
      <c r="AC29" t="s">
        <v>32</v>
      </c>
      <c r="AH29" s="44"/>
      <c r="AI29" s="44"/>
    </row>
    <row r="30" spans="1:35" x14ac:dyDescent="0.25">
      <c r="A30" s="38" t="s">
        <v>86</v>
      </c>
      <c r="B30" s="44">
        <v>8.0683837062641146</v>
      </c>
      <c r="C30" s="44">
        <v>7.0382447936036119</v>
      </c>
      <c r="D30" s="44">
        <v>8.2819862259243422</v>
      </c>
      <c r="E30" s="44">
        <v>7.3582550143654775</v>
      </c>
      <c r="F30" s="44">
        <v>7.6382290418760554</v>
      </c>
      <c r="G30" s="44">
        <v>7.4255428480685302</v>
      </c>
      <c r="H30" s="44">
        <v>7.0377948233604313</v>
      </c>
      <c r="I30" s="44">
        <v>8.0388191565860794</v>
      </c>
      <c r="J30" s="44">
        <v>7.6398869494165442</v>
      </c>
      <c r="K30" s="44">
        <v>7.2202276665483289</v>
      </c>
      <c r="L30" s="51">
        <v>7.1619605284453396</v>
      </c>
      <c r="M30" s="51">
        <v>6.9189301750142498</v>
      </c>
      <c r="N30" s="51">
        <v>7.6645398745647109</v>
      </c>
      <c r="O30" s="51">
        <v>7.0479662142720754</v>
      </c>
      <c r="P30" s="51">
        <v>7.1291889401017574</v>
      </c>
      <c r="Q30" s="51">
        <v>7.2365837046356241</v>
      </c>
      <c r="R30" s="51">
        <v>7.5223198106940714</v>
      </c>
      <c r="S30" s="51">
        <v>7.8825907214022184</v>
      </c>
      <c r="T30" s="51">
        <v>7.49031388377984</v>
      </c>
      <c r="U30" s="51">
        <v>7.5079596215337796</v>
      </c>
      <c r="V30">
        <f t="shared" si="5"/>
        <v>0.21226710675849109</v>
      </c>
      <c r="W30" s="44">
        <f t="shared" si="0"/>
        <v>7.57473702260135</v>
      </c>
      <c r="X30" s="44">
        <f t="shared" si="1"/>
        <v>7.3562353474443665</v>
      </c>
      <c r="Y30">
        <f t="shared" si="2"/>
        <v>0.43950319714243608</v>
      </c>
      <c r="Z30">
        <f t="shared" si="3"/>
        <v>0.30378317992279102</v>
      </c>
      <c r="AA30">
        <f t="shared" si="4"/>
        <v>0.13898311418961046</v>
      </c>
      <c r="AB30">
        <f t="shared" si="4"/>
        <v>9.606467634047533E-2</v>
      </c>
      <c r="AC30" s="2" t="s">
        <v>86</v>
      </c>
    </row>
    <row r="31" spans="1:35" x14ac:dyDescent="0.25">
      <c r="A31" s="38" t="s">
        <v>82</v>
      </c>
      <c r="B31" s="44">
        <v>0.73663835211741624</v>
      </c>
      <c r="C31" s="44">
        <v>0.81845621197294649</v>
      </c>
      <c r="D31" s="44">
        <v>0.83256778296953371</v>
      </c>
      <c r="E31" s="44">
        <v>0.68939674130766415</v>
      </c>
      <c r="F31" s="44">
        <v>0.81714732154524083</v>
      </c>
      <c r="G31" s="44">
        <v>0.80646264538449197</v>
      </c>
      <c r="H31" s="44">
        <v>0.6458331847334744</v>
      </c>
      <c r="I31" s="44">
        <v>0.87606635625998042</v>
      </c>
      <c r="J31" s="44">
        <v>0.81654811375827918</v>
      </c>
      <c r="K31" s="44">
        <v>0.61945378799109085</v>
      </c>
      <c r="L31" s="51">
        <v>0.73384550161761597</v>
      </c>
      <c r="M31" s="51">
        <v>0.71048515232871834</v>
      </c>
      <c r="N31" s="51">
        <v>0.55742108178652439</v>
      </c>
      <c r="O31" s="51">
        <v>0.71343588408606218</v>
      </c>
      <c r="P31" s="51">
        <v>0.72838910509177079</v>
      </c>
      <c r="Q31" s="51">
        <v>0.78208173842314888</v>
      </c>
      <c r="R31" s="51">
        <v>0.6764982182694329</v>
      </c>
      <c r="S31" s="51">
        <v>0.64948564032426948</v>
      </c>
      <c r="T31" s="51">
        <v>0.83473510742250867</v>
      </c>
      <c r="U31" s="51">
        <v>0.80424748747477859</v>
      </c>
      <c r="V31">
        <f t="shared" si="5"/>
        <v>0.2280541504947898</v>
      </c>
      <c r="W31" s="44">
        <f t="shared" si="0"/>
        <v>0.76585704980401181</v>
      </c>
      <c r="X31" s="44">
        <f t="shared" si="1"/>
        <v>0.71906249168248304</v>
      </c>
      <c r="Y31">
        <f t="shared" si="2"/>
        <v>8.7401836789879173E-2</v>
      </c>
      <c r="Z31">
        <f t="shared" si="3"/>
        <v>8.0138364077493515E-2</v>
      </c>
      <c r="AA31">
        <f t="shared" si="4"/>
        <v>2.7638887593831766E-2</v>
      </c>
      <c r="AB31">
        <f t="shared" si="4"/>
        <v>2.5341975844469788E-2</v>
      </c>
      <c r="AC31" t="s">
        <v>82</v>
      </c>
    </row>
    <row r="32" spans="1:35" x14ac:dyDescent="0.25">
      <c r="A32" s="38" t="s">
        <v>104</v>
      </c>
      <c r="B32" s="44">
        <v>0.75049361892840216</v>
      </c>
      <c r="C32" s="44">
        <v>0.7299097796834757</v>
      </c>
      <c r="D32" s="44">
        <v>0.9126690565496931</v>
      </c>
      <c r="E32" s="44">
        <v>0.4964460498629536</v>
      </c>
      <c r="F32" s="44">
        <v>0.886271566268101</v>
      </c>
      <c r="G32" s="44">
        <v>0.82602642923478975</v>
      </c>
      <c r="H32" s="44">
        <v>0.62030618138432536</v>
      </c>
      <c r="I32" s="44">
        <v>0.8932021285095646</v>
      </c>
      <c r="J32" s="44">
        <v>0.71095999559988121</v>
      </c>
      <c r="K32" s="44">
        <v>0.74065126825021732</v>
      </c>
      <c r="L32" s="51">
        <v>0.61773070705786659</v>
      </c>
      <c r="M32" s="51">
        <v>0.71269850171292004</v>
      </c>
      <c r="N32" s="51">
        <v>0.63280999858552167</v>
      </c>
      <c r="O32" s="51">
        <v>0.70786216624163967</v>
      </c>
      <c r="P32" s="51">
        <v>0.6940108582437815</v>
      </c>
      <c r="Q32" s="51">
        <v>0.52604307405842754</v>
      </c>
      <c r="R32" s="51">
        <v>0.64671527784247673</v>
      </c>
      <c r="S32" s="51">
        <v>0.58453707629184271</v>
      </c>
      <c r="T32" s="51">
        <v>0.96217558183815888</v>
      </c>
      <c r="U32" s="51">
        <v>0.78197601859086174</v>
      </c>
      <c r="V32">
        <f t="shared" si="5"/>
        <v>0.22974522198145794</v>
      </c>
      <c r="W32" s="44">
        <f t="shared" si="0"/>
        <v>0.75669360742714042</v>
      </c>
      <c r="X32" s="44">
        <f t="shared" si="1"/>
        <v>0.68665592604634962</v>
      </c>
      <c r="Y32">
        <f t="shared" si="2"/>
        <v>0.13080751721434136</v>
      </c>
      <c r="Z32">
        <f t="shared" si="3"/>
        <v>0.1209449318965182</v>
      </c>
      <c r="AA32">
        <f t="shared" si="4"/>
        <v>4.1364968946900241E-2</v>
      </c>
      <c r="AB32">
        <f t="shared" si="4"/>
        <v>3.8246145624694555E-2</v>
      </c>
      <c r="AC32" t="s">
        <v>104</v>
      </c>
    </row>
    <row r="33" spans="1:29" x14ac:dyDescent="0.25">
      <c r="A33" s="38" t="s">
        <v>94</v>
      </c>
      <c r="B33" s="44">
        <v>0.14086187924502319</v>
      </c>
      <c r="C33" s="44">
        <v>0.14119566229942643</v>
      </c>
      <c r="D33" s="44">
        <v>0.12379287735115518</v>
      </c>
      <c r="E33" s="44">
        <v>6.6326800184119294E-2</v>
      </c>
      <c r="F33" s="44">
        <v>0.14812338154898624</v>
      </c>
      <c r="G33" s="44">
        <v>9.3471411729199871E-2</v>
      </c>
      <c r="H33" s="44">
        <v>9.1897212056937072E-2</v>
      </c>
      <c r="I33" s="44">
        <v>9.8530690435107829E-2</v>
      </c>
      <c r="J33" s="44">
        <v>0.17598019693066361</v>
      </c>
      <c r="K33" s="44">
        <v>9.8753502433362311E-2</v>
      </c>
      <c r="L33" s="51">
        <v>7.1991172627044617E-2</v>
      </c>
      <c r="M33" s="51">
        <v>9.5174023520669421E-2</v>
      </c>
      <c r="N33" s="51">
        <v>5.254379049627074E-2</v>
      </c>
      <c r="O33" s="51">
        <v>0.12819551042171429</v>
      </c>
      <c r="P33" s="51">
        <v>0.11172930225596485</v>
      </c>
      <c r="Q33" s="51">
        <v>8.6122096195406284E-2</v>
      </c>
      <c r="R33" s="51">
        <v>9.7858232831427416E-2</v>
      </c>
      <c r="S33" s="51">
        <v>0.11474246312395428</v>
      </c>
      <c r="T33" s="51">
        <v>0.12106845069486767</v>
      </c>
      <c r="U33" s="51">
        <v>0.13362881330350171</v>
      </c>
      <c r="V33">
        <f t="shared" si="5"/>
        <v>0.22984819711278889</v>
      </c>
      <c r="W33" s="44">
        <f t="shared" si="0"/>
        <v>0.11789336142139813</v>
      </c>
      <c r="X33" s="44">
        <f t="shared" si="1"/>
        <v>0.10130538554708213</v>
      </c>
      <c r="Y33">
        <f t="shared" si="2"/>
        <v>3.3442949394811752E-2</v>
      </c>
      <c r="Z33">
        <f t="shared" si="3"/>
        <v>2.5743822568175537E-2</v>
      </c>
      <c r="AA33">
        <f t="shared" si="4"/>
        <v>1.0575589176135483E-2</v>
      </c>
      <c r="AB33">
        <f t="shared" si="4"/>
        <v>8.1409114994680058E-3</v>
      </c>
      <c r="AC33" t="s">
        <v>94</v>
      </c>
    </row>
    <row r="34" spans="1:29" x14ac:dyDescent="0.25">
      <c r="A34" s="38" t="s">
        <v>118</v>
      </c>
      <c r="B34" s="44">
        <v>0.18011846854281649</v>
      </c>
      <c r="C34" s="44">
        <v>0.16034083684850123</v>
      </c>
      <c r="D34" s="44">
        <v>0.16262985848092937</v>
      </c>
      <c r="E34" s="44">
        <v>0.15476253376294508</v>
      </c>
      <c r="F34" s="44">
        <v>0.14071721247153693</v>
      </c>
      <c r="G34" s="44">
        <v>0.1565102708023812</v>
      </c>
      <c r="H34" s="44">
        <v>0.14550391909015034</v>
      </c>
      <c r="I34" s="44">
        <v>0.1670737794334437</v>
      </c>
      <c r="J34" s="44">
        <v>0.16190178117621054</v>
      </c>
      <c r="K34" s="44">
        <v>0.13690826473716136</v>
      </c>
      <c r="L34" s="51">
        <v>0.1486269370364792</v>
      </c>
      <c r="M34" s="51">
        <v>0.18813469765713728</v>
      </c>
      <c r="N34" s="51">
        <v>0.19646808620344711</v>
      </c>
      <c r="O34" s="51">
        <v>0.1672115353326708</v>
      </c>
      <c r="P34" s="51">
        <v>0.17618851509594452</v>
      </c>
      <c r="Q34" s="51">
        <v>0.13500220484685305</v>
      </c>
      <c r="R34" s="51">
        <v>0.17231558389881779</v>
      </c>
      <c r="S34" s="51">
        <v>0.17752607502196699</v>
      </c>
      <c r="T34" s="51">
        <v>0.15930059301956276</v>
      </c>
      <c r="U34" s="51">
        <v>0.13857802861103879</v>
      </c>
      <c r="V34">
        <f t="shared" si="5"/>
        <v>0.24021706003567617</v>
      </c>
      <c r="W34" s="44">
        <f t="shared" si="0"/>
        <v>0.15664669253460764</v>
      </c>
      <c r="X34" s="44">
        <f t="shared" si="1"/>
        <v>0.16593522567239183</v>
      </c>
      <c r="Y34">
        <f t="shared" si="2"/>
        <v>1.2943437959722784E-2</v>
      </c>
      <c r="Z34">
        <f t="shared" si="3"/>
        <v>2.042806080178669E-2</v>
      </c>
      <c r="AA34">
        <f t="shared" si="4"/>
        <v>4.0930744705806746E-3</v>
      </c>
      <c r="AB34">
        <f t="shared" si="4"/>
        <v>6.4599200314051398E-3</v>
      </c>
      <c r="AC34" t="s">
        <v>118</v>
      </c>
    </row>
    <row r="35" spans="1:29" x14ac:dyDescent="0.25">
      <c r="A35" s="38" t="s">
        <v>62</v>
      </c>
      <c r="B35" s="44">
        <v>12.950056046001473</v>
      </c>
      <c r="C35" s="44">
        <v>12.987607784728599</v>
      </c>
      <c r="D35" s="44">
        <v>14.000731697283591</v>
      </c>
      <c r="E35" s="44">
        <v>12.208151039949716</v>
      </c>
      <c r="F35" s="44">
        <v>13.284198601918252</v>
      </c>
      <c r="G35" s="44">
        <v>13.290330495635537</v>
      </c>
      <c r="H35" s="44">
        <v>12.760948974239676</v>
      </c>
      <c r="I35" s="44">
        <v>13.200970546773247</v>
      </c>
      <c r="J35" s="44">
        <v>11.886875702009894</v>
      </c>
      <c r="K35" s="44">
        <v>12.323988224127101</v>
      </c>
      <c r="L35" s="51">
        <v>11.797263127270536</v>
      </c>
      <c r="M35" s="51">
        <v>12.153501468651067</v>
      </c>
      <c r="N35" s="51">
        <v>13.133663111437411</v>
      </c>
      <c r="O35" s="51">
        <v>12.281687270184671</v>
      </c>
      <c r="P35" s="51">
        <v>12.408398471696094</v>
      </c>
      <c r="Q35" s="51">
        <v>12.154853684659773</v>
      </c>
      <c r="R35" s="51">
        <v>13.095984376310154</v>
      </c>
      <c r="S35" s="51">
        <v>12.647650369247945</v>
      </c>
      <c r="T35" s="51">
        <v>13.495946240617355</v>
      </c>
      <c r="U35" s="51">
        <v>12.707110302101503</v>
      </c>
      <c r="V35">
        <f t="shared" si="5"/>
        <v>0.2574701564537053</v>
      </c>
      <c r="W35" s="44">
        <f t="shared" si="0"/>
        <v>12.889385911266709</v>
      </c>
      <c r="X35" s="44">
        <f t="shared" si="1"/>
        <v>12.58760584221765</v>
      </c>
      <c r="Y35">
        <f t="shared" si="2"/>
        <v>0.62069984911913501</v>
      </c>
      <c r="Z35">
        <f t="shared" si="3"/>
        <v>0.52974420600593219</v>
      </c>
      <c r="AA35">
        <f t="shared" si="4"/>
        <v>0.19628252665393242</v>
      </c>
      <c r="AB35">
        <f t="shared" si="4"/>
        <v>0.1675198268256195</v>
      </c>
      <c r="AC35" t="s">
        <v>62</v>
      </c>
    </row>
    <row r="36" spans="1:29" x14ac:dyDescent="0.25">
      <c r="A36" s="38" t="s">
        <v>68</v>
      </c>
      <c r="B36" s="44">
        <v>1.1938621568799503</v>
      </c>
      <c r="C36" s="44">
        <v>1.072129774748187</v>
      </c>
      <c r="D36" s="44">
        <v>0.83256778296953371</v>
      </c>
      <c r="E36" s="44">
        <v>1.3727637735076814</v>
      </c>
      <c r="F36" s="44">
        <v>1.4762963694382294</v>
      </c>
      <c r="G36" s="44">
        <v>1.0520968203937846</v>
      </c>
      <c r="H36" s="44">
        <v>1.2380596624337354</v>
      </c>
      <c r="I36" s="44">
        <v>1.0902635093797801</v>
      </c>
      <c r="J36" s="44">
        <v>1.252979002146325</v>
      </c>
      <c r="K36" s="44">
        <v>1.1985084158958059</v>
      </c>
      <c r="L36" s="51">
        <v>1.130958099011959</v>
      </c>
      <c r="M36" s="51">
        <v>1.0203540661169443</v>
      </c>
      <c r="N36" s="51">
        <v>0.751604655359699</v>
      </c>
      <c r="O36" s="51">
        <v>1.1147435688844722</v>
      </c>
      <c r="P36" s="51">
        <v>1.0227528437276781</v>
      </c>
      <c r="Q36" s="51">
        <v>1.3151076851460688</v>
      </c>
      <c r="R36" s="51">
        <v>1.1700440882018495</v>
      </c>
      <c r="S36" s="51">
        <v>1.1928886260622418</v>
      </c>
      <c r="T36" s="51">
        <v>0.78375891765624872</v>
      </c>
      <c r="U36" s="51">
        <v>1.3412373483425541</v>
      </c>
      <c r="V36">
        <f t="shared" si="5"/>
        <v>0.28206680605736734</v>
      </c>
      <c r="W36" s="44">
        <f t="shared" si="0"/>
        <v>1.1779527267793013</v>
      </c>
      <c r="X36" s="44">
        <f t="shared" si="1"/>
        <v>1.0843449898509714</v>
      </c>
      <c r="Y36">
        <f t="shared" si="2"/>
        <v>0.17978260627772999</v>
      </c>
      <c r="Z36">
        <f t="shared" si="3"/>
        <v>0.19732223086545492</v>
      </c>
      <c r="AA36">
        <f t="shared" si="4"/>
        <v>5.6852251951891294E-2</v>
      </c>
      <c r="AB36">
        <f t="shared" si="4"/>
        <v>6.2398768252041548E-2</v>
      </c>
      <c r="AC36" t="s">
        <v>68</v>
      </c>
    </row>
    <row r="37" spans="1:29" x14ac:dyDescent="0.25">
      <c r="A37" s="38" t="s">
        <v>98</v>
      </c>
      <c r="B37" s="44">
        <v>1.6279938502908418</v>
      </c>
      <c r="C37" s="44">
        <v>1.804432701250297</v>
      </c>
      <c r="D37" s="44">
        <v>2.0607873111986423</v>
      </c>
      <c r="E37" s="44">
        <v>1.5616946588806275</v>
      </c>
      <c r="F37" s="44">
        <v>2.194694769950813</v>
      </c>
      <c r="G37" s="44">
        <v>2.0042009677749371</v>
      </c>
      <c r="H37" s="44">
        <v>2.016633264582786</v>
      </c>
      <c r="I37" s="44">
        <v>2.0412988692316905</v>
      </c>
      <c r="J37" s="44">
        <v>1.7339915404234727</v>
      </c>
      <c r="K37" s="44">
        <v>1.8920273307119184</v>
      </c>
      <c r="L37" s="51">
        <v>1.8764150800855499</v>
      </c>
      <c r="M37" s="51">
        <v>1.6577986887670095</v>
      </c>
      <c r="N37" s="51">
        <v>1.9509737862528356</v>
      </c>
      <c r="O37" s="51">
        <v>1.8699823368037016</v>
      </c>
      <c r="P37" s="51">
        <v>1.7941147573794352</v>
      </c>
      <c r="Q37" s="51">
        <v>1.7829601536670596</v>
      </c>
      <c r="R37" s="51">
        <v>1.9656740681791072</v>
      </c>
      <c r="S37" s="51">
        <v>1.6908276169775149</v>
      </c>
      <c r="T37" s="51">
        <v>2.0103734839068816</v>
      </c>
      <c r="U37" s="51">
        <v>1.4600185157234444</v>
      </c>
      <c r="V37">
        <f t="shared" si="5"/>
        <v>0.30935354777908936</v>
      </c>
      <c r="W37" s="44">
        <f t="shared" si="0"/>
        <v>1.8937755264296026</v>
      </c>
      <c r="X37" s="44">
        <f t="shared" si="1"/>
        <v>1.8059138487742536</v>
      </c>
      <c r="Y37">
        <f t="shared" si="2"/>
        <v>0.20600161453292723</v>
      </c>
      <c r="Z37">
        <f t="shared" si="3"/>
        <v>0.16764289553665507</v>
      </c>
      <c r="AA37">
        <f t="shared" si="4"/>
        <v>6.5143430359609344E-2</v>
      </c>
      <c r="AB37">
        <f t="shared" si="4"/>
        <v>5.3013338344150562E-2</v>
      </c>
      <c r="AC37" t="s">
        <v>98</v>
      </c>
    </row>
    <row r="38" spans="1:29" x14ac:dyDescent="0.25">
      <c r="A38" s="38" t="s">
        <v>72</v>
      </c>
      <c r="B38" s="44">
        <v>0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0.25575788620589784</v>
      </c>
      <c r="K38" s="44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v>0</v>
      </c>
      <c r="V38">
        <f t="shared" si="5"/>
        <v>0.33056493127818387</v>
      </c>
      <c r="W38" s="44">
        <f t="shared" si="0"/>
        <v>2.5575788620589783E-2</v>
      </c>
      <c r="X38" s="44">
        <f t="shared" si="1"/>
        <v>0</v>
      </c>
      <c r="Y38">
        <f t="shared" si="2"/>
        <v>8.087774499607972E-2</v>
      </c>
      <c r="Z38">
        <f t="shared" si="3"/>
        <v>0</v>
      </c>
      <c r="AA38">
        <f t="shared" ref="AA38:AB54" si="6">Y38/SQRT(10)</f>
        <v>2.557578862058978E-2</v>
      </c>
      <c r="AB38">
        <f t="shared" si="6"/>
        <v>0</v>
      </c>
      <c r="AC38" t="s">
        <v>72</v>
      </c>
    </row>
    <row r="39" spans="1:29" x14ac:dyDescent="0.25">
      <c r="A39" s="38" t="s">
        <v>112</v>
      </c>
      <c r="B39" s="44">
        <v>6.9276334054929429E-3</v>
      </c>
      <c r="C39" s="44">
        <v>4.7862936372686923E-3</v>
      </c>
      <c r="D39" s="44">
        <v>1.2136556603054431E-2</v>
      </c>
      <c r="E39" s="44">
        <v>4.0198060717648067E-3</v>
      </c>
      <c r="F39" s="44">
        <v>9.8748921032657498E-3</v>
      </c>
      <c r="G39" s="44">
        <v>6.5212612834325487E-3</v>
      </c>
      <c r="H39" s="44">
        <v>5.6159407368128217E-2</v>
      </c>
      <c r="I39" s="44">
        <v>1.0709857655989983E-2</v>
      </c>
      <c r="J39" s="44">
        <v>7.0392078772265453E-3</v>
      </c>
      <c r="K39" s="44">
        <v>6.7331933477292466E-3</v>
      </c>
      <c r="L39" s="51">
        <v>1.6256071238364912E-2</v>
      </c>
      <c r="M39" s="51">
        <v>1.1066746921008074E-2</v>
      </c>
      <c r="N39" s="51">
        <v>6.8535378908179227E-3</v>
      </c>
      <c r="O39" s="51">
        <v>5.5737178444223608E-3</v>
      </c>
      <c r="P39" s="51">
        <v>6.4459212839979713E-3</v>
      </c>
      <c r="Q39" s="51">
        <v>6.9828726644924006E-3</v>
      </c>
      <c r="R39" s="51">
        <v>4.2547057752794527E-3</v>
      </c>
      <c r="S39" s="51">
        <v>6.4948564032426964E-3</v>
      </c>
      <c r="T39" s="51">
        <v>6.3720237207825093E-3</v>
      </c>
      <c r="U39" s="51">
        <v>7.4238229613056497E-3</v>
      </c>
      <c r="V39">
        <f t="shared" si="5"/>
        <v>0.3614135112989828</v>
      </c>
      <c r="W39" s="44">
        <f t="shared" si="0"/>
        <v>1.2490810935335318E-2</v>
      </c>
      <c r="X39" s="44">
        <f t="shared" si="1"/>
        <v>7.7724276703713957E-3</v>
      </c>
      <c r="Y39">
        <f t="shared" si="2"/>
        <v>1.5555130450967224E-2</v>
      </c>
      <c r="Z39">
        <f t="shared" si="3"/>
        <v>3.4476346042366952E-3</v>
      </c>
      <c r="AA39">
        <f t="shared" si="6"/>
        <v>4.9189641526098541E-3</v>
      </c>
      <c r="AB39">
        <f t="shared" si="6"/>
        <v>1.0902377889401153E-3</v>
      </c>
      <c r="AC39" t="s">
        <v>112</v>
      </c>
    </row>
    <row r="40" spans="1:29" x14ac:dyDescent="0.25">
      <c r="A40" s="38" t="s">
        <v>70</v>
      </c>
      <c r="B40" s="44">
        <v>0.26786849167906046</v>
      </c>
      <c r="C40" s="44">
        <v>0.15076824957396381</v>
      </c>
      <c r="D40" s="44">
        <v>0.29127735847330627</v>
      </c>
      <c r="E40" s="44">
        <v>0.22108933394706437</v>
      </c>
      <c r="F40" s="44">
        <v>0.23946613350419438</v>
      </c>
      <c r="G40" s="44">
        <v>0.14998900951894867</v>
      </c>
      <c r="H40" s="44">
        <v>0.24761193248674707</v>
      </c>
      <c r="I40" s="44">
        <v>0.18420955168302766</v>
      </c>
      <c r="J40" s="44">
        <v>0</v>
      </c>
      <c r="K40" s="44">
        <v>0.20872899377960666</v>
      </c>
      <c r="L40" s="51">
        <v>0.17184989594842906</v>
      </c>
      <c r="M40" s="51">
        <v>0.22354828780436309</v>
      </c>
      <c r="N40" s="51">
        <v>0.18276101042181131</v>
      </c>
      <c r="O40" s="51">
        <v>0.20622756024362732</v>
      </c>
      <c r="P40" s="51">
        <v>0.19767491937593779</v>
      </c>
      <c r="Q40" s="51">
        <v>0.24672816747873144</v>
      </c>
      <c r="R40" s="51">
        <v>0.23188146475273022</v>
      </c>
      <c r="S40" s="51">
        <v>0.2597942561297078</v>
      </c>
      <c r="T40" s="51">
        <v>0.3313452334806905</v>
      </c>
      <c r="U40" s="51">
        <v>0.18312096637887268</v>
      </c>
      <c r="V40">
        <f t="shared" si="5"/>
        <v>0.37836291791217092</v>
      </c>
      <c r="W40" s="44">
        <f t="shared" si="0"/>
        <v>0.19610090546459194</v>
      </c>
      <c r="X40" s="44">
        <f t="shared" si="1"/>
        <v>0.22349317620149009</v>
      </c>
      <c r="Y40">
        <f t="shared" si="2"/>
        <v>8.3203424592502087E-2</v>
      </c>
      <c r="Z40">
        <f t="shared" si="3"/>
        <v>4.7703718507921863E-2</v>
      </c>
      <c r="AA40">
        <f t="shared" si="6"/>
        <v>2.6311233083837367E-2</v>
      </c>
      <c r="AB40">
        <f t="shared" si="6"/>
        <v>1.5085240334456216E-2</v>
      </c>
      <c r="AC40" t="s">
        <v>70</v>
      </c>
    </row>
    <row r="41" spans="1:29" x14ac:dyDescent="0.25">
      <c r="A41" s="38" t="s">
        <v>34</v>
      </c>
      <c r="B41" s="44">
        <v>0.38332904843727617</v>
      </c>
      <c r="C41" s="44">
        <v>0.48341565736413794</v>
      </c>
      <c r="D41" s="44">
        <v>0.31555047167941519</v>
      </c>
      <c r="E41" s="44">
        <v>0.1869209823370635</v>
      </c>
      <c r="F41" s="44">
        <v>0.24687230258164378</v>
      </c>
      <c r="G41" s="44">
        <v>0.21954912987556252</v>
      </c>
      <c r="H41" s="44">
        <v>0.3063240401897902</v>
      </c>
      <c r="I41" s="44">
        <v>0.40269064786522335</v>
      </c>
      <c r="J41" s="44">
        <v>0.2440258730771869</v>
      </c>
      <c r="K41" s="44">
        <v>0.39052521416829633</v>
      </c>
      <c r="L41" s="51">
        <v>0.19739515075157393</v>
      </c>
      <c r="M41" s="51">
        <v>0.212481540883355</v>
      </c>
      <c r="N41" s="51">
        <v>9.1380505210905655E-2</v>
      </c>
      <c r="O41" s="51">
        <v>0.18671954778814909</v>
      </c>
      <c r="P41" s="51">
        <v>0.18908035766394052</v>
      </c>
      <c r="Q41" s="51">
        <v>0.22577954948525425</v>
      </c>
      <c r="R41" s="51">
        <v>0.29995675715720138</v>
      </c>
      <c r="S41" s="51">
        <v>0.63866087965219853</v>
      </c>
      <c r="T41" s="51">
        <v>0.38869344696773306</v>
      </c>
      <c r="U41" s="51">
        <v>0.30437674141353166</v>
      </c>
      <c r="V41">
        <f t="shared" si="5"/>
        <v>0.44320190779257118</v>
      </c>
      <c r="W41" s="44">
        <f t="shared" si="0"/>
        <v>0.3179203367575596</v>
      </c>
      <c r="X41" s="44">
        <f t="shared" si="1"/>
        <v>0.2734524476973843</v>
      </c>
      <c r="Y41">
        <f t="shared" si="2"/>
        <v>9.5225174691271369E-2</v>
      </c>
      <c r="Z41">
        <f t="shared" si="3"/>
        <v>0.15198054843007444</v>
      </c>
      <c r="AA41">
        <f t="shared" si="6"/>
        <v>3.011284426118388E-2</v>
      </c>
      <c r="AB41">
        <f t="shared" si="6"/>
        <v>4.8060469308056283E-2</v>
      </c>
      <c r="AC41" t="s">
        <v>34</v>
      </c>
    </row>
    <row r="42" spans="1:29" x14ac:dyDescent="0.25">
      <c r="A42" s="38" t="s">
        <v>108</v>
      </c>
      <c r="B42" s="44">
        <v>10.333719829860309</v>
      </c>
      <c r="C42" s="44">
        <v>9.6539542663709526</v>
      </c>
      <c r="D42" s="44">
        <v>10.563658867298575</v>
      </c>
      <c r="E42" s="44">
        <v>8.4436026537419764</v>
      </c>
      <c r="F42" s="44">
        <v>9.3712726059991986</v>
      </c>
      <c r="G42" s="44">
        <v>10.551400756593864</v>
      </c>
      <c r="H42" s="44">
        <v>10.187827036645441</v>
      </c>
      <c r="I42" s="44">
        <v>10.786968631113108</v>
      </c>
      <c r="J42" s="44">
        <v>9.5052770368815782</v>
      </c>
      <c r="K42" s="44">
        <v>8.9618803458276286</v>
      </c>
      <c r="L42" s="51">
        <v>8.9849628030334063</v>
      </c>
      <c r="M42" s="51">
        <v>9.5085489545301378</v>
      </c>
      <c r="N42" s="51">
        <v>9.6977561155073619</v>
      </c>
      <c r="O42" s="51">
        <v>8.3633636255557526</v>
      </c>
      <c r="P42" s="51">
        <v>10.397271031088728</v>
      </c>
      <c r="Q42" s="51">
        <v>8.7565223212734704</v>
      </c>
      <c r="R42" s="51">
        <v>9.9602662199291974</v>
      </c>
      <c r="S42" s="51">
        <v>8.8394995648133108</v>
      </c>
      <c r="T42" s="51">
        <v>11.262551926483086</v>
      </c>
      <c r="U42" s="51">
        <v>9.9058544380355045</v>
      </c>
      <c r="V42">
        <f t="shared" si="5"/>
        <v>0.4756656973142831</v>
      </c>
      <c r="W42" s="44">
        <f t="shared" si="0"/>
        <v>9.8359562030332626</v>
      </c>
      <c r="X42" s="44">
        <f t="shared" si="1"/>
        <v>9.5676597000249952</v>
      </c>
      <c r="Y42">
        <f t="shared" si="2"/>
        <v>0.77305165117801922</v>
      </c>
      <c r="Z42">
        <f t="shared" si="3"/>
        <v>0.87100676590343518</v>
      </c>
      <c r="AA42">
        <f t="shared" si="6"/>
        <v>0.24446039666765287</v>
      </c>
      <c r="AB42">
        <f t="shared" si="6"/>
        <v>0.27543652376719424</v>
      </c>
      <c r="AC42" t="s">
        <v>108</v>
      </c>
    </row>
    <row r="43" spans="1:29" x14ac:dyDescent="0.25">
      <c r="A43" s="38" t="s">
        <v>84</v>
      </c>
      <c r="B43" s="44">
        <v>7.1585545190093761E-2</v>
      </c>
      <c r="C43" s="44">
        <v>6.700811092176169E-2</v>
      </c>
      <c r="D43" s="44">
        <v>5.0973537732828603E-2</v>
      </c>
      <c r="E43" s="44">
        <v>6.6326800184119294E-2</v>
      </c>
      <c r="F43" s="44">
        <v>6.4186798671227369E-2</v>
      </c>
      <c r="G43" s="44">
        <v>6.5212612834325501E-2</v>
      </c>
      <c r="H43" s="44">
        <v>6.3817508372872978E-2</v>
      </c>
      <c r="I43" s="44">
        <v>6.8543088998335874E-2</v>
      </c>
      <c r="J43" s="44">
        <v>7.9777689275234168E-2</v>
      </c>
      <c r="K43" s="44">
        <v>5.6109944564410395E-2</v>
      </c>
      <c r="L43" s="51">
        <v>6.2701989062264665E-2</v>
      </c>
      <c r="M43" s="51">
        <v>5.9760433373443604E-2</v>
      </c>
      <c r="N43" s="51">
        <v>6.1681841017361322E-2</v>
      </c>
      <c r="O43" s="51">
        <v>6.4097755210857144E-2</v>
      </c>
      <c r="P43" s="51">
        <v>6.0161931983981065E-2</v>
      </c>
      <c r="Q43" s="51">
        <v>6.2845853980431618E-2</v>
      </c>
      <c r="R43" s="51">
        <v>6.3820586629191781E-2</v>
      </c>
      <c r="S43" s="51">
        <v>6.0618659763598495E-2</v>
      </c>
      <c r="T43" s="51">
        <v>7.3278272788998858E-2</v>
      </c>
      <c r="U43" s="51">
        <v>6.6814406651750854E-2</v>
      </c>
      <c r="V43">
        <f t="shared" si="5"/>
        <v>0.53270130574403185</v>
      </c>
      <c r="W43" s="44">
        <f t="shared" si="0"/>
        <v>6.5354163674520974E-2</v>
      </c>
      <c r="X43" s="44">
        <f t="shared" si="1"/>
        <v>6.3578173046187944E-2</v>
      </c>
      <c r="Y43">
        <f t="shared" si="2"/>
        <v>7.8649792751181672E-3</v>
      </c>
      <c r="Z43">
        <f t="shared" si="3"/>
        <v>4.0110748873366927E-3</v>
      </c>
      <c r="AA43">
        <f t="shared" si="6"/>
        <v>2.4871248259393471E-3</v>
      </c>
      <c r="AB43">
        <f t="shared" si="6"/>
        <v>1.2684132509487222E-3</v>
      </c>
      <c r="AC43" t="s">
        <v>84</v>
      </c>
    </row>
    <row r="44" spans="1:29" x14ac:dyDescent="0.25">
      <c r="A44" s="38" t="s">
        <v>120</v>
      </c>
      <c r="B44" s="44">
        <v>1.9351189312676953</v>
      </c>
      <c r="C44" s="44">
        <v>1.7063136816862887</v>
      </c>
      <c r="D44" s="44">
        <v>1.869029716870382</v>
      </c>
      <c r="E44" s="44">
        <v>2.2571211092959387</v>
      </c>
      <c r="F44" s="44">
        <v>1.6194823049355824</v>
      </c>
      <c r="G44" s="44">
        <v>2.7889260755479874</v>
      </c>
      <c r="H44" s="44">
        <v>2.5246206312308548</v>
      </c>
      <c r="I44" s="44">
        <v>2.8659579087429194</v>
      </c>
      <c r="J44" s="44">
        <v>3.0902122581024525</v>
      </c>
      <c r="K44" s="44">
        <v>2.6528781790053237</v>
      </c>
      <c r="L44" s="51">
        <v>2.0691656390547335</v>
      </c>
      <c r="M44" s="51">
        <v>2.1757224446701873</v>
      </c>
      <c r="N44" s="51">
        <v>2.4192988754587268</v>
      </c>
      <c r="O44" s="51">
        <v>1.7808028512929441</v>
      </c>
      <c r="P44" s="51">
        <v>2.3592071899432572</v>
      </c>
      <c r="Q44" s="51">
        <v>2.1740010228786346</v>
      </c>
      <c r="R44" s="51">
        <v>2.4166728803587292</v>
      </c>
      <c r="S44" s="51">
        <v>2.0263951978117212</v>
      </c>
      <c r="T44" s="51">
        <v>2.6284597848227853</v>
      </c>
      <c r="U44" s="51">
        <v>2.09846729039573</v>
      </c>
      <c r="V44">
        <f t="shared" si="5"/>
        <v>0.53414194296196094</v>
      </c>
      <c r="W44" s="44">
        <f t="shared" si="0"/>
        <v>2.3309660796685425</v>
      </c>
      <c r="X44" s="44">
        <f t="shared" si="1"/>
        <v>2.214819317668745</v>
      </c>
      <c r="Y44">
        <f t="shared" si="2"/>
        <v>0.5255114849515462</v>
      </c>
      <c r="Z44">
        <f t="shared" si="3"/>
        <v>0.24411392447275318</v>
      </c>
      <c r="AA44">
        <f t="shared" si="6"/>
        <v>0.1661813229024186</v>
      </c>
      <c r="AB44">
        <f t="shared" si="6"/>
        <v>7.7195600989621832E-2</v>
      </c>
      <c r="AC44" t="s">
        <v>120</v>
      </c>
    </row>
    <row r="45" spans="1:29" x14ac:dyDescent="0.25">
      <c r="A45" s="38" t="s">
        <v>100</v>
      </c>
      <c r="B45" s="44">
        <v>6.6967122919765115E-2</v>
      </c>
      <c r="C45" s="44">
        <v>5.0256083191321271E-2</v>
      </c>
      <c r="D45" s="44">
        <v>6.5537405656493922E-2</v>
      </c>
      <c r="E45" s="44">
        <v>6.833670322000171E-2</v>
      </c>
      <c r="F45" s="44">
        <v>5.9249352619594499E-2</v>
      </c>
      <c r="G45" s="44">
        <v>6.7386366595469677E-2</v>
      </c>
      <c r="H45" s="44">
        <v>6.6370208707787884E-2</v>
      </c>
      <c r="I45" s="44">
        <v>6.6401117467137893E-2</v>
      </c>
      <c r="J45" s="44">
        <v>6.5699273520781087E-2</v>
      </c>
      <c r="K45" s="44">
        <v>5.1621148999257557E-2</v>
      </c>
      <c r="L45" s="51">
        <v>5.805739727987469E-2</v>
      </c>
      <c r="M45" s="51">
        <v>6.861383091025007E-2</v>
      </c>
      <c r="N45" s="51">
        <v>5.9397328387088666E-2</v>
      </c>
      <c r="O45" s="51">
        <v>6.9671473055279515E-2</v>
      </c>
      <c r="P45" s="51">
        <v>7.7351055407975655E-2</v>
      </c>
      <c r="Q45" s="51">
        <v>6.5173478201929078E-2</v>
      </c>
      <c r="R45" s="51">
        <v>5.3183822190993157E-2</v>
      </c>
      <c r="S45" s="51">
        <v>6.7113516166841192E-2</v>
      </c>
      <c r="T45" s="51">
        <v>6.3720237207825103E-2</v>
      </c>
      <c r="U45" s="51">
        <v>6.4339798997982298E-2</v>
      </c>
      <c r="V45">
        <f t="shared" si="5"/>
        <v>0.54069393262885224</v>
      </c>
      <c r="W45" s="44">
        <f t="shared" si="0"/>
        <v>6.2782478289761065E-2</v>
      </c>
      <c r="X45" s="44">
        <f t="shared" si="1"/>
        <v>6.4662193780603949E-2</v>
      </c>
      <c r="Y45">
        <f t="shared" si="2"/>
        <v>6.7130797183573157E-3</v>
      </c>
      <c r="Z45">
        <f t="shared" si="3"/>
        <v>6.7665213187457227E-3</v>
      </c>
      <c r="AA45">
        <f t="shared" si="6"/>
        <v>2.1228622024290775E-3</v>
      </c>
      <c r="AB45">
        <f t="shared" si="6"/>
        <v>2.1397619203322679E-3</v>
      </c>
      <c r="AC45" t="s">
        <v>100</v>
      </c>
    </row>
    <row r="46" spans="1:29" x14ac:dyDescent="0.25">
      <c r="A46" s="38" t="s">
        <v>52</v>
      </c>
      <c r="B46" s="44">
        <v>2.2815006015423425</v>
      </c>
      <c r="C46" s="44">
        <v>2.7066490518754454</v>
      </c>
      <c r="D46" s="44">
        <v>2.8715092922826777</v>
      </c>
      <c r="E46" s="44">
        <v>3.3645776820671429</v>
      </c>
      <c r="F46" s="44">
        <v>3.0538103829349335</v>
      </c>
      <c r="G46" s="44">
        <v>3.2345455965825449</v>
      </c>
      <c r="H46" s="44">
        <v>2.8462608734301345</v>
      </c>
      <c r="I46" s="44">
        <v>3.6135059731310193</v>
      </c>
      <c r="J46" s="44">
        <v>3.0385914003361245</v>
      </c>
      <c r="K46" s="44">
        <v>1.8987605240596479</v>
      </c>
      <c r="L46" s="51">
        <v>3.2140575134138629</v>
      </c>
      <c r="M46" s="51">
        <v>2.8264471636254624</v>
      </c>
      <c r="N46" s="51">
        <v>3.97048295141385</v>
      </c>
      <c r="O46" s="51">
        <v>3.1630848767096897</v>
      </c>
      <c r="P46" s="51">
        <v>3.3239467421149533</v>
      </c>
      <c r="Q46" s="51">
        <v>2.8024595626829507</v>
      </c>
      <c r="R46" s="51">
        <v>2.697483461527173</v>
      </c>
      <c r="S46" s="51">
        <v>2.2277357463122445</v>
      </c>
      <c r="T46" s="51">
        <v>3.1541517417873424</v>
      </c>
      <c r="U46" s="51">
        <v>2.6849493043388764</v>
      </c>
      <c r="V46">
        <f t="shared" si="5"/>
        <v>0.60380454817203799</v>
      </c>
      <c r="W46" s="44">
        <f t="shared" si="0"/>
        <v>2.8909711378242009</v>
      </c>
      <c r="X46" s="44">
        <f t="shared" si="1"/>
        <v>3.0064799063926406</v>
      </c>
      <c r="Y46">
        <f t="shared" si="2"/>
        <v>0.50607423220866798</v>
      </c>
      <c r="Z46">
        <f t="shared" si="3"/>
        <v>0.47126860708314283</v>
      </c>
      <c r="AA46">
        <f t="shared" si="6"/>
        <v>0.16003472389003356</v>
      </c>
      <c r="AB46">
        <f t="shared" si="6"/>
        <v>0.14902821881176923</v>
      </c>
      <c r="AC46" s="2" t="s">
        <v>52</v>
      </c>
    </row>
    <row r="47" spans="1:29" x14ac:dyDescent="0.25">
      <c r="A47" s="38" t="s">
        <v>110</v>
      </c>
      <c r="B47" s="44">
        <v>0.30250665870652516</v>
      </c>
      <c r="C47" s="44">
        <v>0.30632279278519631</v>
      </c>
      <c r="D47" s="44">
        <v>0.254867688664143</v>
      </c>
      <c r="E47" s="44">
        <v>0.30751516449000771</v>
      </c>
      <c r="F47" s="44">
        <v>0.41721419136297788</v>
      </c>
      <c r="G47" s="44">
        <v>0.24346042124814851</v>
      </c>
      <c r="H47" s="44">
        <v>0.25271733315657696</v>
      </c>
      <c r="I47" s="44">
        <v>0.25917855527495753</v>
      </c>
      <c r="J47" s="44">
        <v>0.33084277022964759</v>
      </c>
      <c r="K47" s="44">
        <v>0.21546218712733589</v>
      </c>
      <c r="L47" s="51">
        <v>0.29260928229056843</v>
      </c>
      <c r="M47" s="51">
        <v>0.36077594962486326</v>
      </c>
      <c r="N47" s="51">
        <v>0.27185700300244431</v>
      </c>
      <c r="O47" s="51">
        <v>0.2731121743766956</v>
      </c>
      <c r="P47" s="51">
        <v>0.33089062591189589</v>
      </c>
      <c r="Q47" s="51">
        <v>0.29095302768718345</v>
      </c>
      <c r="R47" s="51">
        <v>0.23613617052800961</v>
      </c>
      <c r="S47" s="51">
        <v>0.21433026130700894</v>
      </c>
      <c r="T47" s="51">
        <v>0.25488094883130041</v>
      </c>
      <c r="U47" s="51">
        <v>0.24498615772308641</v>
      </c>
      <c r="V47">
        <f t="shared" si="5"/>
        <v>0.60867517486169309</v>
      </c>
      <c r="W47" s="44">
        <f t="shared" si="0"/>
        <v>0.28900877630455168</v>
      </c>
      <c r="X47" s="44">
        <f t="shared" si="1"/>
        <v>0.27705316012830561</v>
      </c>
      <c r="Y47">
        <f t="shared" si="2"/>
        <v>5.7607333757065976E-2</v>
      </c>
      <c r="Z47">
        <f t="shared" si="3"/>
        <v>4.4113452907864857E-2</v>
      </c>
      <c r="AA47">
        <f t="shared" si="6"/>
        <v>1.8217038460183348E-2</v>
      </c>
      <c r="AB47">
        <f t="shared" si="6"/>
        <v>1.3949898664343086E-2</v>
      </c>
      <c r="AC47" t="s">
        <v>110</v>
      </c>
    </row>
    <row r="48" spans="1:29" x14ac:dyDescent="0.25">
      <c r="A48" s="38" t="s">
        <v>46</v>
      </c>
      <c r="B48" s="44">
        <v>3.9256589297793347E-2</v>
      </c>
      <c r="C48" s="44">
        <v>4.5469789554052578E-2</v>
      </c>
      <c r="D48" s="44">
        <v>6.3110094335883035E-2</v>
      </c>
      <c r="E48" s="44">
        <v>3.6178254645883257E-2</v>
      </c>
      <c r="F48" s="44">
        <v>4.6905737490512307E-2</v>
      </c>
      <c r="G48" s="44">
        <v>4.7822582745172038E-2</v>
      </c>
      <c r="H48" s="44">
        <v>4.3395905693553616E-2</v>
      </c>
      <c r="I48" s="44">
        <v>4.9265345217553914E-2</v>
      </c>
      <c r="J48" s="44">
        <v>4.4581649889101446E-2</v>
      </c>
      <c r="K48" s="44">
        <v>4.7132353434104733E-2</v>
      </c>
      <c r="L48" s="51">
        <v>4.4123621932704755E-2</v>
      </c>
      <c r="M48" s="51">
        <v>3.9840288915629067E-2</v>
      </c>
      <c r="N48" s="51">
        <v>3.8836714714634894E-2</v>
      </c>
      <c r="O48" s="51">
        <v>3.9016024910956522E-2</v>
      </c>
      <c r="P48" s="51">
        <v>4.9418729843984446E-2</v>
      </c>
      <c r="Q48" s="51">
        <v>4.1897235986954405E-2</v>
      </c>
      <c r="R48" s="51">
        <v>5.3183822190993157E-2</v>
      </c>
      <c r="S48" s="51">
        <v>4.7628946957113109E-2</v>
      </c>
      <c r="T48" s="51">
        <v>5.7348213487042582E-2</v>
      </c>
      <c r="U48" s="51">
        <v>3.7119114806528242E-2</v>
      </c>
      <c r="V48">
        <f t="shared" si="5"/>
        <v>0.64331867380925845</v>
      </c>
      <c r="W48" s="44">
        <f t="shared" si="0"/>
        <v>4.6311830230361027E-2</v>
      </c>
      <c r="X48" s="44">
        <f t="shared" si="1"/>
        <v>4.4841271374654115E-2</v>
      </c>
      <c r="Y48">
        <f t="shared" si="2"/>
        <v>7.1405278066827551E-3</v>
      </c>
      <c r="Z48">
        <f t="shared" si="3"/>
        <v>6.8195642257910605E-3</v>
      </c>
      <c r="AA48">
        <f t="shared" si="6"/>
        <v>2.2580331564883991E-3</v>
      </c>
      <c r="AB48">
        <f t="shared" si="6"/>
        <v>2.1565355603302538E-3</v>
      </c>
      <c r="AC48" t="s">
        <v>46</v>
      </c>
    </row>
    <row r="49" spans="1:29" x14ac:dyDescent="0.25">
      <c r="A49" s="38" t="s">
        <v>74</v>
      </c>
      <c r="B49" s="44">
        <v>0.10622371221755844</v>
      </c>
      <c r="C49" s="44">
        <v>0.12205048775035164</v>
      </c>
      <c r="D49" s="44">
        <v>0.10680169810687898</v>
      </c>
      <c r="E49" s="44">
        <v>0.11456447304529699</v>
      </c>
      <c r="F49" s="44">
        <v>0.11356125918755611</v>
      </c>
      <c r="G49" s="44">
        <v>0.11086144181835333</v>
      </c>
      <c r="H49" s="44">
        <v>0.12508231641083101</v>
      </c>
      <c r="I49" s="44">
        <v>0.1156664626846918</v>
      </c>
      <c r="J49" s="44">
        <v>0.10793452078414034</v>
      </c>
      <c r="K49" s="44">
        <v>0.10324229799851511</v>
      </c>
      <c r="L49" s="51">
        <v>0.12308168223333431</v>
      </c>
      <c r="M49" s="51">
        <v>0.10845411982587912</v>
      </c>
      <c r="N49" s="51">
        <v>0.11422563151363205</v>
      </c>
      <c r="O49" s="51">
        <v>0.11426121581065837</v>
      </c>
      <c r="P49" s="51">
        <v>0.12032386396796213</v>
      </c>
      <c r="Q49" s="51">
        <v>0.10939833841038096</v>
      </c>
      <c r="R49" s="51">
        <v>9.3603527056147967E-2</v>
      </c>
      <c r="S49" s="51">
        <v>0.11041255885512583</v>
      </c>
      <c r="T49" s="51">
        <v>0.12106845069486767</v>
      </c>
      <c r="U49" s="51">
        <v>0.10145891380451051</v>
      </c>
      <c r="V49">
        <f t="shared" si="5"/>
        <v>0.79355368619461653</v>
      </c>
      <c r="W49" s="44">
        <f t="shared" si="0"/>
        <v>0.11259886700041737</v>
      </c>
      <c r="X49" s="44">
        <f t="shared" si="1"/>
        <v>0.1116288302172499</v>
      </c>
      <c r="Y49">
        <f t="shared" si="2"/>
        <v>7.0390933299695887E-3</v>
      </c>
      <c r="Z49">
        <f t="shared" si="3"/>
        <v>9.1555850991059517E-3</v>
      </c>
      <c r="AA49">
        <f t="shared" si="6"/>
        <v>2.2259567585203076E-3</v>
      </c>
      <c r="AB49">
        <f t="shared" si="6"/>
        <v>2.8952502224673248E-3</v>
      </c>
      <c r="AC49" t="s">
        <v>74</v>
      </c>
    </row>
    <row r="50" spans="1:29" x14ac:dyDescent="0.25">
      <c r="A50" s="38" t="s">
        <v>64</v>
      </c>
      <c r="B50" s="44">
        <v>6.5419951459205024</v>
      </c>
      <c r="C50" s="44">
        <v>6.1575667643461731</v>
      </c>
      <c r="D50" s="44">
        <v>6.7115158014891012</v>
      </c>
      <c r="E50" s="44">
        <v>6.2588380537378043</v>
      </c>
      <c r="F50" s="44">
        <v>6.9642676558281718</v>
      </c>
      <c r="G50" s="44">
        <v>6.9929658496008376</v>
      </c>
      <c r="H50" s="44">
        <v>5.8533418679599105</v>
      </c>
      <c r="I50" s="44">
        <v>6.4837478249363345</v>
      </c>
      <c r="J50" s="44">
        <v>6.5347313126919744</v>
      </c>
      <c r="K50" s="44">
        <v>5.9700981016532664</v>
      </c>
      <c r="L50" s="51">
        <v>6.2934218651384155</v>
      </c>
      <c r="M50" s="51">
        <v>6.5957811649208118</v>
      </c>
      <c r="N50" s="51">
        <v>6.7050445698502017</v>
      </c>
      <c r="O50" s="51">
        <v>6.195187384075453</v>
      </c>
      <c r="P50" s="51">
        <v>6.8326765610378493</v>
      </c>
      <c r="Q50" s="51">
        <v>5.6468163613528546</v>
      </c>
      <c r="R50" s="51">
        <v>6.3905680744697371</v>
      </c>
      <c r="S50" s="51">
        <v>6.2285672907097442</v>
      </c>
      <c r="T50" s="51">
        <v>6.9837379979776308</v>
      </c>
      <c r="U50" s="51">
        <v>6.1444508043073096</v>
      </c>
      <c r="V50">
        <f t="shared" si="5"/>
        <v>0.79772622943385041</v>
      </c>
      <c r="W50" s="44">
        <f t="shared" si="0"/>
        <v>6.4469068378164085</v>
      </c>
      <c r="X50" s="44">
        <f t="shared" si="1"/>
        <v>6.4016252073840008</v>
      </c>
      <c r="Y50">
        <f t="shared" si="2"/>
        <v>0.38768919926788536</v>
      </c>
      <c r="Z50">
        <f t="shared" si="3"/>
        <v>0.39082410427597697</v>
      </c>
      <c r="AA50">
        <f t="shared" si="6"/>
        <v>0.1225980893933401</v>
      </c>
      <c r="AB50">
        <f t="shared" si="6"/>
        <v>0.12358943340072391</v>
      </c>
      <c r="AC50" t="s">
        <v>64</v>
      </c>
    </row>
    <row r="51" spans="1:29" x14ac:dyDescent="0.25">
      <c r="A51" s="38" t="s">
        <v>92</v>
      </c>
      <c r="B51" s="44">
        <v>5.0802644973614926E-2</v>
      </c>
      <c r="C51" s="44">
        <v>4.7862936372686925E-2</v>
      </c>
      <c r="D51" s="44">
        <v>4.369160377099595E-2</v>
      </c>
      <c r="E51" s="44">
        <v>5.4267381968824899E-2</v>
      </c>
      <c r="F51" s="44">
        <v>4.9374460516328753E-2</v>
      </c>
      <c r="G51" s="44">
        <v>5.6517597789748769E-2</v>
      </c>
      <c r="H51" s="44">
        <v>5.8712107703043123E-2</v>
      </c>
      <c r="I51" s="44">
        <v>5.3549288279949911E-2</v>
      </c>
      <c r="J51" s="44">
        <v>4.9274455140585816E-2</v>
      </c>
      <c r="K51" s="44">
        <v>4.4887955651528318E-2</v>
      </c>
      <c r="L51" s="51">
        <v>5.1090509606289726E-2</v>
      </c>
      <c r="M51" s="51">
        <v>5.0907035836637131E-2</v>
      </c>
      <c r="N51" s="51">
        <v>4.5690252605452827E-2</v>
      </c>
      <c r="O51" s="51">
        <v>5.0163460599801236E-2</v>
      </c>
      <c r="P51" s="51">
        <v>5.3716010699983094E-2</v>
      </c>
      <c r="Q51" s="51">
        <v>5.3535357094441738E-2</v>
      </c>
      <c r="R51" s="51">
        <v>4.6801763528073984E-2</v>
      </c>
      <c r="S51" s="51">
        <v>5.4123803360355799E-2</v>
      </c>
      <c r="T51" s="51">
        <v>4.4604166045477567E-2</v>
      </c>
      <c r="U51" s="51">
        <v>5.4441368382908098E-2</v>
      </c>
      <c r="V51">
        <f t="shared" si="5"/>
        <v>0.84309305579623395</v>
      </c>
      <c r="W51" s="44">
        <f t="shared" si="0"/>
        <v>5.0894043216730744E-2</v>
      </c>
      <c r="X51" s="44">
        <f t="shared" si="1"/>
        <v>5.0507372775942118E-2</v>
      </c>
      <c r="Y51">
        <f t="shared" si="2"/>
        <v>4.8677238611872136E-3</v>
      </c>
      <c r="Z51">
        <f t="shared" si="3"/>
        <v>3.6578838602469533E-3</v>
      </c>
      <c r="AA51">
        <f t="shared" si="6"/>
        <v>1.5393094422100891E-3</v>
      </c>
      <c r="AB51">
        <f t="shared" si="6"/>
        <v>1.1567244414749415E-3</v>
      </c>
      <c r="AC51" t="s">
        <v>92</v>
      </c>
    </row>
    <row r="52" spans="1:29" x14ac:dyDescent="0.25">
      <c r="A52" s="38" t="s">
        <v>54</v>
      </c>
      <c r="B52" s="44">
        <v>0.58653962833173579</v>
      </c>
      <c r="C52" s="44">
        <v>0.54803062146726522</v>
      </c>
      <c r="D52" s="44">
        <v>0.58983665090844539</v>
      </c>
      <c r="E52" s="44">
        <v>0.34168351610000863</v>
      </c>
      <c r="F52" s="44">
        <v>0.42955780649206016</v>
      </c>
      <c r="G52" s="44">
        <v>0.29563051151560887</v>
      </c>
      <c r="H52" s="44">
        <v>0.34716724554842893</v>
      </c>
      <c r="I52" s="44">
        <v>0.29130812824292746</v>
      </c>
      <c r="J52" s="44">
        <v>0.39184923849894437</v>
      </c>
      <c r="K52" s="44">
        <v>0.31646008734327463</v>
      </c>
      <c r="L52" s="51">
        <v>0.39246800561195283</v>
      </c>
      <c r="M52" s="51">
        <v>0.46259002129813753</v>
      </c>
      <c r="N52" s="51">
        <v>0.50716180392052623</v>
      </c>
      <c r="O52" s="51">
        <v>0.43474999186494412</v>
      </c>
      <c r="P52" s="51">
        <v>0.41898488345986817</v>
      </c>
      <c r="Q52" s="51">
        <v>0.44690385052751364</v>
      </c>
      <c r="R52" s="51">
        <v>0.34888587357291501</v>
      </c>
      <c r="S52" s="51">
        <v>0.31608301162447788</v>
      </c>
      <c r="T52" s="51">
        <v>0.40780951813008059</v>
      </c>
      <c r="U52" s="51">
        <v>0.36376732510397686</v>
      </c>
      <c r="V52">
        <f t="shared" si="5"/>
        <v>0.92725842020839599</v>
      </c>
      <c r="W52" s="44">
        <f t="shared" si="0"/>
        <v>0.41380634344487</v>
      </c>
      <c r="X52" s="44">
        <f t="shared" si="1"/>
        <v>0.4099404285114393</v>
      </c>
      <c r="Y52">
        <f t="shared" si="2"/>
        <v>0.1190984382113263</v>
      </c>
      <c r="Z52">
        <f t="shared" si="3"/>
        <v>5.7024596862548571E-2</v>
      </c>
      <c r="AA52">
        <f t="shared" si="6"/>
        <v>3.7662233051662122E-2</v>
      </c>
      <c r="AB52">
        <f t="shared" si="6"/>
        <v>1.8032760873854518E-2</v>
      </c>
      <c r="AC52" t="s">
        <v>54</v>
      </c>
    </row>
    <row r="53" spans="1:29" x14ac:dyDescent="0.25">
      <c r="A53" s="38" t="s">
        <v>102</v>
      </c>
      <c r="B53" s="44">
        <v>0.17550004627248789</v>
      </c>
      <c r="C53" s="44">
        <v>0.15555454321123252</v>
      </c>
      <c r="D53" s="44">
        <v>0.1189382547099334</v>
      </c>
      <c r="E53" s="44">
        <v>0.16883185501412187</v>
      </c>
      <c r="F53" s="44">
        <v>0.15552955062643556</v>
      </c>
      <c r="G53" s="44">
        <v>0.11086144181835333</v>
      </c>
      <c r="H53" s="44">
        <v>0.15571472042981005</v>
      </c>
      <c r="I53" s="44">
        <v>0.15850589330865172</v>
      </c>
      <c r="J53" s="44">
        <v>0.12435933916433561</v>
      </c>
      <c r="K53" s="44">
        <v>0.16832983369323118</v>
      </c>
      <c r="L53" s="51">
        <v>0.13237086579811427</v>
      </c>
      <c r="M53" s="51">
        <v>0.1482944087415082</v>
      </c>
      <c r="N53" s="51">
        <v>0.12107916940444996</v>
      </c>
      <c r="O53" s="51">
        <v>0.14770352287719252</v>
      </c>
      <c r="P53" s="51">
        <v>0.15470211081595131</v>
      </c>
      <c r="Q53" s="51">
        <v>0.16991656816931511</v>
      </c>
      <c r="R53" s="51">
        <v>0.15316940791006028</v>
      </c>
      <c r="S53" s="51">
        <v>0.17103121861872433</v>
      </c>
      <c r="T53" s="51">
        <v>0.12744047441565021</v>
      </c>
      <c r="U53" s="51">
        <v>0.17074792811002995</v>
      </c>
      <c r="V53">
        <f t="shared" si="5"/>
        <v>0.96298338030705599</v>
      </c>
      <c r="W53" s="44">
        <f t="shared" si="0"/>
        <v>0.14921254782485932</v>
      </c>
      <c r="X53" s="44">
        <f t="shared" si="1"/>
        <v>0.14964556748609964</v>
      </c>
      <c r="Y53">
        <f t="shared" si="2"/>
        <v>2.2743039211517338E-2</v>
      </c>
      <c r="Z53">
        <f t="shared" si="3"/>
        <v>1.8149603583058022E-2</v>
      </c>
      <c r="AA53">
        <f t="shared" si="6"/>
        <v>7.1919804822914747E-3</v>
      </c>
      <c r="AB53">
        <f t="shared" si="6"/>
        <v>5.7394085951616349E-3</v>
      </c>
      <c r="AC53" t="s">
        <v>102</v>
      </c>
    </row>
    <row r="54" spans="1:29" x14ac:dyDescent="0.25">
      <c r="A54" s="38" t="s">
        <v>116</v>
      </c>
      <c r="B54" s="44">
        <v>0.1085329233527228</v>
      </c>
      <c r="C54" s="44">
        <v>0.11965734093171732</v>
      </c>
      <c r="D54" s="44">
        <v>0.12622018867176607</v>
      </c>
      <c r="E54" s="44">
        <v>0.11858427911706181</v>
      </c>
      <c r="F54" s="44">
        <v>4.6905737490512307E-2</v>
      </c>
      <c r="G54" s="44">
        <v>0.11738270310178592</v>
      </c>
      <c r="H54" s="44">
        <v>0.13529311775049066</v>
      </c>
      <c r="I54" s="44">
        <v>0.13494420646547378</v>
      </c>
      <c r="J54" s="44">
        <v>0.11966653391285126</v>
      </c>
      <c r="K54" s="44">
        <v>0.1301750713894321</v>
      </c>
      <c r="L54" s="51">
        <v>9.7536427430189462E-2</v>
      </c>
      <c r="M54" s="51">
        <v>0.11509416797848399</v>
      </c>
      <c r="N54" s="51">
        <v>0.10280306836226884</v>
      </c>
      <c r="O54" s="51">
        <v>9.7540062277391315E-2</v>
      </c>
      <c r="P54" s="51">
        <v>0.12462114482396076</v>
      </c>
      <c r="Q54" s="51">
        <v>0.10939833841038096</v>
      </c>
      <c r="R54" s="51">
        <v>0.11062235015726578</v>
      </c>
      <c r="S54" s="51">
        <v>0.1277321759304397</v>
      </c>
      <c r="T54" s="51">
        <v>0.14018452185721522</v>
      </c>
      <c r="U54" s="51">
        <v>0.1286795979959646</v>
      </c>
      <c r="V54">
        <f t="shared" si="5"/>
        <v>0.9733512717442947</v>
      </c>
      <c r="W54" s="44">
        <f t="shared" si="0"/>
        <v>0.1157362102183814</v>
      </c>
      <c r="X54" s="44">
        <f t="shared" si="1"/>
        <v>0.11542118552235606</v>
      </c>
      <c r="Y54">
        <f t="shared" si="2"/>
        <v>2.5605947077166128E-2</v>
      </c>
      <c r="Z54">
        <f t="shared" si="3"/>
        <v>1.4466184836772285E-2</v>
      </c>
      <c r="AA54">
        <f t="shared" si="6"/>
        <v>8.0973114409576257E-3</v>
      </c>
      <c r="AB54">
        <f t="shared" si="6"/>
        <v>4.5746093137191551E-3</v>
      </c>
      <c r="AC54" t="s">
        <v>116</v>
      </c>
    </row>
  </sheetData>
  <conditionalFormatting sqref="V7:V54 V5">
    <cfRule type="cellIs" dxfId="20" priority="1" operator="between">
      <formula>0.09</formula>
      <formula>0.00000005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65"/>
  <sheetViews>
    <sheetView tabSelected="1" workbookViewId="0">
      <selection activeCell="K7" sqref="K7"/>
    </sheetView>
  </sheetViews>
  <sheetFormatPr defaultRowHeight="12.5" x14ac:dyDescent="0.25"/>
  <cols>
    <col min="1" max="3" width="20" customWidth="1"/>
    <col min="4" max="4" width="10.26953125" bestFit="1" customWidth="1"/>
    <col min="5" max="11" width="7.36328125" bestFit="1" customWidth="1"/>
    <col min="12" max="12" width="8.08984375" bestFit="1" customWidth="1"/>
    <col min="13" max="16" width="7.36328125" bestFit="1" customWidth="1"/>
    <col min="17" max="17" width="8.08984375" bestFit="1" customWidth="1"/>
    <col min="18" max="20" width="7.36328125" bestFit="1" customWidth="1"/>
    <col min="21" max="21" width="8.08984375" bestFit="1" customWidth="1"/>
    <col min="22" max="31" width="7.36328125" bestFit="1" customWidth="1"/>
  </cols>
  <sheetData>
    <row r="1" spans="1:73" s="66" customFormat="1" ht="13" x14ac:dyDescent="0.3">
      <c r="B1" s="84" t="s">
        <v>195</v>
      </c>
      <c r="E1" s="84" t="s">
        <v>148</v>
      </c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</row>
    <row r="2" spans="1:73" s="66" customFormat="1" x14ac:dyDescent="0.25">
      <c r="B2" s="66" t="s">
        <v>196</v>
      </c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</row>
    <row r="3" spans="1:73" s="66" customFormat="1" x14ac:dyDescent="0.25"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</row>
    <row r="4" spans="1:73" s="173" customFormat="1" ht="15.5" x14ac:dyDescent="0.35">
      <c r="A4" s="177" t="s">
        <v>205</v>
      </c>
      <c r="C4" s="177" t="s">
        <v>206</v>
      </c>
      <c r="D4" s="178"/>
      <c r="F4" s="177" t="s">
        <v>207</v>
      </c>
      <c r="H4" s="177" t="s">
        <v>228</v>
      </c>
      <c r="J4" s="178" t="s">
        <v>229</v>
      </c>
      <c r="BU4" s="153"/>
    </row>
    <row r="5" spans="1:73" s="66" customFormat="1" x14ac:dyDescent="0.25"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</row>
    <row r="6" spans="1:73" ht="14.5" x14ac:dyDescent="0.35">
      <c r="A6" s="3" t="s">
        <v>128</v>
      </c>
      <c r="B6" s="20" t="s">
        <v>149</v>
      </c>
      <c r="C6" s="2" t="s">
        <v>150</v>
      </c>
    </row>
    <row r="7" spans="1:73" ht="14.5" x14ac:dyDescent="0.35">
      <c r="A7" s="3" t="s">
        <v>130</v>
      </c>
      <c r="B7" s="3" t="s">
        <v>151</v>
      </c>
    </row>
    <row r="8" spans="1:73" ht="14.5" x14ac:dyDescent="0.35">
      <c r="A8" s="3"/>
      <c r="B8" s="3"/>
    </row>
    <row r="9" spans="1:73" ht="14.5" x14ac:dyDescent="0.35">
      <c r="A9" s="38"/>
      <c r="B9" s="21" t="s">
        <v>152</v>
      </c>
      <c r="C9" s="7" t="s">
        <v>153</v>
      </c>
      <c r="D9" s="22" t="s">
        <v>154</v>
      </c>
      <c r="E9" s="22" t="s">
        <v>155</v>
      </c>
      <c r="F9" s="22" t="s">
        <v>156</v>
      </c>
      <c r="G9" s="22" t="s">
        <v>157</v>
      </c>
      <c r="H9" s="22" t="s">
        <v>158</v>
      </c>
      <c r="I9" s="22" t="s">
        <v>159</v>
      </c>
      <c r="J9" s="22" t="s">
        <v>160</v>
      </c>
      <c r="K9" s="73" t="s">
        <v>161</v>
      </c>
      <c r="L9" s="22" t="s">
        <v>162</v>
      </c>
      <c r="M9" s="22" t="s">
        <v>163</v>
      </c>
      <c r="N9" s="22" t="s">
        <v>164</v>
      </c>
      <c r="O9" s="22" t="s">
        <v>165</v>
      </c>
      <c r="P9" s="73" t="s">
        <v>166</v>
      </c>
      <c r="Q9" s="22" t="s">
        <v>167</v>
      </c>
      <c r="R9" s="22" t="s">
        <v>168</v>
      </c>
      <c r="S9" s="22" t="s">
        <v>169</v>
      </c>
      <c r="T9" s="73" t="s">
        <v>170</v>
      </c>
      <c r="U9" s="22" t="s">
        <v>171</v>
      </c>
      <c r="V9" s="22" t="s">
        <v>172</v>
      </c>
      <c r="W9" s="22" t="s">
        <v>173</v>
      </c>
      <c r="X9" s="22" t="s">
        <v>174</v>
      </c>
      <c r="Y9" s="22" t="s">
        <v>175</v>
      </c>
      <c r="Z9" s="22" t="s">
        <v>176</v>
      </c>
      <c r="AA9" s="22" t="s">
        <v>177</v>
      </c>
      <c r="AB9" s="22" t="s">
        <v>178</v>
      </c>
      <c r="AC9" s="22" t="s">
        <v>179</v>
      </c>
      <c r="AD9" s="22" t="s">
        <v>180</v>
      </c>
      <c r="AE9" s="22" t="s">
        <v>181</v>
      </c>
    </row>
    <row r="10" spans="1:73" ht="14.5" x14ac:dyDescent="0.35">
      <c r="A10" s="3" t="s">
        <v>30</v>
      </c>
      <c r="B10" s="74" t="s">
        <v>31</v>
      </c>
      <c r="C10" s="11">
        <v>119</v>
      </c>
      <c r="E10" s="75">
        <v>99.3</v>
      </c>
      <c r="F10" s="75">
        <v>111.1</v>
      </c>
      <c r="G10" s="75">
        <v>112</v>
      </c>
      <c r="H10" s="75">
        <v>120.4</v>
      </c>
      <c r="I10" s="75">
        <v>104.1</v>
      </c>
      <c r="J10" s="75">
        <v>106.6</v>
      </c>
      <c r="K10" s="76">
        <v>68.400000000000006</v>
      </c>
      <c r="L10" s="75">
        <v>85.3</v>
      </c>
      <c r="M10" s="75">
        <v>96.9</v>
      </c>
      <c r="N10" s="75">
        <v>105.6</v>
      </c>
      <c r="O10" s="75">
        <v>124.9</v>
      </c>
      <c r="P10" s="76">
        <v>97.2</v>
      </c>
      <c r="Q10" s="75">
        <v>125.3</v>
      </c>
      <c r="R10" s="75">
        <v>106.7</v>
      </c>
      <c r="S10" s="75">
        <v>115.4</v>
      </c>
      <c r="T10" s="76">
        <v>117.6</v>
      </c>
      <c r="U10" s="75">
        <v>132.9</v>
      </c>
      <c r="V10" s="75">
        <v>126.3</v>
      </c>
      <c r="W10" s="75">
        <v>112.6</v>
      </c>
      <c r="X10" s="75">
        <v>142</v>
      </c>
      <c r="Y10" s="75">
        <v>126.2</v>
      </c>
      <c r="Z10" s="75">
        <v>131.1</v>
      </c>
      <c r="AA10" s="75">
        <v>121.2</v>
      </c>
      <c r="AB10" s="75">
        <v>114</v>
      </c>
      <c r="AC10" s="75">
        <v>140.4</v>
      </c>
      <c r="AD10" s="75">
        <v>114.4</v>
      </c>
      <c r="AE10" s="75">
        <v>129.80000000000001</v>
      </c>
    </row>
    <row r="11" spans="1:73" ht="14.5" x14ac:dyDescent="0.35">
      <c r="A11" s="3" t="s">
        <v>32</v>
      </c>
      <c r="B11" s="74" t="s">
        <v>33</v>
      </c>
      <c r="C11" s="11">
        <v>6022</v>
      </c>
      <c r="E11" s="75">
        <v>17.600000000000001</v>
      </c>
      <c r="F11" s="75">
        <v>42</v>
      </c>
      <c r="G11" s="75">
        <v>24.8</v>
      </c>
      <c r="H11" s="75">
        <v>43.6</v>
      </c>
      <c r="I11" s="75">
        <v>43.2</v>
      </c>
      <c r="J11" s="75">
        <v>22.3</v>
      </c>
      <c r="K11" s="76">
        <v>4.5999999999999996</v>
      </c>
      <c r="L11" s="75">
        <v>31.5</v>
      </c>
      <c r="M11" s="75">
        <v>37.700000000000003</v>
      </c>
      <c r="N11" s="75">
        <v>43.4</v>
      </c>
      <c r="O11" s="75">
        <v>45.5</v>
      </c>
      <c r="P11" s="76">
        <v>5.6</v>
      </c>
      <c r="Q11" s="75">
        <v>40.200000000000003</v>
      </c>
      <c r="R11" s="75">
        <v>43.7</v>
      </c>
      <c r="S11" s="75">
        <v>29.1</v>
      </c>
      <c r="T11" s="76">
        <v>6.6</v>
      </c>
      <c r="U11" s="75">
        <v>31.8</v>
      </c>
      <c r="V11" s="75">
        <v>40.4</v>
      </c>
      <c r="W11" s="75">
        <v>37.5</v>
      </c>
      <c r="X11" s="75">
        <v>50.3</v>
      </c>
      <c r="Y11" s="75">
        <v>42.4</v>
      </c>
      <c r="Z11" s="75">
        <v>31.3</v>
      </c>
      <c r="AA11" s="75">
        <v>41.8</v>
      </c>
      <c r="AB11" s="75">
        <v>42.8</v>
      </c>
      <c r="AC11" s="75">
        <v>50.6</v>
      </c>
      <c r="AD11" s="75">
        <v>35.5</v>
      </c>
      <c r="AE11" s="75">
        <v>34</v>
      </c>
    </row>
    <row r="12" spans="1:73" ht="14.5" x14ac:dyDescent="0.35">
      <c r="A12" s="3" t="s">
        <v>34</v>
      </c>
      <c r="B12" s="74" t="s">
        <v>35</v>
      </c>
      <c r="C12" s="11">
        <v>6083</v>
      </c>
      <c r="E12" s="75">
        <v>10.7</v>
      </c>
      <c r="F12" s="75">
        <v>11.8</v>
      </c>
      <c r="G12" s="75">
        <v>10.6</v>
      </c>
      <c r="H12" s="75">
        <v>8.9</v>
      </c>
      <c r="I12" s="75">
        <v>10.199999999999999</v>
      </c>
      <c r="J12" s="75">
        <v>8</v>
      </c>
      <c r="K12" s="76">
        <v>11.4</v>
      </c>
      <c r="L12" s="75">
        <v>11.8</v>
      </c>
      <c r="M12" s="75">
        <v>15.4</v>
      </c>
      <c r="N12" s="75">
        <v>8.3000000000000007</v>
      </c>
      <c r="O12" s="75">
        <v>9.5</v>
      </c>
      <c r="P12" s="76">
        <v>5.8</v>
      </c>
      <c r="Q12" s="75">
        <v>9.6999999999999993</v>
      </c>
      <c r="R12" s="75">
        <v>10.1</v>
      </c>
      <c r="S12" s="75">
        <v>9.4</v>
      </c>
      <c r="T12" s="76">
        <v>16.899999999999999</v>
      </c>
      <c r="U12" s="75">
        <v>13.1</v>
      </c>
      <c r="V12" s="75">
        <v>5.7</v>
      </c>
      <c r="W12" s="75">
        <v>11.4</v>
      </c>
      <c r="X12" s="75">
        <v>9.6</v>
      </c>
      <c r="Y12" s="75">
        <v>7.9</v>
      </c>
      <c r="Z12" s="75">
        <v>8.6</v>
      </c>
      <c r="AA12" s="75">
        <v>9.4</v>
      </c>
      <c r="AB12" s="75">
        <v>15.9</v>
      </c>
      <c r="AC12" s="75">
        <v>8.9</v>
      </c>
      <c r="AD12" s="75">
        <v>9.1</v>
      </c>
      <c r="AE12" s="75">
        <v>8.8000000000000007</v>
      </c>
    </row>
    <row r="13" spans="1:73" ht="14.5" x14ac:dyDescent="0.35">
      <c r="A13" s="3" t="s">
        <v>36</v>
      </c>
      <c r="B13" s="74" t="s">
        <v>37</v>
      </c>
      <c r="C13" s="11">
        <v>5957</v>
      </c>
      <c r="E13" s="75">
        <v>29.4</v>
      </c>
      <c r="F13" s="75">
        <v>126.3</v>
      </c>
      <c r="G13" s="75">
        <v>58.7</v>
      </c>
      <c r="H13" s="75">
        <v>132.30000000000001</v>
      </c>
      <c r="I13" s="75">
        <v>125</v>
      </c>
      <c r="J13" s="75">
        <v>53.9</v>
      </c>
      <c r="K13" s="76">
        <v>3.4</v>
      </c>
      <c r="L13" s="75">
        <v>46.6</v>
      </c>
      <c r="M13" s="75">
        <v>80.2</v>
      </c>
      <c r="N13" s="75">
        <v>124.4</v>
      </c>
      <c r="O13" s="75">
        <v>127.1</v>
      </c>
      <c r="P13" s="76">
        <v>2.5</v>
      </c>
      <c r="Q13" s="75">
        <v>133.19999999999999</v>
      </c>
      <c r="R13" s="75">
        <v>122.6</v>
      </c>
      <c r="S13" s="75">
        <v>83.2</v>
      </c>
      <c r="T13" s="76">
        <v>2.1</v>
      </c>
      <c r="U13" s="75">
        <v>69.5</v>
      </c>
      <c r="V13" s="75">
        <v>150.30000000000001</v>
      </c>
      <c r="W13" s="75">
        <v>135.1</v>
      </c>
      <c r="X13" s="75">
        <v>131.9</v>
      </c>
      <c r="Y13" s="75">
        <v>150.69999999999999</v>
      </c>
      <c r="Z13" s="75">
        <v>128</v>
      </c>
      <c r="AA13" s="75">
        <v>143.5</v>
      </c>
      <c r="AB13" s="75">
        <v>120.6</v>
      </c>
      <c r="AC13" s="75">
        <v>136.19999999999999</v>
      </c>
      <c r="AD13" s="75">
        <v>136.19999999999999</v>
      </c>
      <c r="AE13" s="75">
        <v>122.5</v>
      </c>
    </row>
    <row r="14" spans="1:73" ht="14.5" x14ac:dyDescent="0.35">
      <c r="A14" s="29" t="s">
        <v>38</v>
      </c>
      <c r="B14" s="74" t="s">
        <v>39</v>
      </c>
      <c r="C14" s="11">
        <v>176</v>
      </c>
      <c r="D14" s="75">
        <v>9.1999999999999993</v>
      </c>
      <c r="E14" s="75">
        <v>13.4</v>
      </c>
      <c r="F14" s="75">
        <v>11.5</v>
      </c>
      <c r="G14" s="75">
        <v>12.7</v>
      </c>
      <c r="H14" s="75">
        <v>12.6</v>
      </c>
      <c r="I14" s="75">
        <v>12.5</v>
      </c>
      <c r="J14" s="75">
        <v>11.9</v>
      </c>
      <c r="K14" s="76">
        <v>15.1</v>
      </c>
      <c r="L14" s="75">
        <v>14.8</v>
      </c>
      <c r="M14" s="75">
        <v>13.9</v>
      </c>
      <c r="N14" s="75">
        <v>12.2</v>
      </c>
      <c r="O14" s="75">
        <v>12</v>
      </c>
      <c r="P14" s="76">
        <v>14.3</v>
      </c>
      <c r="Q14" s="75">
        <v>13.6</v>
      </c>
      <c r="R14" s="75">
        <v>14.4</v>
      </c>
      <c r="S14" s="75">
        <v>16.7</v>
      </c>
      <c r="T14" s="76">
        <v>16.399999999999999</v>
      </c>
      <c r="U14" s="75">
        <v>14</v>
      </c>
      <c r="V14" s="75">
        <v>14.6</v>
      </c>
      <c r="W14" s="75">
        <v>13</v>
      </c>
      <c r="X14" s="75">
        <v>13.4</v>
      </c>
      <c r="Y14" s="75">
        <v>15.5</v>
      </c>
      <c r="Z14" s="75">
        <v>15.4</v>
      </c>
      <c r="AA14" s="75">
        <v>16.5</v>
      </c>
      <c r="AB14" s="75">
        <v>14.8</v>
      </c>
      <c r="AC14" s="75">
        <v>13.5</v>
      </c>
      <c r="AD14" s="75">
        <v>16</v>
      </c>
      <c r="AE14" s="75">
        <v>15.6</v>
      </c>
    </row>
    <row r="15" spans="1:73" ht="14.5" x14ac:dyDescent="0.35">
      <c r="A15" s="29" t="s">
        <v>182</v>
      </c>
      <c r="B15" s="74" t="s">
        <v>183</v>
      </c>
      <c r="C15" s="11">
        <v>180</v>
      </c>
      <c r="D15" s="75">
        <v>3</v>
      </c>
      <c r="E15" s="75">
        <v>3.1</v>
      </c>
      <c r="F15" s="75">
        <v>3.1</v>
      </c>
      <c r="G15" s="75">
        <v>3.5</v>
      </c>
      <c r="H15" s="75">
        <v>3.4</v>
      </c>
      <c r="I15" s="75">
        <v>3.4</v>
      </c>
      <c r="J15" s="75">
        <v>3.2</v>
      </c>
      <c r="K15" s="76">
        <v>3.8</v>
      </c>
      <c r="L15" s="75">
        <v>4.5</v>
      </c>
      <c r="M15" s="75">
        <v>4.5</v>
      </c>
      <c r="N15" s="75">
        <v>3.4</v>
      </c>
      <c r="O15" s="75">
        <v>3.4</v>
      </c>
      <c r="P15" s="76">
        <v>3.2</v>
      </c>
      <c r="Q15" s="75">
        <v>3.7</v>
      </c>
      <c r="R15" s="75">
        <v>3.4</v>
      </c>
      <c r="S15" s="75">
        <v>3.3</v>
      </c>
      <c r="T15" s="76">
        <v>3.4</v>
      </c>
      <c r="U15" s="75">
        <v>3.6</v>
      </c>
      <c r="V15" s="75">
        <v>3.3</v>
      </c>
      <c r="W15" s="75">
        <v>3.2</v>
      </c>
      <c r="X15" s="75">
        <v>3.1</v>
      </c>
      <c r="Y15" s="75">
        <v>3.5</v>
      </c>
      <c r="Z15" s="75">
        <v>3.3</v>
      </c>
      <c r="AA15" s="75">
        <v>3.5</v>
      </c>
      <c r="AB15" s="75">
        <v>3.2</v>
      </c>
      <c r="AC15" s="75">
        <v>3.1</v>
      </c>
      <c r="AD15" s="75">
        <v>3.4</v>
      </c>
      <c r="AE15" s="75">
        <v>3.5</v>
      </c>
    </row>
    <row r="16" spans="1:73" ht="14.5" x14ac:dyDescent="0.35">
      <c r="A16" s="3" t="s">
        <v>40</v>
      </c>
      <c r="B16" s="74" t="s">
        <v>41</v>
      </c>
      <c r="C16" s="11">
        <v>5950</v>
      </c>
      <c r="E16" s="75">
        <v>14.2</v>
      </c>
      <c r="F16" s="75">
        <v>12.7</v>
      </c>
      <c r="G16" s="75">
        <v>18.600000000000001</v>
      </c>
      <c r="H16" s="75">
        <v>14.3</v>
      </c>
      <c r="I16" s="75">
        <v>14.8</v>
      </c>
      <c r="J16" s="75">
        <v>18.2</v>
      </c>
      <c r="K16" s="76">
        <v>29.8</v>
      </c>
      <c r="L16" s="75">
        <v>32.299999999999997</v>
      </c>
      <c r="M16" s="75">
        <v>22.2</v>
      </c>
      <c r="N16" s="75">
        <v>21.2</v>
      </c>
      <c r="O16" s="75">
        <v>20.6</v>
      </c>
      <c r="P16" s="76">
        <v>19.399999999999999</v>
      </c>
      <c r="Q16" s="75">
        <v>21.1</v>
      </c>
      <c r="R16" s="75">
        <v>19.8</v>
      </c>
      <c r="S16" s="75">
        <v>23.2</v>
      </c>
      <c r="T16" s="76">
        <v>19.3</v>
      </c>
      <c r="U16" s="75">
        <v>19.399999999999999</v>
      </c>
      <c r="V16" s="75">
        <v>24.8</v>
      </c>
      <c r="W16" s="75">
        <v>17.5</v>
      </c>
      <c r="X16" s="75">
        <v>18.3</v>
      </c>
      <c r="Y16" s="75">
        <v>26.6</v>
      </c>
      <c r="Z16" s="75">
        <v>20.2</v>
      </c>
      <c r="AA16" s="75">
        <v>22.8</v>
      </c>
      <c r="AB16" s="75">
        <v>25.7</v>
      </c>
      <c r="AC16" s="75">
        <v>23.2</v>
      </c>
      <c r="AD16" s="75">
        <v>25.7</v>
      </c>
      <c r="AE16" s="75">
        <v>22.6</v>
      </c>
    </row>
    <row r="17" spans="1:31" ht="14.5" x14ac:dyDescent="0.35">
      <c r="A17" s="3" t="s">
        <v>42</v>
      </c>
      <c r="B17" s="74" t="s">
        <v>43</v>
      </c>
      <c r="C17" s="11">
        <v>5785</v>
      </c>
      <c r="E17" s="75">
        <v>121.6</v>
      </c>
      <c r="F17" s="75">
        <v>91.1</v>
      </c>
      <c r="G17" s="75">
        <v>136.6</v>
      </c>
      <c r="H17" s="75">
        <v>75.7</v>
      </c>
      <c r="I17" s="75">
        <v>61.8</v>
      </c>
      <c r="J17" s="75">
        <v>116.6</v>
      </c>
      <c r="K17" s="76">
        <v>85.5</v>
      </c>
      <c r="L17" s="75">
        <v>77.5</v>
      </c>
      <c r="M17" s="75">
        <v>93</v>
      </c>
      <c r="N17" s="75">
        <v>80.7</v>
      </c>
      <c r="O17" s="75">
        <v>62.9</v>
      </c>
      <c r="P17" s="76">
        <v>120.7</v>
      </c>
      <c r="Q17" s="75">
        <v>82.6</v>
      </c>
      <c r="R17" s="75">
        <v>78.5</v>
      </c>
      <c r="S17" s="75">
        <v>108.5</v>
      </c>
      <c r="T17" s="76">
        <v>125.6</v>
      </c>
      <c r="U17" s="75">
        <v>134.6</v>
      </c>
      <c r="V17" s="75">
        <v>80.3</v>
      </c>
      <c r="W17" s="75">
        <v>89.4</v>
      </c>
      <c r="X17" s="75">
        <v>80.599999999999994</v>
      </c>
      <c r="Y17" s="75">
        <v>89.1</v>
      </c>
      <c r="Z17" s="75">
        <v>74.7</v>
      </c>
      <c r="AA17" s="75">
        <v>78</v>
      </c>
      <c r="AB17" s="75">
        <v>98.3</v>
      </c>
      <c r="AC17" s="75">
        <v>83.3</v>
      </c>
      <c r="AD17" s="75">
        <v>100</v>
      </c>
      <c r="AE17" s="75">
        <v>101</v>
      </c>
    </row>
    <row r="18" spans="1:31" ht="14.5" x14ac:dyDescent="0.35">
      <c r="A18" s="3" t="s">
        <v>44</v>
      </c>
      <c r="B18" s="74" t="s">
        <v>45</v>
      </c>
      <c r="C18" s="11">
        <v>5960</v>
      </c>
      <c r="E18" s="75">
        <v>122.3</v>
      </c>
      <c r="F18" s="75">
        <v>144.4</v>
      </c>
      <c r="G18" s="75">
        <v>173.6</v>
      </c>
      <c r="H18" s="75">
        <v>147.80000000000001</v>
      </c>
      <c r="I18" s="75">
        <v>148.1</v>
      </c>
      <c r="J18" s="75">
        <v>145.30000000000001</v>
      </c>
      <c r="K18" s="76">
        <v>92.1</v>
      </c>
      <c r="L18" s="75">
        <v>98.6</v>
      </c>
      <c r="M18" s="75">
        <v>158.1</v>
      </c>
      <c r="N18" s="75">
        <v>148.4</v>
      </c>
      <c r="O18" s="75">
        <v>161.80000000000001</v>
      </c>
      <c r="P18" s="76">
        <v>159.30000000000001</v>
      </c>
      <c r="Q18" s="75">
        <v>187.7</v>
      </c>
      <c r="R18" s="75">
        <v>178.5</v>
      </c>
      <c r="S18" s="75">
        <v>170.3</v>
      </c>
      <c r="T18" s="76">
        <v>176.5</v>
      </c>
      <c r="U18" s="75">
        <v>193.6</v>
      </c>
      <c r="V18" s="75">
        <v>183.6</v>
      </c>
      <c r="W18" s="75">
        <v>187.4</v>
      </c>
      <c r="X18" s="75">
        <v>158.80000000000001</v>
      </c>
      <c r="Y18" s="75">
        <v>199.4</v>
      </c>
      <c r="Z18" s="75">
        <v>191.7</v>
      </c>
      <c r="AA18" s="75">
        <v>182.4</v>
      </c>
      <c r="AB18" s="75">
        <v>155.9</v>
      </c>
      <c r="AC18" s="75">
        <v>175.6</v>
      </c>
      <c r="AD18" s="75">
        <v>176.7</v>
      </c>
      <c r="AE18" s="75">
        <v>171.7</v>
      </c>
    </row>
    <row r="19" spans="1:31" ht="14.5" x14ac:dyDescent="0.35">
      <c r="A19" s="3" t="s">
        <v>46</v>
      </c>
      <c r="B19" s="74" t="s">
        <v>47</v>
      </c>
      <c r="C19" s="11">
        <v>305</v>
      </c>
      <c r="E19" s="75">
        <v>2.7</v>
      </c>
      <c r="F19" s="75">
        <v>2.7</v>
      </c>
      <c r="G19" s="75">
        <v>2.9</v>
      </c>
      <c r="H19" s="75">
        <v>3</v>
      </c>
      <c r="I19" s="75">
        <v>2.8</v>
      </c>
      <c r="J19" s="75">
        <v>3.2</v>
      </c>
      <c r="K19" s="76">
        <v>5.0999999999999996</v>
      </c>
      <c r="L19" s="75">
        <v>4.5999999999999996</v>
      </c>
      <c r="M19" s="75">
        <v>4.5999999999999996</v>
      </c>
      <c r="N19" s="75">
        <v>2.6</v>
      </c>
      <c r="O19" s="75">
        <v>2.5</v>
      </c>
      <c r="P19" s="76">
        <v>2.2999999999999998</v>
      </c>
      <c r="Q19" s="75">
        <v>3.1</v>
      </c>
      <c r="R19" s="75">
        <v>2.8</v>
      </c>
      <c r="S19" s="75">
        <v>2.5</v>
      </c>
      <c r="T19" s="76">
        <v>2.5</v>
      </c>
      <c r="U19" s="75">
        <v>2.5</v>
      </c>
      <c r="V19" s="75">
        <v>2.2999999999999998</v>
      </c>
      <c r="W19" s="75">
        <v>2.8</v>
      </c>
      <c r="X19" s="75">
        <v>2.8</v>
      </c>
      <c r="Y19" s="75">
        <v>2.9</v>
      </c>
      <c r="Z19" s="75">
        <v>3.2</v>
      </c>
      <c r="AA19" s="75">
        <v>2.7</v>
      </c>
      <c r="AB19" s="75">
        <v>3.2</v>
      </c>
      <c r="AC19" s="75">
        <v>2.9</v>
      </c>
      <c r="AD19" s="75">
        <v>2.6</v>
      </c>
      <c r="AE19" s="75">
        <v>2.8</v>
      </c>
    </row>
    <row r="20" spans="1:31" ht="14.5" x14ac:dyDescent="0.35">
      <c r="A20" s="3" t="s">
        <v>48</v>
      </c>
      <c r="B20" s="74" t="s">
        <v>49</v>
      </c>
      <c r="C20" s="11">
        <v>311</v>
      </c>
      <c r="D20" s="75">
        <v>2.8</v>
      </c>
      <c r="E20" s="75">
        <v>217.9</v>
      </c>
      <c r="F20" s="75">
        <v>13.2</v>
      </c>
      <c r="G20" s="75">
        <v>83.8</v>
      </c>
      <c r="H20" s="75">
        <v>15</v>
      </c>
      <c r="I20" s="75">
        <v>13.3</v>
      </c>
      <c r="J20" s="75">
        <v>57.5</v>
      </c>
      <c r="K20" s="76">
        <v>125</v>
      </c>
      <c r="L20" s="75">
        <v>20.6</v>
      </c>
      <c r="M20" s="75">
        <v>40.9</v>
      </c>
      <c r="N20" s="75">
        <v>13.6</v>
      </c>
      <c r="O20" s="75">
        <v>15.4</v>
      </c>
      <c r="P20" s="76">
        <v>79.099999999999994</v>
      </c>
      <c r="Q20" s="75">
        <v>3</v>
      </c>
      <c r="R20" s="75">
        <v>6.4</v>
      </c>
      <c r="S20" s="75">
        <v>60</v>
      </c>
      <c r="T20" s="76">
        <v>83.9</v>
      </c>
      <c r="U20" s="75">
        <v>36.299999999999997</v>
      </c>
      <c r="V20" s="75">
        <v>17.899999999999999</v>
      </c>
      <c r="W20" s="75">
        <v>17</v>
      </c>
      <c r="X20" s="75">
        <v>21.4</v>
      </c>
      <c r="Y20" s="75">
        <v>19.399999999999999</v>
      </c>
      <c r="Z20" s="75">
        <v>24.4</v>
      </c>
      <c r="AA20" s="75">
        <v>24.7</v>
      </c>
      <c r="AB20" s="75">
        <v>27.5</v>
      </c>
      <c r="AC20" s="75">
        <v>19.100000000000001</v>
      </c>
      <c r="AD20" s="75">
        <v>24.3</v>
      </c>
      <c r="AE20" s="75">
        <v>30.4</v>
      </c>
    </row>
    <row r="21" spans="1:31" ht="14.5" x14ac:dyDescent="0.35">
      <c r="A21" s="3" t="s">
        <v>50</v>
      </c>
      <c r="B21" s="74" t="s">
        <v>51</v>
      </c>
      <c r="C21" s="11">
        <v>586</v>
      </c>
      <c r="E21" s="75">
        <v>735.4</v>
      </c>
      <c r="F21" s="75">
        <v>527.6</v>
      </c>
      <c r="G21" s="75">
        <v>490.9</v>
      </c>
      <c r="H21" s="75">
        <v>493.7</v>
      </c>
      <c r="I21" s="75">
        <v>569.9</v>
      </c>
      <c r="J21" s="75">
        <v>449.5</v>
      </c>
      <c r="K21" s="76">
        <v>404.5</v>
      </c>
      <c r="L21" s="75">
        <v>434.2</v>
      </c>
      <c r="M21" s="75">
        <v>459.1</v>
      </c>
      <c r="N21" s="75">
        <v>487.1</v>
      </c>
      <c r="O21" s="75">
        <v>440.5</v>
      </c>
      <c r="P21" s="76">
        <v>362.2</v>
      </c>
      <c r="Q21" s="75">
        <v>509.4</v>
      </c>
      <c r="R21" s="75">
        <v>502.4</v>
      </c>
      <c r="S21" s="75">
        <v>492.3</v>
      </c>
      <c r="T21" s="76">
        <v>523.1</v>
      </c>
      <c r="U21" s="75">
        <v>562.20000000000005</v>
      </c>
      <c r="V21" s="75">
        <v>532.5</v>
      </c>
      <c r="W21" s="75">
        <v>509.5</v>
      </c>
      <c r="X21" s="75">
        <v>517.29999999999995</v>
      </c>
      <c r="Y21" s="75">
        <v>535.9</v>
      </c>
      <c r="Z21" s="75">
        <v>452.4</v>
      </c>
      <c r="AA21" s="75">
        <v>506</v>
      </c>
      <c r="AB21" s="75">
        <v>593.29999999999995</v>
      </c>
      <c r="AC21" s="75">
        <v>522.9</v>
      </c>
      <c r="AD21" s="75">
        <v>503.4</v>
      </c>
      <c r="AE21" s="75">
        <v>477.5</v>
      </c>
    </row>
    <row r="22" spans="1:31" ht="14.5" x14ac:dyDescent="0.35">
      <c r="A22" s="3" t="s">
        <v>52</v>
      </c>
      <c r="B22" s="74" t="s">
        <v>53</v>
      </c>
      <c r="C22" s="11">
        <v>9548602</v>
      </c>
      <c r="E22" s="75">
        <v>194.4</v>
      </c>
      <c r="F22" s="75">
        <v>152.6</v>
      </c>
      <c r="G22" s="75">
        <v>162.5</v>
      </c>
      <c r="H22" s="75">
        <v>177.6</v>
      </c>
      <c r="I22" s="75">
        <v>156.5</v>
      </c>
      <c r="J22" s="75">
        <v>178.1</v>
      </c>
      <c r="K22" s="76">
        <v>191.7</v>
      </c>
      <c r="L22" s="75">
        <v>179.4</v>
      </c>
      <c r="M22" s="75">
        <v>121.4</v>
      </c>
      <c r="N22" s="75">
        <v>165.5</v>
      </c>
      <c r="O22" s="75">
        <v>157.6</v>
      </c>
      <c r="P22" s="76">
        <v>170.4</v>
      </c>
      <c r="Q22" s="75">
        <v>187.4</v>
      </c>
      <c r="R22" s="75">
        <v>131.1</v>
      </c>
      <c r="S22" s="75">
        <v>144.80000000000001</v>
      </c>
      <c r="T22" s="76">
        <v>123</v>
      </c>
      <c r="U22" s="75">
        <v>146.5</v>
      </c>
      <c r="V22" s="75">
        <v>183.1</v>
      </c>
      <c r="W22" s="75">
        <v>166.9</v>
      </c>
      <c r="X22" s="75">
        <v>153.9</v>
      </c>
      <c r="Y22" s="75">
        <v>168</v>
      </c>
      <c r="Z22" s="75">
        <v>140.6</v>
      </c>
      <c r="AA22" s="75">
        <v>153.69999999999999</v>
      </c>
      <c r="AB22" s="75">
        <v>133</v>
      </c>
      <c r="AC22" s="75">
        <v>159.30000000000001</v>
      </c>
      <c r="AD22" s="75">
        <v>168.4</v>
      </c>
      <c r="AE22" s="75">
        <v>174.5</v>
      </c>
    </row>
    <row r="23" spans="1:31" ht="14.5" x14ac:dyDescent="0.35">
      <c r="A23" s="29" t="s">
        <v>184</v>
      </c>
      <c r="B23" s="74" t="s">
        <v>185</v>
      </c>
      <c r="C23" s="11">
        <v>702</v>
      </c>
      <c r="D23" s="75">
        <v>5.3</v>
      </c>
      <c r="E23" s="75">
        <v>7.6</v>
      </c>
      <c r="F23" s="75">
        <v>7.1</v>
      </c>
      <c r="G23" s="75">
        <v>8.4</v>
      </c>
      <c r="H23" s="75">
        <v>8.6</v>
      </c>
      <c r="I23" s="75">
        <v>6.7</v>
      </c>
      <c r="J23" s="75">
        <v>6.7</v>
      </c>
      <c r="K23" s="76">
        <v>9.9</v>
      </c>
      <c r="L23" s="75">
        <v>8.9</v>
      </c>
      <c r="M23" s="75">
        <v>10.9</v>
      </c>
      <c r="N23" s="75">
        <v>7.7</v>
      </c>
      <c r="O23" s="75">
        <v>6.7</v>
      </c>
      <c r="P23" s="76">
        <v>6.1</v>
      </c>
      <c r="Q23" s="75">
        <v>6.9</v>
      </c>
      <c r="R23" s="75">
        <v>5.8</v>
      </c>
      <c r="S23" s="75">
        <v>6.9</v>
      </c>
      <c r="T23" s="76">
        <v>6.3</v>
      </c>
      <c r="U23" s="75">
        <v>7.5</v>
      </c>
      <c r="V23" s="75">
        <v>7.7</v>
      </c>
      <c r="W23" s="75">
        <v>7.7</v>
      </c>
      <c r="X23" s="75">
        <v>6.5</v>
      </c>
      <c r="Y23" s="75">
        <v>6.7</v>
      </c>
      <c r="Z23" s="75">
        <v>7.6</v>
      </c>
      <c r="AA23" s="75">
        <v>8.6999999999999993</v>
      </c>
      <c r="AB23" s="75">
        <v>7.2</v>
      </c>
      <c r="AC23" s="75">
        <v>6.4</v>
      </c>
      <c r="AD23" s="75">
        <v>7.7</v>
      </c>
      <c r="AE23" s="75">
        <v>7.8</v>
      </c>
    </row>
    <row r="24" spans="1:31" ht="14.5" x14ac:dyDescent="0.35">
      <c r="A24" s="29" t="s">
        <v>54</v>
      </c>
      <c r="B24" s="74" t="s">
        <v>55</v>
      </c>
      <c r="C24" s="11">
        <v>284</v>
      </c>
      <c r="D24" s="75">
        <v>12.5</v>
      </c>
      <c r="E24" s="75">
        <v>15.7</v>
      </c>
      <c r="F24" s="75">
        <v>16.899999999999999</v>
      </c>
      <c r="G24" s="75">
        <v>13.4</v>
      </c>
      <c r="H24" s="75">
        <v>19.600000000000001</v>
      </c>
      <c r="I24" s="75">
        <v>17.899999999999999</v>
      </c>
      <c r="J24" s="75">
        <v>15.7</v>
      </c>
      <c r="K24" s="76">
        <v>154.19999999999999</v>
      </c>
      <c r="L24" s="75">
        <v>21.6</v>
      </c>
      <c r="M24" s="75">
        <v>27.4</v>
      </c>
      <c r="N24" s="75">
        <v>22.8</v>
      </c>
      <c r="O24" s="75">
        <v>21.5</v>
      </c>
      <c r="P24" s="76">
        <v>15</v>
      </c>
      <c r="Q24" s="75">
        <v>16.7</v>
      </c>
      <c r="R24" s="75">
        <v>18.7</v>
      </c>
      <c r="S24" s="75">
        <v>638.5</v>
      </c>
      <c r="T24" s="76">
        <v>14.5</v>
      </c>
      <c r="U24" s="75">
        <v>17.7</v>
      </c>
      <c r="V24" s="75">
        <v>21.1</v>
      </c>
      <c r="W24" s="75">
        <v>16.3</v>
      </c>
      <c r="X24" s="75">
        <v>21</v>
      </c>
      <c r="Y24" s="75">
        <v>21.1</v>
      </c>
      <c r="Z24" s="75">
        <v>17.600000000000001</v>
      </c>
      <c r="AA24" s="75">
        <v>19.3</v>
      </c>
      <c r="AB24" s="75">
        <v>19.399999999999999</v>
      </c>
      <c r="AC24" s="75">
        <v>23</v>
      </c>
      <c r="AD24" s="75">
        <v>22.1</v>
      </c>
      <c r="AE24" s="75">
        <v>16.100000000000001</v>
      </c>
    </row>
    <row r="25" spans="1:31" ht="14.5" x14ac:dyDescent="0.35">
      <c r="A25" s="77" t="s">
        <v>186</v>
      </c>
      <c r="B25" s="74" t="s">
        <v>187</v>
      </c>
      <c r="C25" s="11">
        <v>439163</v>
      </c>
      <c r="D25" s="75">
        <v>5.0999999999999996</v>
      </c>
      <c r="E25" s="75">
        <v>221.8</v>
      </c>
      <c r="K25" s="78"/>
      <c r="P25" s="78"/>
      <c r="T25" s="78"/>
    </row>
    <row r="26" spans="1:31" ht="14.5" x14ac:dyDescent="0.35">
      <c r="A26" s="3" t="s">
        <v>56</v>
      </c>
      <c r="B26" s="74" t="s">
        <v>57</v>
      </c>
      <c r="C26" s="11">
        <v>723</v>
      </c>
      <c r="E26" s="75">
        <v>5.2</v>
      </c>
      <c r="F26" s="75">
        <v>4.5</v>
      </c>
      <c r="G26" s="75">
        <v>5.8</v>
      </c>
      <c r="H26" s="75">
        <v>4.7</v>
      </c>
      <c r="I26" s="75">
        <v>4.9000000000000004</v>
      </c>
      <c r="J26" s="75">
        <v>5.0999999999999996</v>
      </c>
      <c r="K26" s="76">
        <v>4.2</v>
      </c>
      <c r="L26" s="75">
        <v>5</v>
      </c>
      <c r="M26" s="75">
        <v>5.5</v>
      </c>
      <c r="N26" s="75">
        <v>6.3</v>
      </c>
      <c r="O26" s="75">
        <v>6.2</v>
      </c>
      <c r="P26" s="76">
        <v>5.2</v>
      </c>
      <c r="Q26" s="75">
        <v>6.9</v>
      </c>
      <c r="R26" s="75">
        <v>6.8</v>
      </c>
      <c r="S26" s="75">
        <v>8.1</v>
      </c>
      <c r="T26" s="76">
        <v>8.1</v>
      </c>
      <c r="U26" s="75">
        <v>8.4</v>
      </c>
      <c r="V26" s="75">
        <v>8.1999999999999993</v>
      </c>
      <c r="W26" s="75">
        <v>6.9</v>
      </c>
      <c r="X26" s="75">
        <v>7.6</v>
      </c>
      <c r="Y26" s="75">
        <v>8.4</v>
      </c>
      <c r="Z26" s="75">
        <v>7</v>
      </c>
      <c r="AA26" s="75">
        <v>7.8</v>
      </c>
      <c r="AB26" s="75">
        <v>6.2</v>
      </c>
      <c r="AC26" s="75">
        <v>7.4</v>
      </c>
      <c r="AD26" s="75">
        <v>8.9</v>
      </c>
      <c r="AE26" s="75">
        <v>7.7</v>
      </c>
    </row>
    <row r="27" spans="1:31" ht="14.5" x14ac:dyDescent="0.35">
      <c r="A27" s="3" t="s">
        <v>58</v>
      </c>
      <c r="B27" s="74" t="s">
        <v>59</v>
      </c>
      <c r="C27" s="11">
        <v>6830</v>
      </c>
      <c r="E27" s="75">
        <v>4</v>
      </c>
      <c r="F27" s="75">
        <v>12.2</v>
      </c>
      <c r="G27" s="75">
        <v>7</v>
      </c>
      <c r="H27" s="75">
        <v>9.5</v>
      </c>
      <c r="I27" s="75">
        <v>11.5</v>
      </c>
      <c r="J27" s="75">
        <v>6.5</v>
      </c>
      <c r="K27" s="76">
        <v>1.1000000000000001</v>
      </c>
      <c r="L27" s="75">
        <v>4.4000000000000004</v>
      </c>
      <c r="M27" s="75">
        <v>15.4</v>
      </c>
      <c r="N27" s="75">
        <v>13</v>
      </c>
      <c r="O27" s="75">
        <v>12.7</v>
      </c>
      <c r="P27" s="76">
        <v>1.4</v>
      </c>
      <c r="Q27" s="75">
        <v>10.7</v>
      </c>
      <c r="R27" s="75">
        <v>11.2</v>
      </c>
      <c r="S27" s="75">
        <v>12.4</v>
      </c>
      <c r="T27" s="76">
        <v>2</v>
      </c>
      <c r="U27" s="75">
        <v>8.5</v>
      </c>
      <c r="V27" s="75">
        <v>15.9</v>
      </c>
      <c r="W27" s="75">
        <v>14.2</v>
      </c>
      <c r="X27" s="75">
        <v>16.100000000000001</v>
      </c>
      <c r="Y27" s="75">
        <v>15.5</v>
      </c>
      <c r="Z27" s="75">
        <v>15.9</v>
      </c>
      <c r="AA27" s="75">
        <v>17.3</v>
      </c>
      <c r="AB27" s="75">
        <v>14.2</v>
      </c>
      <c r="AC27" s="75">
        <v>12.5</v>
      </c>
      <c r="AD27" s="75">
        <v>17.3</v>
      </c>
      <c r="AE27" s="75">
        <v>18.7</v>
      </c>
    </row>
    <row r="28" spans="1:31" ht="14.5" x14ac:dyDescent="0.35">
      <c r="A28" s="3" t="s">
        <v>60</v>
      </c>
      <c r="B28" s="74" t="s">
        <v>61</v>
      </c>
      <c r="C28" s="11">
        <v>5793</v>
      </c>
      <c r="E28" s="75">
        <v>83.9</v>
      </c>
      <c r="F28" s="75">
        <v>57.4</v>
      </c>
      <c r="G28" s="75">
        <v>98.1</v>
      </c>
      <c r="H28" s="75">
        <v>69.8</v>
      </c>
      <c r="I28" s="75">
        <v>75.2</v>
      </c>
      <c r="J28" s="75">
        <v>69.3</v>
      </c>
      <c r="K28" s="76">
        <v>85.7</v>
      </c>
      <c r="L28" s="75">
        <v>99.6</v>
      </c>
      <c r="M28" s="75">
        <v>122</v>
      </c>
      <c r="N28" s="75">
        <v>80.3</v>
      </c>
      <c r="O28" s="75">
        <v>83.9</v>
      </c>
      <c r="P28" s="76">
        <v>84.6</v>
      </c>
      <c r="Q28" s="75">
        <v>94.3</v>
      </c>
      <c r="R28" s="75">
        <v>64.7</v>
      </c>
      <c r="S28" s="75">
        <v>85.5</v>
      </c>
      <c r="T28" s="76">
        <v>99.1</v>
      </c>
      <c r="U28" s="75">
        <v>94.7</v>
      </c>
      <c r="V28" s="75">
        <v>101</v>
      </c>
      <c r="W28" s="75">
        <v>86.1</v>
      </c>
      <c r="X28" s="75">
        <v>84.6</v>
      </c>
      <c r="Y28" s="75">
        <v>83.4</v>
      </c>
      <c r="Z28" s="75">
        <v>57.5</v>
      </c>
      <c r="AA28" s="75">
        <v>98.9</v>
      </c>
      <c r="AB28" s="75">
        <v>55.9</v>
      </c>
      <c r="AC28" s="75">
        <v>96.3</v>
      </c>
      <c r="AD28" s="75">
        <v>107.4</v>
      </c>
      <c r="AE28" s="75">
        <v>75.8</v>
      </c>
    </row>
    <row r="29" spans="1:31" ht="14.5" x14ac:dyDescent="0.35">
      <c r="A29" s="3" t="s">
        <v>62</v>
      </c>
      <c r="B29" s="74" t="s">
        <v>63</v>
      </c>
      <c r="C29" s="11">
        <v>33032</v>
      </c>
      <c r="E29" s="75">
        <v>432.5</v>
      </c>
      <c r="F29" s="75">
        <v>517.4</v>
      </c>
      <c r="G29" s="75">
        <v>569.29999999999995</v>
      </c>
      <c r="H29" s="75">
        <v>532.29999999999995</v>
      </c>
      <c r="I29" s="75">
        <v>543.70000000000005</v>
      </c>
      <c r="J29" s="75">
        <v>513.79999999999995</v>
      </c>
      <c r="K29" s="76">
        <v>297.8</v>
      </c>
      <c r="L29" s="75">
        <v>374.5</v>
      </c>
      <c r="M29" s="75">
        <v>521.5</v>
      </c>
      <c r="N29" s="75">
        <v>552.5</v>
      </c>
      <c r="O29" s="75">
        <v>557.9</v>
      </c>
      <c r="P29" s="76">
        <v>562.4</v>
      </c>
      <c r="Q29" s="75">
        <v>634.20000000000005</v>
      </c>
      <c r="R29" s="75">
        <v>609.6</v>
      </c>
      <c r="S29" s="75">
        <v>632.9</v>
      </c>
      <c r="T29" s="76">
        <v>556.5</v>
      </c>
      <c r="U29" s="75">
        <v>628.20000000000005</v>
      </c>
      <c r="V29" s="75">
        <v>704.7</v>
      </c>
      <c r="W29" s="75">
        <v>614</v>
      </c>
      <c r="X29" s="75">
        <v>579.79999999999995</v>
      </c>
      <c r="Y29" s="75">
        <v>725.9</v>
      </c>
      <c r="Z29" s="75">
        <v>622.79999999999995</v>
      </c>
      <c r="AA29" s="75">
        <v>674.4</v>
      </c>
      <c r="AB29" s="75">
        <v>561.79999999999995</v>
      </c>
      <c r="AC29" s="75">
        <v>621.1</v>
      </c>
      <c r="AD29" s="75">
        <v>650.20000000000005</v>
      </c>
      <c r="AE29" s="75">
        <v>650.9</v>
      </c>
    </row>
    <row r="30" spans="1:31" ht="14.5" x14ac:dyDescent="0.35">
      <c r="A30" s="3" t="s">
        <v>64</v>
      </c>
      <c r="B30" s="74" t="s">
        <v>65</v>
      </c>
      <c r="C30" s="11">
        <v>5961</v>
      </c>
      <c r="E30" s="75">
        <v>257.89999999999998</v>
      </c>
      <c r="F30" s="75">
        <v>323.89999999999998</v>
      </c>
      <c r="G30" s="75">
        <v>324.39999999999998</v>
      </c>
      <c r="H30" s="75">
        <v>316.2</v>
      </c>
      <c r="I30" s="75">
        <v>335.9</v>
      </c>
      <c r="J30" s="75">
        <v>287.5</v>
      </c>
      <c r="K30" s="76">
        <v>171.4</v>
      </c>
      <c r="L30" s="75">
        <v>254.9</v>
      </c>
      <c r="M30" s="75">
        <v>264.3</v>
      </c>
      <c r="N30" s="75">
        <v>344.4</v>
      </c>
      <c r="O30" s="75">
        <v>333.8</v>
      </c>
      <c r="P30" s="76">
        <v>286.2</v>
      </c>
      <c r="Q30" s="75">
        <v>321.39999999999998</v>
      </c>
      <c r="R30" s="75">
        <v>301.2</v>
      </c>
      <c r="S30" s="75">
        <v>303.10000000000002</v>
      </c>
      <c r="T30" s="76">
        <v>273.89999999999998</v>
      </c>
      <c r="U30" s="75">
        <v>320.10000000000002</v>
      </c>
      <c r="V30" s="75">
        <v>332.7</v>
      </c>
      <c r="W30" s="75">
        <v>277.39999999999998</v>
      </c>
      <c r="X30" s="75">
        <v>258.89999999999998</v>
      </c>
      <c r="Y30" s="75">
        <v>340.7</v>
      </c>
      <c r="Z30" s="75">
        <v>626.20000000000005</v>
      </c>
      <c r="AA30" s="75">
        <v>297.60000000000002</v>
      </c>
      <c r="AB30" s="75">
        <v>270.89999999999998</v>
      </c>
      <c r="AC30" s="75">
        <v>278.89999999999998</v>
      </c>
      <c r="AD30" s="75">
        <v>296.2</v>
      </c>
      <c r="AE30" s="75">
        <v>353.7</v>
      </c>
    </row>
    <row r="31" spans="1:31" ht="14.5" x14ac:dyDescent="0.35">
      <c r="A31" s="3" t="s">
        <v>66</v>
      </c>
      <c r="B31" s="74" t="s">
        <v>67</v>
      </c>
      <c r="C31" s="11">
        <v>124886</v>
      </c>
      <c r="E31" s="75">
        <v>41.6</v>
      </c>
      <c r="F31" s="75">
        <v>32.9</v>
      </c>
      <c r="G31" s="75">
        <v>59.8</v>
      </c>
      <c r="H31" s="75">
        <v>36.9</v>
      </c>
      <c r="I31" s="75">
        <v>43.1</v>
      </c>
      <c r="J31" s="75">
        <v>48.7</v>
      </c>
      <c r="K31" s="76">
        <v>17.8</v>
      </c>
      <c r="L31" s="75">
        <v>40.6</v>
      </c>
      <c r="M31" s="75">
        <v>43.2</v>
      </c>
      <c r="N31" s="75">
        <v>35.5</v>
      </c>
      <c r="O31" s="75">
        <v>33.1</v>
      </c>
      <c r="P31" s="76">
        <v>47.3</v>
      </c>
      <c r="Q31" s="75">
        <v>47.4</v>
      </c>
      <c r="R31" s="75">
        <v>43</v>
      </c>
      <c r="S31" s="75">
        <v>49.2</v>
      </c>
      <c r="T31" s="76">
        <v>41.5</v>
      </c>
      <c r="U31" s="75">
        <v>56.5</v>
      </c>
      <c r="V31" s="75">
        <v>37.1</v>
      </c>
      <c r="W31" s="75">
        <v>35.4</v>
      </c>
      <c r="X31" s="75">
        <v>33.299999999999997</v>
      </c>
      <c r="Y31" s="75">
        <v>41.9</v>
      </c>
      <c r="Z31" s="75">
        <v>42</v>
      </c>
      <c r="AA31" s="75">
        <v>37</v>
      </c>
      <c r="AB31" s="75">
        <v>48.5</v>
      </c>
      <c r="AC31" s="75">
        <v>26</v>
      </c>
      <c r="AD31" s="75">
        <v>48.8</v>
      </c>
      <c r="AE31" s="75">
        <v>47.7</v>
      </c>
    </row>
    <row r="32" spans="1:31" ht="14.5" x14ac:dyDescent="0.35">
      <c r="A32" s="3" t="s">
        <v>68</v>
      </c>
      <c r="B32" s="74" t="s">
        <v>69</v>
      </c>
      <c r="C32" s="11">
        <v>750</v>
      </c>
      <c r="E32" s="75">
        <v>82.7</v>
      </c>
      <c r="F32" s="75">
        <v>73.099999999999994</v>
      </c>
      <c r="G32" s="75">
        <v>82.8</v>
      </c>
      <c r="H32" s="75">
        <v>79.599999999999994</v>
      </c>
      <c r="I32" s="75">
        <v>82.3</v>
      </c>
      <c r="J32" s="75">
        <v>61.5</v>
      </c>
      <c r="K32" s="76">
        <v>76</v>
      </c>
      <c r="L32" s="75">
        <v>67.3</v>
      </c>
      <c r="M32" s="75">
        <v>97.8</v>
      </c>
      <c r="N32" s="75">
        <v>80</v>
      </c>
      <c r="O32" s="75">
        <v>56</v>
      </c>
      <c r="P32" s="76">
        <v>60.6</v>
      </c>
      <c r="Q32" s="75">
        <v>73.7</v>
      </c>
      <c r="R32" s="75">
        <v>66.400000000000006</v>
      </c>
      <c r="S32" s="75">
        <v>72.099999999999994</v>
      </c>
      <c r="T32" s="76">
        <v>98.5</v>
      </c>
      <c r="U32" s="75">
        <v>92.8</v>
      </c>
      <c r="V32" s="75">
        <v>63.4</v>
      </c>
      <c r="W32" s="75">
        <v>89.4</v>
      </c>
      <c r="X32" s="75">
        <v>76.8</v>
      </c>
      <c r="Y32" s="75">
        <v>76.400000000000006</v>
      </c>
      <c r="Z32" s="75">
        <v>76.8</v>
      </c>
      <c r="AA32" s="75">
        <v>80.7</v>
      </c>
      <c r="AB32" s="75">
        <v>84.4</v>
      </c>
      <c r="AC32" s="75">
        <v>60</v>
      </c>
      <c r="AD32" s="75">
        <v>79.5</v>
      </c>
      <c r="AE32" s="75">
        <v>73.599999999999994</v>
      </c>
    </row>
    <row r="33" spans="1:31" ht="14.5" x14ac:dyDescent="0.35">
      <c r="A33" s="3" t="s">
        <v>74</v>
      </c>
      <c r="B33" s="74" t="s">
        <v>75</v>
      </c>
      <c r="C33" s="11">
        <v>6274</v>
      </c>
      <c r="E33" s="75">
        <v>5</v>
      </c>
      <c r="F33" s="75">
        <v>2.8</v>
      </c>
      <c r="G33" s="75">
        <v>5.2</v>
      </c>
      <c r="H33" s="75">
        <v>3.7</v>
      </c>
      <c r="I33" s="75">
        <v>3.5</v>
      </c>
      <c r="J33" s="75">
        <v>4</v>
      </c>
      <c r="K33" s="76">
        <v>2</v>
      </c>
      <c r="L33" s="75">
        <v>3.5</v>
      </c>
      <c r="M33" s="75">
        <v>4.7</v>
      </c>
      <c r="N33" s="75">
        <v>4.4000000000000004</v>
      </c>
      <c r="O33" s="75">
        <v>4.5</v>
      </c>
      <c r="P33" s="76">
        <v>3.9</v>
      </c>
      <c r="Q33" s="75">
        <v>3.8</v>
      </c>
      <c r="R33" s="75">
        <v>3.4</v>
      </c>
      <c r="S33" s="75">
        <v>4.4000000000000004</v>
      </c>
      <c r="T33" s="76">
        <v>3.8</v>
      </c>
      <c r="U33" s="75">
        <v>4.2</v>
      </c>
      <c r="V33" s="75">
        <v>4.2</v>
      </c>
      <c r="W33" s="75">
        <v>3.4</v>
      </c>
      <c r="X33" s="75">
        <v>4</v>
      </c>
      <c r="Y33" s="75">
        <v>5.4</v>
      </c>
      <c r="Z33" s="75">
        <v>7.5</v>
      </c>
      <c r="AA33" s="75">
        <v>4</v>
      </c>
      <c r="AB33" s="75">
        <v>4.4000000000000004</v>
      </c>
      <c r="AC33" s="75">
        <v>2.9</v>
      </c>
      <c r="AD33" s="75">
        <v>4.7</v>
      </c>
      <c r="AE33" s="75">
        <v>4.2</v>
      </c>
    </row>
    <row r="34" spans="1:31" ht="14.5" x14ac:dyDescent="0.35">
      <c r="A34" s="30" t="s">
        <v>188</v>
      </c>
      <c r="B34" s="27"/>
      <c r="C34" s="4"/>
      <c r="E34" s="75">
        <v>114.7</v>
      </c>
      <c r="F34" s="75">
        <v>6.6</v>
      </c>
      <c r="G34" s="75">
        <v>4.5</v>
      </c>
      <c r="H34" s="75">
        <v>6.8</v>
      </c>
      <c r="I34" s="75">
        <v>10.8</v>
      </c>
      <c r="J34" s="75">
        <v>7.4</v>
      </c>
      <c r="K34" s="76">
        <v>44.7</v>
      </c>
      <c r="L34" s="75">
        <v>50.9</v>
      </c>
      <c r="M34" s="75">
        <v>58.6</v>
      </c>
      <c r="N34" s="75">
        <v>5.4</v>
      </c>
      <c r="O34" s="75">
        <v>7.3</v>
      </c>
      <c r="P34" s="76">
        <v>5.4</v>
      </c>
      <c r="Q34" s="75">
        <v>6.5</v>
      </c>
      <c r="R34" s="75">
        <v>7.2</v>
      </c>
      <c r="S34" s="75">
        <v>7.7</v>
      </c>
      <c r="T34" s="76">
        <v>6.6</v>
      </c>
      <c r="U34" s="75">
        <v>5.5</v>
      </c>
      <c r="V34" s="75">
        <v>7.1</v>
      </c>
      <c r="W34" s="75">
        <v>6.4</v>
      </c>
      <c r="X34" s="75">
        <v>6</v>
      </c>
      <c r="Y34" s="75">
        <v>7.8</v>
      </c>
      <c r="Z34" s="75">
        <v>8.1</v>
      </c>
      <c r="AA34" s="75">
        <v>9.6999999999999993</v>
      </c>
      <c r="AB34" s="75">
        <v>8.6999999999999993</v>
      </c>
      <c r="AC34" s="75">
        <v>10.6</v>
      </c>
      <c r="AD34" s="75">
        <v>7.5</v>
      </c>
      <c r="AE34" s="75">
        <v>5.8</v>
      </c>
    </row>
    <row r="35" spans="1:31" ht="14.5" x14ac:dyDescent="0.35">
      <c r="A35" s="3" t="s">
        <v>76</v>
      </c>
      <c r="B35" s="74" t="s">
        <v>77</v>
      </c>
      <c r="C35" s="11">
        <v>6306</v>
      </c>
      <c r="E35" s="75">
        <v>2</v>
      </c>
      <c r="F35" s="75">
        <v>1.4</v>
      </c>
      <c r="G35" s="75">
        <v>1.7</v>
      </c>
      <c r="H35" s="75">
        <v>1.7</v>
      </c>
      <c r="I35" s="75">
        <v>1.8</v>
      </c>
      <c r="J35" s="75">
        <v>1.7</v>
      </c>
      <c r="K35" s="76">
        <v>3.4</v>
      </c>
      <c r="L35" s="75">
        <v>3.8</v>
      </c>
      <c r="M35" s="75">
        <v>2.5</v>
      </c>
      <c r="N35" s="75">
        <v>2.2999999999999998</v>
      </c>
      <c r="O35" s="75">
        <v>1.9</v>
      </c>
      <c r="P35" s="76">
        <v>1.7</v>
      </c>
      <c r="Q35" s="75">
        <v>1.7</v>
      </c>
      <c r="R35" s="75">
        <v>1.7</v>
      </c>
      <c r="S35" s="75">
        <v>1.7</v>
      </c>
      <c r="T35" s="76">
        <v>2</v>
      </c>
      <c r="U35" s="75">
        <v>2</v>
      </c>
      <c r="V35" s="75">
        <v>2.2000000000000002</v>
      </c>
      <c r="W35" s="75">
        <v>1.7</v>
      </c>
      <c r="X35" s="75">
        <v>2</v>
      </c>
      <c r="Y35" s="75">
        <v>2</v>
      </c>
      <c r="Z35" s="75">
        <v>2</v>
      </c>
      <c r="AA35" s="75">
        <v>2.1</v>
      </c>
      <c r="AB35" s="75">
        <v>2</v>
      </c>
      <c r="AC35" s="75">
        <v>2.2999999999999998</v>
      </c>
      <c r="AD35" s="75">
        <v>2</v>
      </c>
      <c r="AE35" s="75">
        <v>1.8</v>
      </c>
    </row>
    <row r="36" spans="1:31" ht="14.5" x14ac:dyDescent="0.35">
      <c r="A36" s="29" t="s">
        <v>189</v>
      </c>
      <c r="B36" s="74" t="s">
        <v>190</v>
      </c>
      <c r="C36" s="11">
        <v>3776</v>
      </c>
      <c r="D36" s="75">
        <v>0.5</v>
      </c>
      <c r="E36" s="75">
        <v>0.5</v>
      </c>
      <c r="F36" s="75">
        <v>0.6</v>
      </c>
      <c r="G36" s="75">
        <v>0.7</v>
      </c>
      <c r="H36" s="75">
        <v>0.7</v>
      </c>
      <c r="I36" s="75">
        <v>0.5</v>
      </c>
      <c r="J36" s="75">
        <v>0.5</v>
      </c>
      <c r="K36" s="76">
        <v>0.6</v>
      </c>
      <c r="L36" s="75">
        <v>0.8</v>
      </c>
      <c r="M36" s="75">
        <v>0.8</v>
      </c>
      <c r="N36" s="75">
        <v>0.9</v>
      </c>
      <c r="O36" s="75">
        <v>0.7</v>
      </c>
      <c r="P36" s="76">
        <v>0.6</v>
      </c>
      <c r="Q36" s="75">
        <v>0.8</v>
      </c>
      <c r="R36" s="75">
        <v>0.6</v>
      </c>
      <c r="S36" s="75">
        <v>0.6</v>
      </c>
      <c r="T36" s="76">
        <v>0.7</v>
      </c>
      <c r="U36" s="75">
        <v>0.9</v>
      </c>
      <c r="V36" s="75">
        <v>0.6</v>
      </c>
      <c r="W36" s="75">
        <v>0.3</v>
      </c>
      <c r="X36" s="75">
        <v>0.7</v>
      </c>
      <c r="Y36" s="75">
        <v>0.7</v>
      </c>
      <c r="Z36" s="75">
        <v>0.8</v>
      </c>
      <c r="AA36" s="75">
        <v>0.7</v>
      </c>
      <c r="AB36" s="75">
        <v>0.5</v>
      </c>
      <c r="AC36" s="75">
        <v>0.5</v>
      </c>
      <c r="AD36" s="75">
        <v>0.7</v>
      </c>
      <c r="AE36" s="75">
        <v>0.7</v>
      </c>
    </row>
    <row r="37" spans="1:31" ht="14.5" x14ac:dyDescent="0.35">
      <c r="A37" s="3" t="s">
        <v>78</v>
      </c>
      <c r="B37" s="74" t="s">
        <v>79</v>
      </c>
      <c r="C37" s="11">
        <v>107689</v>
      </c>
      <c r="D37" s="75">
        <v>5</v>
      </c>
      <c r="E37" s="75">
        <v>139.4</v>
      </c>
      <c r="F37" s="75">
        <v>158.80000000000001</v>
      </c>
      <c r="G37" s="75">
        <v>151.80000000000001</v>
      </c>
      <c r="H37" s="75">
        <v>139.69999999999999</v>
      </c>
      <c r="I37" s="75">
        <v>162.6</v>
      </c>
      <c r="J37" s="75">
        <v>147</v>
      </c>
      <c r="K37" s="76">
        <v>162.80000000000001</v>
      </c>
      <c r="L37" s="75">
        <v>199.2</v>
      </c>
      <c r="M37" s="75">
        <v>162.80000000000001</v>
      </c>
      <c r="N37" s="75">
        <v>164.5</v>
      </c>
      <c r="O37" s="75">
        <v>169.3</v>
      </c>
      <c r="P37" s="76">
        <v>125.9</v>
      </c>
      <c r="Q37" s="75">
        <v>178.6</v>
      </c>
      <c r="R37" s="75">
        <v>166</v>
      </c>
      <c r="S37" s="75">
        <v>199.4</v>
      </c>
      <c r="T37" s="76">
        <v>216.7</v>
      </c>
      <c r="U37" s="75">
        <v>213</v>
      </c>
      <c r="V37" s="75">
        <v>163.6</v>
      </c>
      <c r="W37" s="75">
        <v>178.5</v>
      </c>
      <c r="X37" s="75">
        <v>198.1</v>
      </c>
      <c r="Y37" s="75">
        <v>185</v>
      </c>
      <c r="Z37" s="75">
        <v>177</v>
      </c>
      <c r="AA37" s="75">
        <v>190.6</v>
      </c>
      <c r="AB37" s="75">
        <v>258.5</v>
      </c>
      <c r="AC37" s="75">
        <v>215.5</v>
      </c>
      <c r="AD37" s="75">
        <v>208.7</v>
      </c>
      <c r="AE37" s="75">
        <v>176.6</v>
      </c>
    </row>
    <row r="38" spans="1:31" ht="14.5" x14ac:dyDescent="0.35">
      <c r="A38" s="3" t="s">
        <v>80</v>
      </c>
      <c r="B38" s="74" t="s">
        <v>81</v>
      </c>
      <c r="C38" s="11">
        <v>6106</v>
      </c>
      <c r="E38" s="75">
        <v>2.2999999999999998</v>
      </c>
      <c r="F38" s="75">
        <v>2</v>
      </c>
      <c r="G38" s="75">
        <v>2.6</v>
      </c>
      <c r="H38" s="75">
        <v>2.6</v>
      </c>
      <c r="I38" s="75">
        <v>2.7</v>
      </c>
      <c r="J38" s="75">
        <v>2.2999999999999998</v>
      </c>
      <c r="K38" s="76">
        <v>4.0999999999999996</v>
      </c>
      <c r="L38" s="75">
        <v>4.5</v>
      </c>
      <c r="M38" s="75">
        <v>3.4</v>
      </c>
      <c r="N38" s="75">
        <v>2.8</v>
      </c>
      <c r="O38" s="75">
        <v>2.6</v>
      </c>
      <c r="P38" s="76">
        <v>2.1</v>
      </c>
      <c r="Q38" s="75">
        <v>2.2999999999999998</v>
      </c>
      <c r="R38" s="75">
        <v>2.7</v>
      </c>
      <c r="S38" s="75">
        <v>2.4</v>
      </c>
      <c r="T38" s="76">
        <v>2.8</v>
      </c>
      <c r="U38" s="75">
        <v>2.6</v>
      </c>
      <c r="V38" s="75">
        <v>2.9</v>
      </c>
      <c r="W38" s="75">
        <v>2.2000000000000002</v>
      </c>
      <c r="X38" s="75">
        <v>2.2000000000000002</v>
      </c>
      <c r="Y38" s="75">
        <v>3.3</v>
      </c>
      <c r="Z38" s="75">
        <v>2.9</v>
      </c>
      <c r="AA38" s="75">
        <v>2.8</v>
      </c>
      <c r="AB38" s="75">
        <v>2.6</v>
      </c>
      <c r="AC38" s="75">
        <v>3</v>
      </c>
      <c r="AD38" s="75">
        <v>3</v>
      </c>
      <c r="AE38" s="75">
        <v>2.4</v>
      </c>
    </row>
    <row r="39" spans="1:31" ht="14.5" x14ac:dyDescent="0.35">
      <c r="A39" s="3" t="s">
        <v>82</v>
      </c>
      <c r="B39" s="74" t="s">
        <v>83</v>
      </c>
      <c r="C39" s="11">
        <v>525</v>
      </c>
      <c r="E39" s="75">
        <v>37.9</v>
      </c>
      <c r="F39" s="75">
        <v>26</v>
      </c>
      <c r="G39" s="75">
        <v>37.299999999999997</v>
      </c>
      <c r="H39" s="75">
        <v>31.2</v>
      </c>
      <c r="I39" s="75">
        <v>28.1</v>
      </c>
      <c r="J39" s="75">
        <v>27.9</v>
      </c>
      <c r="K39" s="76">
        <v>28</v>
      </c>
      <c r="L39" s="75">
        <v>34.9</v>
      </c>
      <c r="M39" s="75">
        <v>32.299999999999997</v>
      </c>
      <c r="N39" s="75">
        <v>35.700000000000003</v>
      </c>
      <c r="O39" s="75">
        <v>34.5</v>
      </c>
      <c r="P39" s="76">
        <v>32.700000000000003</v>
      </c>
      <c r="Q39" s="75">
        <v>35.4</v>
      </c>
      <c r="R39" s="75">
        <v>37.5</v>
      </c>
      <c r="S39" s="75">
        <v>39.9</v>
      </c>
      <c r="T39" s="76">
        <v>36.299999999999997</v>
      </c>
      <c r="U39" s="75">
        <v>35.6</v>
      </c>
      <c r="V39" s="75">
        <v>44</v>
      </c>
      <c r="W39" s="75">
        <v>33.700000000000003</v>
      </c>
      <c r="X39" s="75">
        <v>40</v>
      </c>
      <c r="Y39" s="75">
        <v>46.3</v>
      </c>
      <c r="Z39" s="75">
        <v>34.200000000000003</v>
      </c>
      <c r="AA39" s="75">
        <v>38.9</v>
      </c>
      <c r="AB39" s="75">
        <v>33.5</v>
      </c>
      <c r="AC39" s="75">
        <v>46.4</v>
      </c>
      <c r="AD39" s="75">
        <v>39.4</v>
      </c>
      <c r="AE39" s="75">
        <v>37.1</v>
      </c>
    </row>
    <row r="40" spans="1:31" ht="14.5" x14ac:dyDescent="0.35">
      <c r="A40" s="30" t="s">
        <v>191</v>
      </c>
      <c r="B40" s="27"/>
      <c r="C40" s="4"/>
      <c r="E40" s="75">
        <v>6.1</v>
      </c>
      <c r="F40" s="75">
        <v>8.1999999999999993</v>
      </c>
      <c r="G40" s="75">
        <v>2.8</v>
      </c>
      <c r="H40" s="75">
        <v>6.4</v>
      </c>
      <c r="I40" s="75">
        <v>7.4</v>
      </c>
      <c r="J40" s="75">
        <v>2.5</v>
      </c>
      <c r="K40" s="76">
        <v>5.7</v>
      </c>
      <c r="L40" s="75">
        <v>5.5</v>
      </c>
      <c r="M40" s="75">
        <v>3.4</v>
      </c>
      <c r="N40" s="75">
        <v>3.3</v>
      </c>
      <c r="O40" s="75">
        <v>3.2</v>
      </c>
      <c r="P40" s="76">
        <v>3.1</v>
      </c>
      <c r="Q40" s="75">
        <v>4</v>
      </c>
      <c r="R40" s="75">
        <v>3.4</v>
      </c>
      <c r="S40" s="75">
        <v>3.9</v>
      </c>
      <c r="T40" s="76">
        <v>3.7</v>
      </c>
      <c r="U40" s="75">
        <v>4</v>
      </c>
      <c r="V40" s="75">
        <v>4.2</v>
      </c>
      <c r="W40" s="75">
        <v>3.8</v>
      </c>
      <c r="X40" s="75">
        <v>4.0999999999999996</v>
      </c>
      <c r="Y40" s="75">
        <v>4</v>
      </c>
      <c r="Z40" s="75">
        <v>1.9</v>
      </c>
      <c r="AA40" s="75">
        <v>4</v>
      </c>
      <c r="AB40" s="75">
        <v>3.3</v>
      </c>
      <c r="AC40" s="75">
        <v>4</v>
      </c>
      <c r="AD40" s="75">
        <v>3.6</v>
      </c>
      <c r="AE40" s="75">
        <v>3.9</v>
      </c>
    </row>
    <row r="41" spans="1:31" ht="14.5" x14ac:dyDescent="0.35">
      <c r="A41" s="29" t="s">
        <v>192</v>
      </c>
      <c r="B41" s="74" t="s">
        <v>193</v>
      </c>
      <c r="C41" s="11">
        <v>887</v>
      </c>
      <c r="D41" s="75">
        <v>317.8</v>
      </c>
      <c r="E41" s="75">
        <v>323.8</v>
      </c>
      <c r="F41" s="75">
        <v>312</v>
      </c>
      <c r="G41" s="75">
        <v>321.60000000000002</v>
      </c>
      <c r="H41" s="75">
        <v>333.1</v>
      </c>
      <c r="I41" s="75">
        <v>335.5</v>
      </c>
      <c r="J41" s="75">
        <v>306</v>
      </c>
      <c r="K41" s="76">
        <v>316</v>
      </c>
      <c r="L41" s="75">
        <v>341.6</v>
      </c>
      <c r="M41" s="75">
        <v>331</v>
      </c>
      <c r="N41" s="75">
        <v>327.9</v>
      </c>
      <c r="O41" s="75">
        <v>324.8</v>
      </c>
      <c r="P41" s="76">
        <v>319.39999999999998</v>
      </c>
      <c r="Q41" s="75">
        <v>339.5</v>
      </c>
      <c r="R41" s="75">
        <v>317.8</v>
      </c>
      <c r="S41" s="75">
        <v>319</v>
      </c>
      <c r="T41" s="76">
        <v>331.7</v>
      </c>
      <c r="U41" s="75">
        <v>346.1</v>
      </c>
      <c r="V41" s="75">
        <v>326.2</v>
      </c>
      <c r="W41" s="75">
        <v>321.89999999999998</v>
      </c>
      <c r="X41" s="75">
        <v>311.10000000000002</v>
      </c>
      <c r="Y41" s="75">
        <v>327.8</v>
      </c>
      <c r="Z41" s="75">
        <v>327.3</v>
      </c>
      <c r="AA41" s="75">
        <v>336.1</v>
      </c>
      <c r="AB41" s="75">
        <v>322</v>
      </c>
      <c r="AC41" s="75">
        <v>303.5</v>
      </c>
      <c r="AD41" s="75">
        <v>336.5</v>
      </c>
      <c r="AE41" s="75">
        <v>331.5</v>
      </c>
    </row>
    <row r="42" spans="1:31" ht="14.5" x14ac:dyDescent="0.35">
      <c r="A42" s="3" t="s">
        <v>86</v>
      </c>
      <c r="B42" s="74" t="s">
        <v>87</v>
      </c>
      <c r="C42" s="11">
        <v>65065</v>
      </c>
      <c r="E42" s="75">
        <v>277.7</v>
      </c>
      <c r="F42" s="75">
        <v>329</v>
      </c>
      <c r="G42" s="75">
        <v>338.6</v>
      </c>
      <c r="H42" s="75">
        <v>340.7</v>
      </c>
      <c r="I42" s="75">
        <v>354.8</v>
      </c>
      <c r="J42" s="75">
        <v>305.3</v>
      </c>
      <c r="K42" s="76">
        <v>178.7</v>
      </c>
      <c r="L42" s="75">
        <v>229.2</v>
      </c>
      <c r="M42" s="75">
        <v>277.89999999999998</v>
      </c>
      <c r="N42" s="75">
        <v>303.10000000000002</v>
      </c>
      <c r="O42" s="75">
        <v>333.9</v>
      </c>
      <c r="P42" s="76">
        <v>301.10000000000002</v>
      </c>
      <c r="Q42" s="75">
        <v>347.4</v>
      </c>
      <c r="R42" s="75">
        <v>341.2</v>
      </c>
      <c r="S42" s="75">
        <v>341.9</v>
      </c>
      <c r="T42" s="76">
        <v>341.1</v>
      </c>
      <c r="U42" s="75">
        <v>391.8</v>
      </c>
      <c r="V42" s="75">
        <v>368.8</v>
      </c>
      <c r="W42" s="75">
        <v>346.1</v>
      </c>
      <c r="X42" s="75">
        <v>359.7</v>
      </c>
      <c r="Y42" s="75">
        <v>387.7</v>
      </c>
      <c r="Z42" s="75">
        <v>344.7</v>
      </c>
      <c r="AA42" s="75">
        <v>350.3</v>
      </c>
      <c r="AB42" s="75">
        <v>311.8</v>
      </c>
      <c r="AC42" s="75">
        <v>373.9</v>
      </c>
      <c r="AD42" s="75">
        <v>357</v>
      </c>
      <c r="AE42" s="75">
        <v>354.5</v>
      </c>
    </row>
    <row r="43" spans="1:31" ht="14.5" x14ac:dyDescent="0.35">
      <c r="A43" s="3" t="s">
        <v>88</v>
      </c>
      <c r="B43" s="74" t="s">
        <v>89</v>
      </c>
      <c r="C43" s="11">
        <v>5893</v>
      </c>
      <c r="E43" s="75">
        <v>25.5</v>
      </c>
      <c r="F43" s="75">
        <v>27</v>
      </c>
      <c r="G43" s="75">
        <v>30.8</v>
      </c>
      <c r="H43" s="75">
        <v>27.4</v>
      </c>
      <c r="I43" s="75">
        <v>26.5</v>
      </c>
      <c r="J43" s="75">
        <v>29.7</v>
      </c>
      <c r="K43" s="76">
        <v>24.4</v>
      </c>
      <c r="L43" s="75">
        <v>24.8</v>
      </c>
      <c r="M43" s="75">
        <v>29.6</v>
      </c>
      <c r="N43" s="75">
        <v>26.9</v>
      </c>
      <c r="O43" s="75">
        <v>28.9</v>
      </c>
      <c r="P43" s="76">
        <v>24.6</v>
      </c>
      <c r="Q43" s="75">
        <v>30.4</v>
      </c>
      <c r="R43" s="75">
        <v>28.9</v>
      </c>
      <c r="S43" s="75">
        <v>32.5</v>
      </c>
      <c r="T43" s="76">
        <v>30.5</v>
      </c>
      <c r="U43" s="75">
        <v>33.6</v>
      </c>
      <c r="V43" s="75">
        <v>30.4</v>
      </c>
      <c r="W43" s="75">
        <v>30.4</v>
      </c>
      <c r="X43" s="75">
        <v>30.4</v>
      </c>
      <c r="Y43" s="75">
        <v>31.6</v>
      </c>
      <c r="Z43" s="75">
        <v>29.2</v>
      </c>
      <c r="AA43" s="75">
        <v>31.4</v>
      </c>
      <c r="AB43" s="75">
        <v>30.6</v>
      </c>
      <c r="AC43" s="75">
        <v>31.3</v>
      </c>
      <c r="AD43" s="75">
        <v>31.5</v>
      </c>
      <c r="AE43" s="75">
        <v>31.2</v>
      </c>
    </row>
    <row r="44" spans="1:31" ht="14.5" x14ac:dyDescent="0.35">
      <c r="A44" s="3" t="s">
        <v>90</v>
      </c>
      <c r="B44" s="74" t="s">
        <v>91</v>
      </c>
      <c r="C44" s="11">
        <v>439153</v>
      </c>
      <c r="E44" s="75">
        <v>1.8</v>
      </c>
      <c r="F44" s="75">
        <v>2</v>
      </c>
      <c r="G44" s="75">
        <v>1.9</v>
      </c>
      <c r="H44" s="75">
        <v>0.4</v>
      </c>
      <c r="I44" s="75">
        <v>2</v>
      </c>
      <c r="J44" s="75">
        <v>1.4</v>
      </c>
      <c r="K44" s="76">
        <v>1.9</v>
      </c>
      <c r="L44" s="75">
        <v>1.7</v>
      </c>
      <c r="M44" s="75">
        <v>1.8</v>
      </c>
      <c r="N44" s="75">
        <v>2.2000000000000002</v>
      </c>
      <c r="O44" s="75">
        <v>2</v>
      </c>
      <c r="P44" s="76">
        <v>1.3</v>
      </c>
      <c r="Q44" s="75">
        <v>2</v>
      </c>
      <c r="R44" s="75">
        <v>1.7</v>
      </c>
      <c r="S44" s="75">
        <v>1.8</v>
      </c>
      <c r="T44" s="76">
        <v>1.5</v>
      </c>
      <c r="U44" s="75">
        <v>2.2000000000000002</v>
      </c>
      <c r="V44" s="75">
        <v>1.9</v>
      </c>
      <c r="W44" s="75">
        <v>2.1</v>
      </c>
      <c r="X44" s="75">
        <v>2.2000000000000002</v>
      </c>
      <c r="Y44" s="75">
        <v>1.8</v>
      </c>
      <c r="Z44" s="75">
        <v>1.8</v>
      </c>
      <c r="AA44" s="75">
        <v>1.6</v>
      </c>
      <c r="AB44" s="75">
        <v>2.1</v>
      </c>
      <c r="AC44" s="75">
        <v>2.4</v>
      </c>
      <c r="AD44" s="75">
        <v>1.7</v>
      </c>
      <c r="AE44" s="75">
        <v>1.5</v>
      </c>
    </row>
    <row r="45" spans="1:31" ht="14.5" x14ac:dyDescent="0.35">
      <c r="A45" s="3" t="s">
        <v>92</v>
      </c>
      <c r="B45" s="74" t="s">
        <v>93</v>
      </c>
      <c r="C45" s="11">
        <v>18230</v>
      </c>
      <c r="E45" s="75">
        <v>5.4</v>
      </c>
      <c r="F45" s="75">
        <v>3.3</v>
      </c>
      <c r="G45" s="75">
        <v>2.4</v>
      </c>
      <c r="H45" s="75">
        <v>2.5</v>
      </c>
      <c r="I45" s="75">
        <v>3.4</v>
      </c>
      <c r="J45" s="75">
        <v>2</v>
      </c>
      <c r="K45" s="76">
        <v>5</v>
      </c>
      <c r="L45" s="75">
        <v>5.2</v>
      </c>
      <c r="M45" s="75">
        <v>2.5</v>
      </c>
      <c r="N45" s="75">
        <v>2.7</v>
      </c>
      <c r="O45" s="75">
        <v>3.5</v>
      </c>
      <c r="P45" s="76">
        <v>2.1</v>
      </c>
      <c r="Q45" s="75">
        <v>3.4</v>
      </c>
      <c r="R45" s="75">
        <v>2.2000000000000002</v>
      </c>
      <c r="S45" s="75">
        <v>2.2999999999999998</v>
      </c>
      <c r="T45" s="76">
        <v>2.9</v>
      </c>
      <c r="U45" s="75">
        <v>3.2</v>
      </c>
      <c r="V45" s="75">
        <v>2.6</v>
      </c>
      <c r="W45" s="75">
        <v>2.7</v>
      </c>
      <c r="X45" s="75">
        <v>3.2</v>
      </c>
      <c r="Y45" s="75">
        <v>2.8</v>
      </c>
      <c r="Z45" s="75">
        <v>2.9</v>
      </c>
      <c r="AA45" s="75">
        <v>2.9</v>
      </c>
      <c r="AB45" s="75">
        <v>3.5</v>
      </c>
      <c r="AC45" s="75">
        <v>3.2</v>
      </c>
      <c r="AD45" s="75">
        <v>3</v>
      </c>
      <c r="AE45" s="75">
        <v>2.5</v>
      </c>
    </row>
    <row r="46" spans="1:31" ht="14.5" x14ac:dyDescent="0.35">
      <c r="A46" s="3" t="s">
        <v>94</v>
      </c>
      <c r="B46" s="74" t="s">
        <v>95</v>
      </c>
      <c r="C46" s="11">
        <v>187</v>
      </c>
      <c r="E46" s="75">
        <v>10.4</v>
      </c>
      <c r="F46" s="75">
        <v>8</v>
      </c>
      <c r="G46" s="75">
        <v>6.5</v>
      </c>
      <c r="H46" s="75">
        <v>6.5</v>
      </c>
      <c r="I46" s="75">
        <v>7.6</v>
      </c>
      <c r="J46" s="75">
        <v>3.5</v>
      </c>
      <c r="K46" s="76">
        <v>8.8000000000000007</v>
      </c>
      <c r="L46" s="75">
        <v>9</v>
      </c>
      <c r="M46" s="75">
        <v>10.199999999999999</v>
      </c>
      <c r="N46" s="75">
        <v>4.3</v>
      </c>
      <c r="O46" s="75">
        <v>8.9</v>
      </c>
      <c r="P46" s="76">
        <v>7.8</v>
      </c>
      <c r="Q46" s="75">
        <v>8.3000000000000007</v>
      </c>
      <c r="R46" s="75">
        <v>4.5999999999999996</v>
      </c>
      <c r="S46" s="75">
        <v>9.1999999999999993</v>
      </c>
      <c r="T46" s="76">
        <v>6</v>
      </c>
      <c r="U46" s="75">
        <v>7.9</v>
      </c>
      <c r="V46" s="75">
        <v>5.4</v>
      </c>
      <c r="W46" s="75">
        <v>6.5</v>
      </c>
      <c r="X46" s="75">
        <v>8.6999999999999993</v>
      </c>
      <c r="Y46" s="75">
        <v>3.1</v>
      </c>
      <c r="Z46" s="75">
        <v>6.1</v>
      </c>
      <c r="AA46" s="75">
        <v>7.7</v>
      </c>
      <c r="AB46" s="75">
        <v>5.0999999999999996</v>
      </c>
      <c r="AC46" s="75">
        <v>6.7</v>
      </c>
      <c r="AD46" s="75">
        <v>5.2</v>
      </c>
      <c r="AE46" s="75">
        <v>5.6</v>
      </c>
    </row>
    <row r="47" spans="1:31" ht="14.5" x14ac:dyDescent="0.35">
      <c r="A47" s="3" t="s">
        <v>96</v>
      </c>
      <c r="B47" s="74" t="s">
        <v>97</v>
      </c>
      <c r="C47" s="11">
        <v>1014</v>
      </c>
      <c r="E47" s="75">
        <v>26.1</v>
      </c>
      <c r="F47" s="75">
        <v>21.8</v>
      </c>
      <c r="G47" s="75">
        <v>24.2</v>
      </c>
      <c r="H47" s="75">
        <v>21.9</v>
      </c>
      <c r="I47" s="75">
        <v>21.5</v>
      </c>
      <c r="J47" s="75">
        <v>22.3</v>
      </c>
      <c r="K47" s="76">
        <v>19.3</v>
      </c>
      <c r="L47" s="75">
        <v>18.7</v>
      </c>
      <c r="M47" s="75">
        <v>25.4</v>
      </c>
      <c r="N47" s="75">
        <v>25.4</v>
      </c>
      <c r="O47" s="75">
        <v>21.6</v>
      </c>
      <c r="P47" s="76">
        <v>24.1</v>
      </c>
      <c r="Q47" s="75">
        <v>28.4</v>
      </c>
      <c r="R47" s="75">
        <v>27.4</v>
      </c>
      <c r="S47" s="75">
        <v>26.7</v>
      </c>
      <c r="T47" s="76">
        <v>25.4</v>
      </c>
      <c r="U47" s="75">
        <v>26.8</v>
      </c>
      <c r="V47" s="75">
        <v>31.3</v>
      </c>
      <c r="W47" s="75">
        <v>28</v>
      </c>
      <c r="X47" s="75">
        <v>29.2</v>
      </c>
      <c r="Y47" s="75">
        <v>29.6</v>
      </c>
      <c r="Z47" s="75">
        <v>29.5</v>
      </c>
      <c r="AA47" s="75">
        <v>28.6</v>
      </c>
      <c r="AB47" s="75">
        <v>23.8</v>
      </c>
      <c r="AC47" s="75">
        <v>30.3</v>
      </c>
      <c r="AD47" s="75">
        <v>29</v>
      </c>
      <c r="AE47" s="75">
        <v>28.6</v>
      </c>
    </row>
    <row r="48" spans="1:31" ht="14.5" x14ac:dyDescent="0.35">
      <c r="A48" s="3" t="s">
        <v>98</v>
      </c>
      <c r="B48" s="74" t="s">
        <v>99</v>
      </c>
      <c r="C48" s="11">
        <v>1015</v>
      </c>
      <c r="E48" s="75">
        <v>68.400000000000006</v>
      </c>
      <c r="F48" s="75">
        <v>67.3</v>
      </c>
      <c r="G48" s="75">
        <v>58.3</v>
      </c>
      <c r="H48" s="75">
        <v>79.2</v>
      </c>
      <c r="I48" s="75">
        <v>60.4</v>
      </c>
      <c r="J48" s="75">
        <v>56.7</v>
      </c>
      <c r="K48" s="76">
        <v>52.9</v>
      </c>
      <c r="L48" s="75">
        <v>52.4</v>
      </c>
      <c r="M48" s="75">
        <v>68.400000000000006</v>
      </c>
      <c r="N48" s="75">
        <v>70.7</v>
      </c>
      <c r="O48" s="75">
        <v>70</v>
      </c>
      <c r="P48" s="76">
        <v>62.1</v>
      </c>
      <c r="Q48" s="75">
        <v>75.599999999999994</v>
      </c>
      <c r="R48" s="75">
        <v>66.900000000000006</v>
      </c>
      <c r="S48" s="75">
        <v>75</v>
      </c>
      <c r="T48" s="76">
        <v>62.4</v>
      </c>
      <c r="U48" s="75">
        <v>73.7</v>
      </c>
      <c r="V48" s="75">
        <v>82.6</v>
      </c>
      <c r="W48" s="75">
        <v>66.099999999999994</v>
      </c>
      <c r="X48" s="75">
        <v>71.599999999999994</v>
      </c>
      <c r="Y48" s="75">
        <v>94.4</v>
      </c>
      <c r="Z48" s="75">
        <v>76.900000000000006</v>
      </c>
      <c r="AA48" s="75">
        <v>90.2</v>
      </c>
      <c r="AB48" s="75">
        <v>68</v>
      </c>
      <c r="AC48" s="75">
        <v>82.1</v>
      </c>
      <c r="AD48" s="75">
        <v>85</v>
      </c>
      <c r="AE48" s="75">
        <v>81.7</v>
      </c>
    </row>
    <row r="49" spans="1:31" ht="14.5" x14ac:dyDescent="0.35">
      <c r="A49" s="3" t="s">
        <v>100</v>
      </c>
      <c r="B49" s="74" t="s">
        <v>101</v>
      </c>
      <c r="C49" s="11">
        <v>6140</v>
      </c>
      <c r="E49" s="75">
        <v>3</v>
      </c>
      <c r="F49" s="75">
        <v>3.5</v>
      </c>
      <c r="G49" s="75">
        <v>2.8</v>
      </c>
      <c r="H49" s="75">
        <v>3.6</v>
      </c>
      <c r="I49" s="75">
        <v>2.8</v>
      </c>
      <c r="J49" s="75">
        <v>2.9</v>
      </c>
      <c r="K49" s="76">
        <v>3.9</v>
      </c>
      <c r="L49" s="75">
        <v>3.7</v>
      </c>
      <c r="M49" s="75">
        <v>3.2</v>
      </c>
      <c r="N49" s="75">
        <v>3</v>
      </c>
      <c r="O49" s="75">
        <v>3.7</v>
      </c>
      <c r="P49" s="76">
        <v>3.4</v>
      </c>
      <c r="Q49" s="75">
        <v>4</v>
      </c>
      <c r="R49" s="75">
        <v>2.9</v>
      </c>
      <c r="S49" s="75">
        <v>2.8</v>
      </c>
      <c r="T49" s="76">
        <v>3</v>
      </c>
      <c r="U49" s="75">
        <v>3.4</v>
      </c>
      <c r="V49" s="75">
        <v>3.8</v>
      </c>
      <c r="W49" s="75">
        <v>3.3</v>
      </c>
      <c r="X49" s="75">
        <v>3.2</v>
      </c>
      <c r="Y49" s="75">
        <v>3.4</v>
      </c>
      <c r="Z49" s="75">
        <v>5.9</v>
      </c>
      <c r="AA49" s="75">
        <v>3.3</v>
      </c>
      <c r="AB49" s="75">
        <v>3.3</v>
      </c>
      <c r="AC49" s="75">
        <v>3.6</v>
      </c>
      <c r="AD49" s="75">
        <v>3.7</v>
      </c>
      <c r="AE49" s="75">
        <v>3.5</v>
      </c>
    </row>
    <row r="50" spans="1:31" ht="14.5" x14ac:dyDescent="0.35">
      <c r="A50" s="3" t="s">
        <v>102</v>
      </c>
      <c r="B50" s="74" t="s">
        <v>103</v>
      </c>
      <c r="C50" s="11">
        <v>1060</v>
      </c>
      <c r="E50" s="75">
        <v>4.4000000000000004</v>
      </c>
      <c r="F50" s="75">
        <v>7.6</v>
      </c>
      <c r="G50" s="75">
        <v>7.4</v>
      </c>
      <c r="H50" s="75">
        <v>6.5</v>
      </c>
      <c r="I50" s="75">
        <v>7.6</v>
      </c>
      <c r="J50" s="75">
        <v>6.2</v>
      </c>
      <c r="K50" s="76">
        <v>5.7</v>
      </c>
      <c r="L50" s="75">
        <v>11.4</v>
      </c>
      <c r="M50" s="75">
        <v>6.3</v>
      </c>
      <c r="N50" s="75">
        <v>9.8000000000000007</v>
      </c>
      <c r="O50" s="75">
        <v>8.5</v>
      </c>
      <c r="P50" s="76">
        <v>4.2</v>
      </c>
      <c r="Q50" s="75">
        <v>7.8</v>
      </c>
      <c r="R50" s="75">
        <v>6.4</v>
      </c>
      <c r="S50" s="75">
        <v>7.2</v>
      </c>
      <c r="T50" s="76">
        <v>8.5</v>
      </c>
      <c r="U50" s="75">
        <v>10.1</v>
      </c>
      <c r="V50" s="75">
        <v>7.9</v>
      </c>
      <c r="W50" s="75">
        <v>8.5</v>
      </c>
      <c r="X50" s="75">
        <v>8.9</v>
      </c>
      <c r="Y50" s="75">
        <v>7.7</v>
      </c>
      <c r="Z50" s="75">
        <v>7.7</v>
      </c>
      <c r="AA50" s="75">
        <v>7.4</v>
      </c>
      <c r="AB50" s="75">
        <v>11.8</v>
      </c>
      <c r="AC50" s="75">
        <v>9.6</v>
      </c>
      <c r="AD50" s="75">
        <v>10.9</v>
      </c>
      <c r="AE50" s="75">
        <v>7.9</v>
      </c>
    </row>
    <row r="51" spans="1:31" ht="14.5" x14ac:dyDescent="0.35">
      <c r="A51" s="3" t="s">
        <v>104</v>
      </c>
      <c r="B51" s="74" t="s">
        <v>105</v>
      </c>
      <c r="C51" s="11">
        <v>5951</v>
      </c>
      <c r="E51" s="75">
        <v>30.1</v>
      </c>
      <c r="F51" s="75">
        <v>9.8000000000000007</v>
      </c>
      <c r="G51" s="75">
        <v>40.6</v>
      </c>
      <c r="H51" s="75">
        <v>32.1</v>
      </c>
      <c r="I51" s="75">
        <v>29.1</v>
      </c>
      <c r="J51" s="75">
        <v>29.8</v>
      </c>
      <c r="K51" s="76">
        <v>6.7</v>
      </c>
      <c r="L51" s="75">
        <v>23.6</v>
      </c>
      <c r="M51" s="75">
        <v>36.9</v>
      </c>
      <c r="N51" s="75">
        <v>31.3</v>
      </c>
      <c r="O51" s="75">
        <v>35.1</v>
      </c>
      <c r="P51" s="76">
        <v>39.299999999999997</v>
      </c>
      <c r="Q51" s="75">
        <v>32.1</v>
      </c>
      <c r="R51" s="75">
        <v>34.299999999999997</v>
      </c>
      <c r="S51" s="75">
        <v>37.9</v>
      </c>
      <c r="T51" s="76">
        <v>32.6</v>
      </c>
      <c r="U51" s="75">
        <v>30.6</v>
      </c>
      <c r="V51" s="75">
        <v>25.2</v>
      </c>
      <c r="W51" s="75">
        <v>24.9</v>
      </c>
      <c r="X51" s="75">
        <v>21.1</v>
      </c>
      <c r="Y51" s="75">
        <v>32.5</v>
      </c>
      <c r="Z51" s="75">
        <v>37.9</v>
      </c>
      <c r="AA51" s="75">
        <v>36.6</v>
      </c>
      <c r="AB51" s="75">
        <v>31.6</v>
      </c>
      <c r="AC51" s="75">
        <v>20.8</v>
      </c>
      <c r="AD51" s="75">
        <v>43</v>
      </c>
      <c r="AE51" s="75">
        <v>34.5</v>
      </c>
    </row>
    <row r="52" spans="1:31" ht="14.5" x14ac:dyDescent="0.35">
      <c r="A52" s="3" t="s">
        <v>106</v>
      </c>
      <c r="B52" s="74" t="s">
        <v>107</v>
      </c>
      <c r="C52" s="11">
        <v>1110</v>
      </c>
      <c r="E52" s="75">
        <v>10.1</v>
      </c>
      <c r="F52" s="75">
        <v>10.8</v>
      </c>
      <c r="G52" s="75">
        <v>11.6</v>
      </c>
      <c r="H52" s="75">
        <v>10.1</v>
      </c>
      <c r="I52" s="75">
        <v>10.9</v>
      </c>
      <c r="J52" s="75">
        <v>10.1</v>
      </c>
      <c r="K52" s="76">
        <v>11.1</v>
      </c>
      <c r="L52" s="75">
        <v>10.199999999999999</v>
      </c>
      <c r="M52" s="75">
        <v>13.1</v>
      </c>
      <c r="N52" s="75">
        <v>11.5</v>
      </c>
      <c r="O52" s="75">
        <v>11.3</v>
      </c>
      <c r="P52" s="76">
        <v>9.3000000000000007</v>
      </c>
      <c r="Q52" s="75">
        <v>12.2</v>
      </c>
      <c r="R52" s="75">
        <v>12.9</v>
      </c>
      <c r="S52" s="75">
        <v>14.3</v>
      </c>
      <c r="T52" s="76">
        <v>15</v>
      </c>
      <c r="U52" s="75">
        <v>15.6</v>
      </c>
      <c r="V52" s="75">
        <v>14.3</v>
      </c>
      <c r="W52" s="75">
        <v>13</v>
      </c>
      <c r="X52" s="75">
        <v>14.3</v>
      </c>
      <c r="Y52" s="75">
        <v>15.5</v>
      </c>
      <c r="Z52" s="75">
        <v>13.1</v>
      </c>
      <c r="AA52" s="75">
        <v>14.4</v>
      </c>
      <c r="AB52" s="75">
        <v>14.8</v>
      </c>
      <c r="AC52" s="75">
        <v>13.8</v>
      </c>
      <c r="AD52" s="75">
        <v>14.7</v>
      </c>
      <c r="AE52" s="75">
        <v>13.1</v>
      </c>
    </row>
    <row r="53" spans="1:31" ht="14.5" x14ac:dyDescent="0.35">
      <c r="A53" s="3" t="s">
        <v>108</v>
      </c>
      <c r="B53" s="74" t="s">
        <v>109</v>
      </c>
      <c r="C53" s="11">
        <v>1123</v>
      </c>
      <c r="E53" s="75">
        <v>783.8</v>
      </c>
      <c r="F53" s="75">
        <v>387.8</v>
      </c>
      <c r="G53" s="75">
        <v>592.5</v>
      </c>
      <c r="H53" s="75">
        <v>571.20000000000005</v>
      </c>
      <c r="I53" s="75">
        <v>543.29999999999995</v>
      </c>
      <c r="J53" s="75">
        <v>547.20000000000005</v>
      </c>
      <c r="K53" s="76">
        <v>538.79999999999995</v>
      </c>
      <c r="L53" s="75">
        <v>713.2</v>
      </c>
      <c r="M53" s="75">
        <v>607.20000000000005</v>
      </c>
      <c r="N53" s="75">
        <v>495.6</v>
      </c>
      <c r="O53" s="75">
        <v>434.4</v>
      </c>
      <c r="P53" s="76">
        <v>555.1</v>
      </c>
      <c r="Q53" s="75">
        <v>555.79999999999995</v>
      </c>
      <c r="R53" s="75">
        <v>564.79999999999995</v>
      </c>
      <c r="S53" s="75">
        <v>603.79999999999995</v>
      </c>
      <c r="T53" s="76">
        <v>492.6</v>
      </c>
      <c r="U53" s="75">
        <v>555.6</v>
      </c>
      <c r="V53" s="75">
        <v>585.4</v>
      </c>
      <c r="W53" s="75">
        <v>420.3</v>
      </c>
      <c r="X53" s="75">
        <v>374.1</v>
      </c>
      <c r="Y53" s="75">
        <v>667.7</v>
      </c>
      <c r="Z53" s="75">
        <v>465.2</v>
      </c>
      <c r="AA53" s="75">
        <v>508.5</v>
      </c>
      <c r="AB53" s="75">
        <v>738.5</v>
      </c>
      <c r="AC53" s="75">
        <v>430.3</v>
      </c>
      <c r="AD53" s="75">
        <v>599.79999999999995</v>
      </c>
      <c r="AE53" s="75">
        <v>597.6</v>
      </c>
    </row>
    <row r="54" spans="1:31" ht="14.5" x14ac:dyDescent="0.35">
      <c r="A54" s="3" t="s">
        <v>112</v>
      </c>
      <c r="B54" s="74" t="s">
        <v>113</v>
      </c>
      <c r="C54" s="11">
        <v>1146</v>
      </c>
      <c r="E54" s="75">
        <v>0.9</v>
      </c>
      <c r="F54" s="75">
        <v>1</v>
      </c>
      <c r="G54" s="75">
        <v>0.7</v>
      </c>
      <c r="H54" s="75">
        <v>0.4</v>
      </c>
      <c r="I54" s="75">
        <v>1</v>
      </c>
      <c r="J54" s="75">
        <v>0.3</v>
      </c>
      <c r="K54" s="76">
        <v>0.5</v>
      </c>
      <c r="L54" s="75">
        <v>0.6</v>
      </c>
      <c r="M54" s="75">
        <v>0.2</v>
      </c>
      <c r="N54" s="75">
        <v>0.2</v>
      </c>
      <c r="O54" s="75">
        <v>0.2</v>
      </c>
      <c r="P54" s="76">
        <v>1.8</v>
      </c>
      <c r="Q54" s="75">
        <v>1.8</v>
      </c>
      <c r="R54" s="75">
        <v>1</v>
      </c>
      <c r="S54" s="75">
        <v>2</v>
      </c>
      <c r="T54" s="76">
        <v>1.4</v>
      </c>
      <c r="U54" s="75">
        <v>1.6</v>
      </c>
      <c r="V54" s="75">
        <v>1.9</v>
      </c>
      <c r="W54" s="75">
        <v>2.1</v>
      </c>
      <c r="X54" s="75">
        <v>1.6</v>
      </c>
      <c r="Y54" s="75">
        <v>1.8</v>
      </c>
      <c r="Z54" s="75">
        <v>1.4</v>
      </c>
      <c r="AA54" s="75">
        <v>2.9</v>
      </c>
      <c r="AB54" s="75">
        <v>1.6</v>
      </c>
      <c r="AC54" s="75">
        <v>1.8</v>
      </c>
      <c r="AD54" s="75">
        <v>3.3</v>
      </c>
      <c r="AE54" s="75">
        <v>3</v>
      </c>
    </row>
    <row r="55" spans="1:31" ht="14.5" x14ac:dyDescent="0.35">
      <c r="A55" s="3" t="s">
        <v>114</v>
      </c>
      <c r="B55" s="74" t="s">
        <v>115</v>
      </c>
      <c r="C55" s="11">
        <v>6057</v>
      </c>
      <c r="E55" s="75">
        <v>3.9</v>
      </c>
      <c r="F55" s="75">
        <v>4.4000000000000004</v>
      </c>
      <c r="G55" s="75">
        <v>3.9</v>
      </c>
      <c r="H55" s="75">
        <v>3.9</v>
      </c>
      <c r="I55" s="75">
        <v>4.3</v>
      </c>
      <c r="J55" s="75">
        <v>4.7</v>
      </c>
      <c r="K55" s="76">
        <v>4.0999999999999996</v>
      </c>
      <c r="L55" s="75">
        <v>4.4000000000000004</v>
      </c>
      <c r="M55" s="75">
        <v>3.8</v>
      </c>
      <c r="N55" s="75">
        <v>2</v>
      </c>
      <c r="O55" s="75">
        <v>5.7</v>
      </c>
      <c r="P55" s="76">
        <v>5.2</v>
      </c>
      <c r="Q55" s="75">
        <v>6.1</v>
      </c>
      <c r="R55" s="75">
        <v>5.9</v>
      </c>
      <c r="S55" s="75">
        <v>6.4</v>
      </c>
      <c r="T55" s="76">
        <v>5.2</v>
      </c>
      <c r="U55" s="75">
        <v>5.2</v>
      </c>
      <c r="V55" s="75">
        <v>7.3</v>
      </c>
      <c r="W55" s="75">
        <v>4.4000000000000004</v>
      </c>
      <c r="X55" s="75">
        <v>4.5999999999999996</v>
      </c>
      <c r="Y55" s="75">
        <v>6.5</v>
      </c>
      <c r="Z55" s="75">
        <v>10.6</v>
      </c>
      <c r="AA55" s="75">
        <v>5.5</v>
      </c>
      <c r="AB55" s="75">
        <v>6.4</v>
      </c>
      <c r="AC55" s="75">
        <v>6.9</v>
      </c>
      <c r="AD55" s="75">
        <v>5.9</v>
      </c>
      <c r="AE55" s="75">
        <v>4.8</v>
      </c>
    </row>
    <row r="56" spans="1:31" ht="14.5" x14ac:dyDescent="0.35">
      <c r="A56" s="3" t="s">
        <v>116</v>
      </c>
      <c r="B56" s="74" t="s">
        <v>117</v>
      </c>
      <c r="C56" s="11">
        <v>445675</v>
      </c>
      <c r="E56" s="75">
        <v>5</v>
      </c>
      <c r="F56" s="75">
        <v>4.4000000000000004</v>
      </c>
      <c r="G56" s="75">
        <v>3.6</v>
      </c>
      <c r="H56" s="75">
        <v>4.5999999999999996</v>
      </c>
      <c r="I56" s="75">
        <v>2.8</v>
      </c>
      <c r="J56" s="75">
        <v>2.2999999999999998</v>
      </c>
      <c r="K56" s="76">
        <v>7.3</v>
      </c>
      <c r="L56" s="75">
        <v>6.7</v>
      </c>
      <c r="M56" s="75">
        <v>6.3</v>
      </c>
      <c r="N56" s="75">
        <v>3.4</v>
      </c>
      <c r="O56" s="75">
        <v>5.6</v>
      </c>
      <c r="P56" s="76">
        <v>2.6</v>
      </c>
      <c r="Q56" s="75">
        <v>4.0999999999999996</v>
      </c>
      <c r="R56" s="75">
        <v>3.5</v>
      </c>
      <c r="S56" s="75">
        <v>4.8</v>
      </c>
      <c r="T56" s="76">
        <v>4.0999999999999996</v>
      </c>
      <c r="U56" s="75">
        <v>3.8</v>
      </c>
      <c r="V56" s="75">
        <v>5</v>
      </c>
      <c r="W56" s="75">
        <v>4</v>
      </c>
      <c r="X56" s="75">
        <v>5.5</v>
      </c>
      <c r="Y56" s="75">
        <v>5.5</v>
      </c>
      <c r="Z56" s="75">
        <v>4.0999999999999996</v>
      </c>
      <c r="AA56" s="75">
        <v>4</v>
      </c>
      <c r="AB56" s="75">
        <v>2.9</v>
      </c>
      <c r="AC56" s="75">
        <v>5.2</v>
      </c>
      <c r="AD56" s="75">
        <v>5.3</v>
      </c>
      <c r="AE56" s="75">
        <v>5</v>
      </c>
    </row>
    <row r="57" spans="1:31" ht="14.5" x14ac:dyDescent="0.35">
      <c r="A57" s="3" t="s">
        <v>118</v>
      </c>
      <c r="B57" s="74" t="s">
        <v>119</v>
      </c>
      <c r="C57" s="11">
        <v>8629</v>
      </c>
      <c r="E57" s="75">
        <v>7.3</v>
      </c>
      <c r="F57" s="75">
        <v>9.1999999999999993</v>
      </c>
      <c r="G57" s="75">
        <v>5.6</v>
      </c>
      <c r="H57" s="75">
        <v>8.3000000000000007</v>
      </c>
      <c r="I57" s="75">
        <v>8</v>
      </c>
      <c r="J57" s="75">
        <v>4.4000000000000004</v>
      </c>
      <c r="K57" s="76">
        <v>5.8</v>
      </c>
      <c r="L57" s="75">
        <v>5.5</v>
      </c>
      <c r="M57" s="75">
        <v>7.8</v>
      </c>
      <c r="N57" s="75">
        <v>10.1</v>
      </c>
      <c r="O57" s="75">
        <v>7.2</v>
      </c>
      <c r="P57" s="76">
        <v>5.8</v>
      </c>
      <c r="Q57" s="75">
        <v>7.1</v>
      </c>
      <c r="R57" s="75">
        <v>7.8</v>
      </c>
      <c r="S57" s="75">
        <v>8.1999999999999993</v>
      </c>
      <c r="T57" s="76">
        <v>7.5</v>
      </c>
      <c r="U57" s="75">
        <v>8.6</v>
      </c>
      <c r="V57" s="75">
        <v>9.6999999999999993</v>
      </c>
      <c r="W57" s="75">
        <v>9.8000000000000007</v>
      </c>
      <c r="X57" s="75">
        <v>10.199999999999999</v>
      </c>
      <c r="Y57" s="75">
        <v>7</v>
      </c>
      <c r="Z57" s="75">
        <v>9.4</v>
      </c>
      <c r="AA57" s="75">
        <v>7</v>
      </c>
      <c r="AB57" s="75">
        <v>7.1</v>
      </c>
      <c r="AC57" s="75">
        <v>9.5</v>
      </c>
      <c r="AD57" s="75">
        <v>9.4</v>
      </c>
      <c r="AE57" s="75">
        <v>9.1</v>
      </c>
    </row>
    <row r="58" spans="1:31" ht="14.5" x14ac:dyDescent="0.35">
      <c r="A58" s="3" t="s">
        <v>120</v>
      </c>
      <c r="B58" s="74" t="s">
        <v>121</v>
      </c>
      <c r="C58" s="11">
        <v>1176</v>
      </c>
      <c r="E58" s="75">
        <v>99.6</v>
      </c>
      <c r="F58" s="75">
        <v>65.900000000000006</v>
      </c>
      <c r="G58" s="75">
        <v>97.7</v>
      </c>
      <c r="H58" s="75">
        <v>141.9</v>
      </c>
      <c r="I58" s="75">
        <v>84.7</v>
      </c>
      <c r="J58" s="75">
        <v>94.1</v>
      </c>
      <c r="K58" s="76">
        <v>178.8</v>
      </c>
      <c r="L58" s="75">
        <v>243.3</v>
      </c>
      <c r="M58" s="75">
        <v>112.2</v>
      </c>
      <c r="N58" s="75">
        <v>143.69999999999999</v>
      </c>
      <c r="O58" s="75">
        <v>126</v>
      </c>
      <c r="P58" s="76">
        <v>117</v>
      </c>
      <c r="Q58" s="75">
        <v>150.19999999999999</v>
      </c>
      <c r="R58" s="75">
        <v>140.9</v>
      </c>
      <c r="S58" s="75">
        <v>157.30000000000001</v>
      </c>
      <c r="T58" s="76">
        <v>142.30000000000001</v>
      </c>
      <c r="U58" s="75">
        <v>166.3</v>
      </c>
      <c r="V58" s="75">
        <v>154.69999999999999</v>
      </c>
      <c r="W58" s="75">
        <v>121.7</v>
      </c>
      <c r="X58" s="75">
        <v>103.8</v>
      </c>
      <c r="Y58" s="75">
        <v>172.6</v>
      </c>
      <c r="Z58" s="75">
        <v>103.2</v>
      </c>
      <c r="AA58" s="75">
        <v>132</v>
      </c>
      <c r="AB58" s="75">
        <v>138.30000000000001</v>
      </c>
      <c r="AC58" s="75">
        <v>115.2</v>
      </c>
      <c r="AD58" s="75">
        <v>173.5</v>
      </c>
      <c r="AE58" s="75">
        <v>127.6</v>
      </c>
    </row>
    <row r="59" spans="1:31" ht="14.5" x14ac:dyDescent="0.35">
      <c r="A59" s="3" t="s">
        <v>122</v>
      </c>
      <c r="B59" s="74" t="s">
        <v>123</v>
      </c>
      <c r="C59" s="11">
        <v>6287</v>
      </c>
      <c r="E59" s="75">
        <v>3.8</v>
      </c>
      <c r="F59" s="75">
        <v>3.2</v>
      </c>
      <c r="G59" s="75">
        <v>5.0999999999999996</v>
      </c>
      <c r="H59" s="75">
        <v>3.7</v>
      </c>
      <c r="I59" s="75">
        <v>3.9</v>
      </c>
      <c r="J59" s="75">
        <v>5.2</v>
      </c>
      <c r="K59" s="76">
        <v>6</v>
      </c>
      <c r="L59" s="75">
        <v>7.1</v>
      </c>
      <c r="M59" s="75">
        <v>5.6</v>
      </c>
      <c r="N59" s="75">
        <v>5.8</v>
      </c>
      <c r="O59" s="75">
        <v>5.7</v>
      </c>
      <c r="P59" s="76">
        <v>4.5</v>
      </c>
      <c r="Q59" s="75">
        <v>4.9000000000000004</v>
      </c>
      <c r="R59" s="75">
        <v>4.5</v>
      </c>
      <c r="S59" s="75">
        <v>4.7</v>
      </c>
      <c r="T59" s="76">
        <v>4.9000000000000004</v>
      </c>
      <c r="U59" s="75">
        <v>5</v>
      </c>
      <c r="V59" s="75">
        <v>5.9</v>
      </c>
      <c r="W59" s="75">
        <v>4.5</v>
      </c>
      <c r="X59" s="75">
        <v>5</v>
      </c>
      <c r="Y59" s="75">
        <v>6</v>
      </c>
      <c r="Z59" s="75">
        <v>5.3</v>
      </c>
      <c r="AA59" s="75">
        <v>5.6</v>
      </c>
      <c r="AB59" s="75">
        <v>5.2</v>
      </c>
      <c r="AC59" s="75">
        <v>5.6</v>
      </c>
      <c r="AD59" s="75">
        <v>5.3</v>
      </c>
      <c r="AE59" s="75">
        <v>4.7</v>
      </c>
    </row>
    <row r="60" spans="1:31" ht="14.5" x14ac:dyDescent="0.35">
      <c r="A60" s="3" t="s">
        <v>124</v>
      </c>
      <c r="B60" s="74" t="s">
        <v>125</v>
      </c>
      <c r="C60" s="11">
        <v>892</v>
      </c>
      <c r="E60" s="75">
        <v>305.60000000000002</v>
      </c>
      <c r="F60" s="75">
        <v>381.2</v>
      </c>
      <c r="G60" s="75">
        <v>360.8</v>
      </c>
      <c r="H60" s="75">
        <v>348.8</v>
      </c>
      <c r="I60" s="75">
        <v>366.2</v>
      </c>
      <c r="J60" s="75">
        <v>298.10000000000002</v>
      </c>
      <c r="K60" s="76">
        <v>237</v>
      </c>
      <c r="L60" s="75">
        <v>226.6</v>
      </c>
      <c r="M60" s="75">
        <v>344</v>
      </c>
      <c r="N60" s="75">
        <v>369</v>
      </c>
      <c r="O60" s="75">
        <v>368</v>
      </c>
      <c r="P60" s="76">
        <v>300.5</v>
      </c>
      <c r="Q60" s="75">
        <v>388</v>
      </c>
      <c r="R60" s="75">
        <v>323.39999999999998</v>
      </c>
      <c r="S60" s="75">
        <v>360.3</v>
      </c>
      <c r="T60" s="76">
        <v>363.4</v>
      </c>
      <c r="U60" s="75">
        <v>387.7</v>
      </c>
      <c r="V60" s="75">
        <v>383.2</v>
      </c>
      <c r="W60" s="75">
        <v>380.4</v>
      </c>
      <c r="X60" s="75">
        <v>426.7</v>
      </c>
      <c r="Y60" s="75">
        <v>380</v>
      </c>
      <c r="Z60" s="75">
        <v>236.2</v>
      </c>
      <c r="AA60" s="75">
        <v>400.8</v>
      </c>
      <c r="AB60" s="75">
        <v>299.10000000000002</v>
      </c>
      <c r="AC60" s="75">
        <v>389.8</v>
      </c>
      <c r="AD60" s="75">
        <v>364.3</v>
      </c>
      <c r="AE60" s="75">
        <v>366.1</v>
      </c>
    </row>
    <row r="61" spans="1:31" ht="14.5" x14ac:dyDescent="0.35">
      <c r="A61" s="3" t="s">
        <v>126</v>
      </c>
      <c r="B61" s="74" t="s">
        <v>127</v>
      </c>
      <c r="C61" s="11">
        <v>439285</v>
      </c>
      <c r="E61" s="75">
        <v>68.900000000000006</v>
      </c>
      <c r="F61" s="75">
        <v>69.400000000000006</v>
      </c>
      <c r="G61" s="75">
        <v>77.3</v>
      </c>
      <c r="H61" s="75">
        <v>72.400000000000006</v>
      </c>
      <c r="I61" s="75">
        <v>66.7</v>
      </c>
      <c r="J61" s="75">
        <v>67.7</v>
      </c>
      <c r="K61" s="76">
        <v>65.2</v>
      </c>
      <c r="L61" s="75">
        <v>63.9</v>
      </c>
      <c r="M61" s="75">
        <v>85.3</v>
      </c>
      <c r="N61" s="75">
        <v>69.599999999999994</v>
      </c>
      <c r="O61" s="75">
        <v>73.7</v>
      </c>
      <c r="P61" s="76">
        <v>51.5</v>
      </c>
      <c r="Q61" s="75">
        <v>64.099999999999994</v>
      </c>
      <c r="R61" s="75">
        <v>58</v>
      </c>
      <c r="S61" s="75">
        <v>54.6</v>
      </c>
      <c r="T61" s="76">
        <v>57.9</v>
      </c>
      <c r="U61" s="75">
        <v>63.1</v>
      </c>
      <c r="V61" s="75">
        <v>65.400000000000006</v>
      </c>
      <c r="W61" s="75">
        <v>59.2</v>
      </c>
      <c r="X61" s="75">
        <v>66.8</v>
      </c>
      <c r="Y61" s="75">
        <v>64.900000000000006</v>
      </c>
      <c r="Z61" s="75">
        <v>41.8</v>
      </c>
      <c r="AA61" s="75">
        <v>60.7</v>
      </c>
      <c r="AB61" s="75">
        <v>52.4</v>
      </c>
      <c r="AC61" s="75">
        <v>66.7</v>
      </c>
      <c r="AD61" s="75">
        <v>59.9</v>
      </c>
      <c r="AE61" s="75">
        <v>59.6</v>
      </c>
    </row>
    <row r="63" spans="1:31" ht="14.5" x14ac:dyDescent="0.35">
      <c r="A63" s="29" t="s">
        <v>132</v>
      </c>
    </row>
    <row r="64" spans="1:31" ht="14.5" x14ac:dyDescent="0.35">
      <c r="A64" s="30" t="s">
        <v>133</v>
      </c>
    </row>
    <row r="65" spans="1:2" x14ac:dyDescent="0.25">
      <c r="A65" s="79" t="s">
        <v>194</v>
      </c>
      <c r="B65" s="7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60"/>
  <sheetViews>
    <sheetView workbookViewId="0">
      <selection activeCell="F7" sqref="F7"/>
    </sheetView>
  </sheetViews>
  <sheetFormatPr defaultRowHeight="12.5" x14ac:dyDescent="0.25"/>
  <cols>
    <col min="1" max="1" width="4.7265625" customWidth="1"/>
    <col min="2" max="2" width="23.7265625" customWidth="1"/>
    <col min="3" max="3" width="10.08984375" customWidth="1"/>
    <col min="4" max="4" width="11.08984375" customWidth="1"/>
    <col min="5" max="8" width="7.36328125" bestFit="1" customWidth="1"/>
    <col min="9" max="9" width="8.08984375" bestFit="1" customWidth="1"/>
    <col min="10" max="14" width="7.36328125" bestFit="1" customWidth="1"/>
    <col min="15" max="15" width="8.08984375" bestFit="1" customWidth="1"/>
    <col min="16" max="17" width="7.36328125" bestFit="1" customWidth="1"/>
    <col min="18" max="18" width="8.08984375" bestFit="1" customWidth="1"/>
    <col min="19" max="28" width="7.36328125" bestFit="1" customWidth="1"/>
  </cols>
  <sheetData>
    <row r="1" spans="1:73" s="66" customFormat="1" ht="13" x14ac:dyDescent="0.3">
      <c r="B1" s="84" t="s">
        <v>195</v>
      </c>
      <c r="E1" s="84" t="s">
        <v>148</v>
      </c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</row>
    <row r="2" spans="1:73" s="66" customFormat="1" x14ac:dyDescent="0.25">
      <c r="B2" s="66" t="s">
        <v>196</v>
      </c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</row>
    <row r="3" spans="1:73" s="66" customFormat="1" x14ac:dyDescent="0.25"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</row>
    <row r="4" spans="1:73" s="173" customFormat="1" ht="15.5" x14ac:dyDescent="0.35">
      <c r="A4" s="177" t="s">
        <v>205</v>
      </c>
      <c r="C4" s="177" t="s">
        <v>206</v>
      </c>
      <c r="D4" s="178"/>
      <c r="F4" s="177" t="s">
        <v>207</v>
      </c>
      <c r="H4" s="177" t="s">
        <v>228</v>
      </c>
      <c r="J4" s="178" t="s">
        <v>229</v>
      </c>
      <c r="BU4" s="153"/>
    </row>
    <row r="5" spans="1:73" s="66" customFormat="1" x14ac:dyDescent="0.25"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</row>
    <row r="6" spans="1:73" ht="14.5" x14ac:dyDescent="0.35">
      <c r="B6" s="3" t="s">
        <v>128</v>
      </c>
      <c r="C6" s="20" t="s">
        <v>129</v>
      </c>
      <c r="D6" s="2"/>
    </row>
    <row r="7" spans="1:73" ht="14.5" x14ac:dyDescent="0.35">
      <c r="B7" s="3" t="s">
        <v>130</v>
      </c>
      <c r="C7" s="3" t="s">
        <v>151</v>
      </c>
    </row>
    <row r="8" spans="1:73" ht="14.5" x14ac:dyDescent="0.35">
      <c r="B8" s="3"/>
      <c r="C8" s="3"/>
    </row>
    <row r="9" spans="1:73" ht="14.5" x14ac:dyDescent="0.35">
      <c r="B9" s="3"/>
      <c r="C9" s="3"/>
      <c r="D9" s="4" t="s">
        <v>3</v>
      </c>
      <c r="E9" s="80" t="s">
        <v>4</v>
      </c>
      <c r="F9" s="80" t="s">
        <v>4</v>
      </c>
      <c r="G9" s="80" t="s">
        <v>4</v>
      </c>
      <c r="H9" s="80" t="s">
        <v>4</v>
      </c>
      <c r="I9" s="80" t="s">
        <v>4</v>
      </c>
      <c r="J9" s="80" t="s">
        <v>5</v>
      </c>
      <c r="K9" s="80" t="s">
        <v>5</v>
      </c>
      <c r="L9" s="80" t="s">
        <v>5</v>
      </c>
      <c r="M9" s="80" t="s">
        <v>5</v>
      </c>
      <c r="N9" s="80" t="s">
        <v>5</v>
      </c>
      <c r="O9" s="80" t="s">
        <v>197</v>
      </c>
      <c r="P9" s="80" t="s">
        <v>197</v>
      </c>
      <c r="Q9" s="80" t="s">
        <v>197</v>
      </c>
      <c r="R9" s="80" t="s">
        <v>197</v>
      </c>
      <c r="S9" s="80" t="s">
        <v>197</v>
      </c>
      <c r="T9" s="80" t="s">
        <v>198</v>
      </c>
      <c r="U9" s="80" t="s">
        <v>198</v>
      </c>
      <c r="V9" s="80" t="s">
        <v>198</v>
      </c>
      <c r="W9" s="80" t="s">
        <v>198</v>
      </c>
      <c r="X9" s="80" t="s">
        <v>198</v>
      </c>
      <c r="Y9" s="80" t="s">
        <v>199</v>
      </c>
      <c r="Z9" s="80" t="s">
        <v>199</v>
      </c>
      <c r="AA9" s="80" t="s">
        <v>199</v>
      </c>
      <c r="AB9" s="80" t="s">
        <v>199</v>
      </c>
    </row>
    <row r="10" spans="1:73" ht="14.5" x14ac:dyDescent="0.35">
      <c r="A10" s="5" t="s">
        <v>6</v>
      </c>
      <c r="B10" s="6" t="s">
        <v>7</v>
      </c>
      <c r="C10" s="81" t="s">
        <v>8</v>
      </c>
      <c r="D10" s="81" t="s">
        <v>9</v>
      </c>
      <c r="E10" s="82" t="s">
        <v>155</v>
      </c>
      <c r="F10" s="82" t="s">
        <v>156</v>
      </c>
      <c r="G10" s="82" t="s">
        <v>158</v>
      </c>
      <c r="H10" s="82" t="s">
        <v>159</v>
      </c>
      <c r="I10" s="82" t="s">
        <v>162</v>
      </c>
      <c r="J10" s="82" t="s">
        <v>157</v>
      </c>
      <c r="K10" s="82" t="s">
        <v>160</v>
      </c>
      <c r="L10" s="82" t="s">
        <v>163</v>
      </c>
      <c r="M10" s="82" t="s">
        <v>164</v>
      </c>
      <c r="N10" s="82" t="s">
        <v>165</v>
      </c>
      <c r="O10" s="82" t="s">
        <v>167</v>
      </c>
      <c r="P10" s="82" t="s">
        <v>168</v>
      </c>
      <c r="Q10" s="82" t="s">
        <v>169</v>
      </c>
      <c r="R10" s="82" t="s">
        <v>171</v>
      </c>
      <c r="S10" s="82" t="s">
        <v>172</v>
      </c>
      <c r="T10" s="82" t="s">
        <v>173</v>
      </c>
      <c r="U10" s="82" t="s">
        <v>174</v>
      </c>
      <c r="V10" s="82" t="s">
        <v>175</v>
      </c>
      <c r="W10" s="82" t="s">
        <v>176</v>
      </c>
      <c r="X10" s="82" t="s">
        <v>177</v>
      </c>
      <c r="Y10" s="82" t="s">
        <v>178</v>
      </c>
      <c r="Z10" s="82" t="s">
        <v>179</v>
      </c>
      <c r="AA10" s="82" t="s">
        <v>180</v>
      </c>
      <c r="AB10" s="82" t="s">
        <v>181</v>
      </c>
    </row>
    <row r="11" spans="1:73" ht="14.5" x14ac:dyDescent="0.35">
      <c r="A11" s="28">
        <v>1</v>
      </c>
      <c r="B11" s="3" t="s">
        <v>30</v>
      </c>
      <c r="C11" s="11" t="s">
        <v>31</v>
      </c>
      <c r="D11" s="11">
        <v>119</v>
      </c>
      <c r="E11" s="75">
        <v>99.3</v>
      </c>
      <c r="F11" s="75">
        <v>111.1</v>
      </c>
      <c r="G11" s="75">
        <v>120.4</v>
      </c>
      <c r="H11" s="75">
        <v>104.1</v>
      </c>
      <c r="I11" s="75">
        <v>85.3</v>
      </c>
      <c r="J11" s="75">
        <v>112</v>
      </c>
      <c r="K11" s="75">
        <v>106.6</v>
      </c>
      <c r="L11" s="75">
        <v>96.9</v>
      </c>
      <c r="M11" s="75">
        <v>105.6</v>
      </c>
      <c r="N11" s="75">
        <v>124.9</v>
      </c>
      <c r="O11" s="75">
        <v>125.3</v>
      </c>
      <c r="P11" s="75">
        <v>106.7</v>
      </c>
      <c r="Q11" s="75">
        <v>115.4</v>
      </c>
      <c r="R11" s="75">
        <v>132.9</v>
      </c>
      <c r="S11" s="75">
        <v>126.3</v>
      </c>
      <c r="T11" s="75">
        <v>112.6</v>
      </c>
      <c r="U11" s="75">
        <v>142</v>
      </c>
      <c r="V11" s="75">
        <v>126.2</v>
      </c>
      <c r="W11" s="75">
        <v>131.1</v>
      </c>
      <c r="X11" s="75">
        <v>121.2</v>
      </c>
      <c r="Y11" s="75">
        <v>114</v>
      </c>
      <c r="Z11" s="75">
        <v>140.4</v>
      </c>
      <c r="AA11" s="75">
        <v>114.4</v>
      </c>
      <c r="AB11" s="75">
        <v>129.80000000000001</v>
      </c>
    </row>
    <row r="12" spans="1:73" ht="14.5" x14ac:dyDescent="0.35">
      <c r="A12" s="28">
        <v>2</v>
      </c>
      <c r="B12" s="3" t="s">
        <v>32</v>
      </c>
      <c r="C12" s="11" t="s">
        <v>33</v>
      </c>
      <c r="D12" s="11">
        <v>6022</v>
      </c>
      <c r="E12" s="75">
        <v>17.600000000000001</v>
      </c>
      <c r="F12" s="75">
        <v>42</v>
      </c>
      <c r="G12" s="75">
        <v>43.6</v>
      </c>
      <c r="H12" s="75">
        <v>43.2</v>
      </c>
      <c r="I12" s="75">
        <v>31.5</v>
      </c>
      <c r="J12" s="75">
        <v>24.8</v>
      </c>
      <c r="K12" s="75">
        <v>22.3</v>
      </c>
      <c r="L12" s="75">
        <v>37.700000000000003</v>
      </c>
      <c r="M12" s="75">
        <v>43.4</v>
      </c>
      <c r="N12" s="75">
        <v>45.5</v>
      </c>
      <c r="O12" s="75">
        <v>40.200000000000003</v>
      </c>
      <c r="P12" s="75">
        <v>43.7</v>
      </c>
      <c r="Q12" s="75">
        <v>29.1</v>
      </c>
      <c r="R12" s="75">
        <v>31.8</v>
      </c>
      <c r="S12" s="75">
        <v>40.4</v>
      </c>
      <c r="T12" s="75">
        <v>37.5</v>
      </c>
      <c r="U12" s="75">
        <v>50.3</v>
      </c>
      <c r="V12" s="75">
        <v>42.4</v>
      </c>
      <c r="W12" s="75">
        <v>31.3</v>
      </c>
      <c r="X12" s="75">
        <v>41.8</v>
      </c>
      <c r="Y12" s="75">
        <v>42.8</v>
      </c>
      <c r="Z12" s="75">
        <v>50.6</v>
      </c>
      <c r="AA12" s="75">
        <v>35.5</v>
      </c>
      <c r="AB12" s="75">
        <v>34</v>
      </c>
    </row>
    <row r="13" spans="1:73" ht="14.5" x14ac:dyDescent="0.35">
      <c r="A13" s="28">
        <v>3</v>
      </c>
      <c r="B13" s="3" t="s">
        <v>34</v>
      </c>
      <c r="C13" s="11" t="s">
        <v>35</v>
      </c>
      <c r="D13" s="11">
        <v>6083</v>
      </c>
      <c r="E13" s="75">
        <v>10.7</v>
      </c>
      <c r="F13" s="75">
        <v>11.8</v>
      </c>
      <c r="G13" s="75">
        <v>8.9</v>
      </c>
      <c r="H13" s="75">
        <v>10.199999999999999</v>
      </c>
      <c r="I13" s="75">
        <v>11.8</v>
      </c>
      <c r="J13" s="75">
        <v>10.6</v>
      </c>
      <c r="K13" s="75">
        <v>8</v>
      </c>
      <c r="L13" s="75">
        <v>15.4</v>
      </c>
      <c r="M13" s="75">
        <v>8.3000000000000007</v>
      </c>
      <c r="N13" s="75">
        <v>9.5</v>
      </c>
      <c r="O13" s="75">
        <v>9.6999999999999993</v>
      </c>
      <c r="P13" s="75">
        <v>10.1</v>
      </c>
      <c r="Q13" s="75">
        <v>9.4</v>
      </c>
      <c r="R13" s="75">
        <v>13.1</v>
      </c>
      <c r="S13" s="75">
        <v>5.7</v>
      </c>
      <c r="T13" s="75">
        <v>11.4</v>
      </c>
      <c r="U13" s="75">
        <v>9.6</v>
      </c>
      <c r="V13" s="75">
        <v>7.9</v>
      </c>
      <c r="W13" s="75">
        <v>8.6</v>
      </c>
      <c r="X13" s="75">
        <v>9.4</v>
      </c>
      <c r="Y13" s="75">
        <v>15.9</v>
      </c>
      <c r="Z13" s="75">
        <v>8.9</v>
      </c>
      <c r="AA13" s="75">
        <v>9.1</v>
      </c>
      <c r="AB13" s="75">
        <v>8.8000000000000007</v>
      </c>
    </row>
    <row r="14" spans="1:73" ht="14.5" x14ac:dyDescent="0.35">
      <c r="A14" s="28">
        <v>4</v>
      </c>
      <c r="B14" s="3" t="s">
        <v>36</v>
      </c>
      <c r="C14" s="11" t="s">
        <v>37</v>
      </c>
      <c r="D14" s="11">
        <v>5957</v>
      </c>
      <c r="E14" s="75">
        <v>29.4</v>
      </c>
      <c r="F14" s="75">
        <v>126.3</v>
      </c>
      <c r="G14" s="75">
        <v>132.30000000000001</v>
      </c>
      <c r="H14" s="75">
        <v>125</v>
      </c>
      <c r="I14" s="75">
        <v>46.6</v>
      </c>
      <c r="J14" s="75">
        <v>58.7</v>
      </c>
      <c r="K14" s="75">
        <v>53.9</v>
      </c>
      <c r="L14" s="75">
        <v>80.2</v>
      </c>
      <c r="M14" s="75">
        <v>124.4</v>
      </c>
      <c r="N14" s="75">
        <v>127.1</v>
      </c>
      <c r="O14" s="75">
        <v>133.19999999999999</v>
      </c>
      <c r="P14" s="75">
        <v>122.6</v>
      </c>
      <c r="Q14" s="75">
        <v>83.2</v>
      </c>
      <c r="R14" s="75">
        <v>69.5</v>
      </c>
      <c r="S14" s="75">
        <v>150.30000000000001</v>
      </c>
      <c r="T14" s="75">
        <v>135.1</v>
      </c>
      <c r="U14" s="75">
        <v>131.9</v>
      </c>
      <c r="V14" s="75">
        <v>150.69999999999999</v>
      </c>
      <c r="W14" s="75">
        <v>128</v>
      </c>
      <c r="X14" s="75">
        <v>143.5</v>
      </c>
      <c r="Y14" s="75">
        <v>120.6</v>
      </c>
      <c r="Z14" s="75">
        <v>136.19999999999999</v>
      </c>
      <c r="AA14" s="75">
        <v>136.19999999999999</v>
      </c>
      <c r="AB14" s="75">
        <v>122.5</v>
      </c>
    </row>
    <row r="15" spans="1:73" ht="14.5" x14ac:dyDescent="0.35">
      <c r="A15" s="28">
        <v>5</v>
      </c>
      <c r="B15" s="29" t="s">
        <v>38</v>
      </c>
      <c r="C15" s="11" t="s">
        <v>39</v>
      </c>
      <c r="D15" s="11">
        <v>176</v>
      </c>
      <c r="E15" s="75">
        <v>13.4</v>
      </c>
      <c r="F15" s="75">
        <v>11.5</v>
      </c>
      <c r="G15" s="75">
        <v>12.6</v>
      </c>
      <c r="H15" s="75">
        <v>12.5</v>
      </c>
      <c r="I15" s="75">
        <v>14.8</v>
      </c>
      <c r="J15" s="75">
        <v>12.7</v>
      </c>
      <c r="K15" s="75">
        <v>11.9</v>
      </c>
      <c r="L15" s="75">
        <v>13.9</v>
      </c>
      <c r="M15" s="75">
        <v>12.2</v>
      </c>
      <c r="N15" s="75">
        <v>12</v>
      </c>
      <c r="O15" s="75">
        <v>13.6</v>
      </c>
      <c r="P15" s="75">
        <v>14.4</v>
      </c>
      <c r="Q15" s="75">
        <v>16.7</v>
      </c>
      <c r="R15" s="75">
        <v>14</v>
      </c>
      <c r="S15" s="75">
        <v>14.6</v>
      </c>
      <c r="T15" s="75">
        <v>13</v>
      </c>
      <c r="U15" s="75">
        <v>13.4</v>
      </c>
      <c r="V15" s="75">
        <v>15.5</v>
      </c>
      <c r="W15" s="75">
        <v>15.4</v>
      </c>
      <c r="X15" s="75">
        <v>16.5</v>
      </c>
      <c r="Y15" s="75">
        <v>14.8</v>
      </c>
      <c r="Z15" s="75">
        <v>13.5</v>
      </c>
      <c r="AA15" s="75">
        <v>16</v>
      </c>
      <c r="AB15" s="75">
        <v>15.6</v>
      </c>
    </row>
    <row r="16" spans="1:73" ht="14.5" x14ac:dyDescent="0.35">
      <c r="A16" s="28">
        <v>6</v>
      </c>
      <c r="B16" s="3" t="s">
        <v>40</v>
      </c>
      <c r="C16" s="11" t="s">
        <v>41</v>
      </c>
      <c r="D16" s="11">
        <v>5950</v>
      </c>
      <c r="E16" s="75">
        <v>14.2</v>
      </c>
      <c r="F16" s="75">
        <v>12.7</v>
      </c>
      <c r="G16" s="75">
        <v>14.3</v>
      </c>
      <c r="H16" s="75">
        <v>14.8</v>
      </c>
      <c r="I16" s="75">
        <v>32.299999999999997</v>
      </c>
      <c r="J16" s="75">
        <v>18.600000000000001</v>
      </c>
      <c r="K16" s="75">
        <v>18.2</v>
      </c>
      <c r="L16" s="75">
        <v>22.2</v>
      </c>
      <c r="M16" s="75">
        <v>21.2</v>
      </c>
      <c r="N16" s="75">
        <v>20.6</v>
      </c>
      <c r="O16" s="75">
        <v>21.1</v>
      </c>
      <c r="P16" s="75">
        <v>19.8</v>
      </c>
      <c r="Q16" s="75">
        <v>23.2</v>
      </c>
      <c r="R16" s="75">
        <v>19.399999999999999</v>
      </c>
      <c r="S16" s="75">
        <v>24.8</v>
      </c>
      <c r="T16" s="75">
        <v>17.5</v>
      </c>
      <c r="U16" s="75">
        <v>18.3</v>
      </c>
      <c r="V16" s="75">
        <v>26.6</v>
      </c>
      <c r="W16" s="75">
        <v>20.2</v>
      </c>
      <c r="X16" s="75">
        <v>22.8</v>
      </c>
      <c r="Y16" s="75">
        <v>25.7</v>
      </c>
      <c r="Z16" s="75">
        <v>23.2</v>
      </c>
      <c r="AA16" s="75">
        <v>25.7</v>
      </c>
      <c r="AB16" s="75">
        <v>22.6</v>
      </c>
    </row>
    <row r="17" spans="1:28" ht="14.5" x14ac:dyDescent="0.35">
      <c r="A17" s="28">
        <v>7</v>
      </c>
      <c r="B17" s="3" t="s">
        <v>42</v>
      </c>
      <c r="C17" s="11" t="s">
        <v>43</v>
      </c>
      <c r="D17" s="11">
        <v>5785</v>
      </c>
      <c r="E17" s="75">
        <v>121.6</v>
      </c>
      <c r="F17" s="75">
        <v>91.1</v>
      </c>
      <c r="G17" s="75">
        <v>75.7</v>
      </c>
      <c r="H17" s="75">
        <v>61.8</v>
      </c>
      <c r="I17" s="75">
        <v>77.5</v>
      </c>
      <c r="J17" s="75">
        <v>136.6</v>
      </c>
      <c r="K17" s="75">
        <v>116.6</v>
      </c>
      <c r="L17" s="75">
        <v>93</v>
      </c>
      <c r="M17" s="75">
        <v>80.7</v>
      </c>
      <c r="N17" s="75">
        <v>62.9</v>
      </c>
      <c r="O17" s="75">
        <v>82.6</v>
      </c>
      <c r="P17" s="75">
        <v>78.5</v>
      </c>
      <c r="Q17" s="75">
        <v>108.5</v>
      </c>
      <c r="R17" s="75">
        <v>134.6</v>
      </c>
      <c r="S17" s="75">
        <v>80.3</v>
      </c>
      <c r="T17" s="75">
        <v>89.4</v>
      </c>
      <c r="U17" s="75">
        <v>80.599999999999994</v>
      </c>
      <c r="V17" s="75">
        <v>89.1</v>
      </c>
      <c r="W17" s="75">
        <v>74.7</v>
      </c>
      <c r="X17" s="75">
        <v>78</v>
      </c>
      <c r="Y17" s="75">
        <v>98.3</v>
      </c>
      <c r="Z17" s="75">
        <v>83.3</v>
      </c>
      <c r="AA17" s="75">
        <v>100</v>
      </c>
      <c r="AB17" s="75">
        <v>101</v>
      </c>
    </row>
    <row r="18" spans="1:28" ht="14.5" x14ac:dyDescent="0.35">
      <c r="A18" s="28">
        <v>8</v>
      </c>
      <c r="B18" s="3" t="s">
        <v>44</v>
      </c>
      <c r="C18" s="11" t="s">
        <v>45</v>
      </c>
      <c r="D18" s="11">
        <v>5960</v>
      </c>
      <c r="E18" s="75">
        <v>122.3</v>
      </c>
      <c r="F18" s="75">
        <v>144.4</v>
      </c>
      <c r="G18" s="75">
        <v>147.80000000000001</v>
      </c>
      <c r="H18" s="75">
        <v>148.1</v>
      </c>
      <c r="I18" s="75">
        <v>98.6</v>
      </c>
      <c r="J18" s="75">
        <v>173.6</v>
      </c>
      <c r="K18" s="75">
        <v>145.30000000000001</v>
      </c>
      <c r="L18" s="75">
        <v>158.1</v>
      </c>
      <c r="M18" s="75">
        <v>148.4</v>
      </c>
      <c r="N18" s="75">
        <v>161.80000000000001</v>
      </c>
      <c r="O18" s="75">
        <v>187.7</v>
      </c>
      <c r="P18" s="75">
        <v>178.5</v>
      </c>
      <c r="Q18" s="75">
        <v>170.3</v>
      </c>
      <c r="R18" s="75">
        <v>193.6</v>
      </c>
      <c r="S18" s="75">
        <v>183.6</v>
      </c>
      <c r="T18" s="75">
        <v>187.4</v>
      </c>
      <c r="U18" s="75">
        <v>158.80000000000001</v>
      </c>
      <c r="V18" s="75">
        <v>199.4</v>
      </c>
      <c r="W18" s="75">
        <v>191.7</v>
      </c>
      <c r="X18" s="75">
        <v>182.4</v>
      </c>
      <c r="Y18" s="75">
        <v>155.9</v>
      </c>
      <c r="Z18" s="75">
        <v>175.6</v>
      </c>
      <c r="AA18" s="75">
        <v>176.7</v>
      </c>
      <c r="AB18" s="75">
        <v>171.7</v>
      </c>
    </row>
    <row r="19" spans="1:28" ht="14.5" x14ac:dyDescent="0.35">
      <c r="A19" s="28">
        <v>9</v>
      </c>
      <c r="B19" s="3" t="s">
        <v>46</v>
      </c>
      <c r="C19" s="11" t="s">
        <v>47</v>
      </c>
      <c r="D19" s="11">
        <v>305</v>
      </c>
      <c r="E19" s="75">
        <v>2.7</v>
      </c>
      <c r="F19" s="75">
        <v>2.7</v>
      </c>
      <c r="G19" s="75">
        <v>3</v>
      </c>
      <c r="H19" s="75">
        <v>2.8</v>
      </c>
      <c r="I19" s="75">
        <v>4.5999999999999996</v>
      </c>
      <c r="J19" s="75">
        <v>2.9</v>
      </c>
      <c r="K19" s="75">
        <v>3.2</v>
      </c>
      <c r="L19" s="75">
        <v>4.5999999999999996</v>
      </c>
      <c r="M19" s="75">
        <v>2.6</v>
      </c>
      <c r="N19" s="75">
        <v>2.5</v>
      </c>
      <c r="O19" s="75">
        <v>3.1</v>
      </c>
      <c r="P19" s="75">
        <v>2.8</v>
      </c>
      <c r="Q19" s="75">
        <v>2.5</v>
      </c>
      <c r="R19" s="75">
        <v>2.5</v>
      </c>
      <c r="S19" s="75">
        <v>2.2999999999999998</v>
      </c>
      <c r="T19" s="75">
        <v>2.8</v>
      </c>
      <c r="U19" s="75">
        <v>2.8</v>
      </c>
      <c r="V19" s="75">
        <v>2.9</v>
      </c>
      <c r="W19" s="75">
        <v>3.2</v>
      </c>
      <c r="X19" s="75">
        <v>2.7</v>
      </c>
      <c r="Y19" s="75">
        <v>3.2</v>
      </c>
      <c r="Z19" s="75">
        <v>2.9</v>
      </c>
      <c r="AA19" s="75">
        <v>2.6</v>
      </c>
      <c r="AB19" s="75">
        <v>2.8</v>
      </c>
    </row>
    <row r="20" spans="1:28" ht="14.5" x14ac:dyDescent="0.35">
      <c r="A20" s="28">
        <v>10</v>
      </c>
      <c r="B20" s="3" t="s">
        <v>48</v>
      </c>
      <c r="C20" s="11" t="s">
        <v>49</v>
      </c>
      <c r="D20" s="11">
        <v>311</v>
      </c>
      <c r="E20" s="75">
        <v>217.9</v>
      </c>
      <c r="F20" s="75">
        <v>13.2</v>
      </c>
      <c r="G20" s="75">
        <v>15</v>
      </c>
      <c r="H20" s="75">
        <v>13.3</v>
      </c>
      <c r="I20" s="75">
        <v>20.6</v>
      </c>
      <c r="J20" s="75">
        <v>83.8</v>
      </c>
      <c r="K20" s="75">
        <v>57.5</v>
      </c>
      <c r="L20" s="75">
        <v>40.9</v>
      </c>
      <c r="M20" s="75">
        <v>13.6</v>
      </c>
      <c r="N20" s="75">
        <v>15.4</v>
      </c>
      <c r="O20" s="75">
        <v>3</v>
      </c>
      <c r="P20" s="75">
        <v>6.4</v>
      </c>
      <c r="Q20" s="75">
        <v>60</v>
      </c>
      <c r="R20" s="75">
        <v>36.299999999999997</v>
      </c>
      <c r="S20" s="75">
        <v>17.899999999999999</v>
      </c>
      <c r="T20" s="75">
        <v>17</v>
      </c>
      <c r="U20" s="75">
        <v>21.4</v>
      </c>
      <c r="V20" s="75">
        <v>19.399999999999999</v>
      </c>
      <c r="W20" s="75">
        <v>24.4</v>
      </c>
      <c r="X20" s="75">
        <v>24.7</v>
      </c>
      <c r="Y20" s="75">
        <v>27.5</v>
      </c>
      <c r="Z20" s="75">
        <v>19.100000000000001</v>
      </c>
      <c r="AA20" s="75">
        <v>24.3</v>
      </c>
      <c r="AB20" s="75">
        <v>30.4</v>
      </c>
    </row>
    <row r="21" spans="1:28" ht="14.5" x14ac:dyDescent="0.35">
      <c r="A21" s="28">
        <v>11</v>
      </c>
      <c r="B21" s="3" t="s">
        <v>50</v>
      </c>
      <c r="C21" s="11" t="s">
        <v>51</v>
      </c>
      <c r="D21" s="11">
        <v>586</v>
      </c>
      <c r="E21" s="75">
        <v>735.4</v>
      </c>
      <c r="F21" s="75">
        <v>527.6</v>
      </c>
      <c r="G21" s="75">
        <v>493.7</v>
      </c>
      <c r="H21" s="75">
        <v>569.9</v>
      </c>
      <c r="I21" s="75">
        <v>434.2</v>
      </c>
      <c r="J21" s="75">
        <v>490.9</v>
      </c>
      <c r="K21" s="75">
        <v>449.5</v>
      </c>
      <c r="L21" s="75">
        <v>459.1</v>
      </c>
      <c r="M21" s="75">
        <v>487.1</v>
      </c>
      <c r="N21" s="75">
        <v>440.5</v>
      </c>
      <c r="O21" s="75">
        <v>509.4</v>
      </c>
      <c r="P21" s="75">
        <v>502.4</v>
      </c>
      <c r="Q21" s="75">
        <v>492.3</v>
      </c>
      <c r="R21" s="75">
        <v>562.20000000000005</v>
      </c>
      <c r="S21" s="75">
        <v>532.5</v>
      </c>
      <c r="T21" s="75">
        <v>509.5</v>
      </c>
      <c r="U21" s="75">
        <v>517.29999999999995</v>
      </c>
      <c r="V21" s="75">
        <v>535.9</v>
      </c>
      <c r="W21" s="75">
        <v>452.4</v>
      </c>
      <c r="X21" s="75">
        <v>506</v>
      </c>
      <c r="Y21" s="75">
        <v>593.29999999999995</v>
      </c>
      <c r="Z21" s="75">
        <v>522.9</v>
      </c>
      <c r="AA21" s="75">
        <v>503.4</v>
      </c>
      <c r="AB21" s="75">
        <v>477.5</v>
      </c>
    </row>
    <row r="22" spans="1:28" ht="14.5" x14ac:dyDescent="0.35">
      <c r="A22" s="28">
        <v>12</v>
      </c>
      <c r="B22" s="3" t="s">
        <v>52</v>
      </c>
      <c r="C22" s="11" t="s">
        <v>53</v>
      </c>
      <c r="D22" s="11">
        <v>9548602</v>
      </c>
      <c r="E22" s="75">
        <v>194.4</v>
      </c>
      <c r="F22" s="75">
        <v>152.6</v>
      </c>
      <c r="G22" s="75">
        <v>177.6</v>
      </c>
      <c r="H22" s="75">
        <v>156.5</v>
      </c>
      <c r="I22" s="75">
        <v>179.4</v>
      </c>
      <c r="J22" s="75">
        <v>162.5</v>
      </c>
      <c r="K22" s="75">
        <v>178.1</v>
      </c>
      <c r="L22" s="75">
        <v>121.4</v>
      </c>
      <c r="M22" s="75">
        <v>165.5</v>
      </c>
      <c r="N22" s="75">
        <v>157.6</v>
      </c>
      <c r="O22" s="75">
        <v>187.4</v>
      </c>
      <c r="P22" s="75">
        <v>131.1</v>
      </c>
      <c r="Q22" s="75">
        <v>144.80000000000001</v>
      </c>
      <c r="R22" s="75">
        <v>146.5</v>
      </c>
      <c r="S22" s="75">
        <v>183.1</v>
      </c>
      <c r="T22" s="75">
        <v>166.9</v>
      </c>
      <c r="U22" s="75">
        <v>153.9</v>
      </c>
      <c r="V22" s="75">
        <v>168</v>
      </c>
      <c r="W22" s="75">
        <v>140.6</v>
      </c>
      <c r="X22" s="75">
        <v>153.69999999999999</v>
      </c>
      <c r="Y22" s="75">
        <v>133</v>
      </c>
      <c r="Z22" s="75">
        <v>159.30000000000001</v>
      </c>
      <c r="AA22" s="75">
        <v>168.4</v>
      </c>
      <c r="AB22" s="75">
        <v>174.5</v>
      </c>
    </row>
    <row r="23" spans="1:28" ht="14.5" x14ac:dyDescent="0.35">
      <c r="A23" s="28">
        <v>13</v>
      </c>
      <c r="B23" s="29" t="s">
        <v>54</v>
      </c>
      <c r="C23" s="11" t="s">
        <v>55</v>
      </c>
      <c r="D23" s="11">
        <v>284</v>
      </c>
      <c r="E23" s="75">
        <v>15.7</v>
      </c>
      <c r="F23" s="75">
        <v>16.899999999999999</v>
      </c>
      <c r="G23" s="75">
        <v>19.600000000000001</v>
      </c>
      <c r="H23" s="75">
        <v>17.899999999999999</v>
      </c>
      <c r="I23" s="75">
        <v>21.6</v>
      </c>
      <c r="J23" s="75">
        <v>13.4</v>
      </c>
      <c r="K23" s="75">
        <v>15.7</v>
      </c>
      <c r="L23" s="75">
        <v>27.4</v>
      </c>
      <c r="M23" s="75">
        <v>22.8</v>
      </c>
      <c r="N23" s="75">
        <v>21.5</v>
      </c>
      <c r="O23" s="75">
        <v>16.7</v>
      </c>
      <c r="P23" s="75">
        <v>18.7</v>
      </c>
      <c r="Q23" s="75">
        <v>638.5</v>
      </c>
      <c r="R23" s="75">
        <v>17.7</v>
      </c>
      <c r="S23" s="75">
        <v>21.1</v>
      </c>
      <c r="T23" s="75">
        <v>16.3</v>
      </c>
      <c r="U23" s="75">
        <v>21</v>
      </c>
      <c r="V23" s="75">
        <v>21.1</v>
      </c>
      <c r="W23" s="75">
        <v>17.600000000000001</v>
      </c>
      <c r="X23" s="75">
        <v>19.3</v>
      </c>
      <c r="Y23" s="75">
        <v>19.399999999999999</v>
      </c>
      <c r="Z23" s="75">
        <v>23</v>
      </c>
      <c r="AA23" s="75">
        <v>22.1</v>
      </c>
      <c r="AB23" s="75">
        <v>16.100000000000001</v>
      </c>
    </row>
    <row r="24" spans="1:28" ht="14.5" x14ac:dyDescent="0.35">
      <c r="A24" s="28">
        <v>14</v>
      </c>
      <c r="B24" s="3" t="s">
        <v>56</v>
      </c>
      <c r="C24" s="11" t="s">
        <v>57</v>
      </c>
      <c r="D24" s="11">
        <v>723</v>
      </c>
      <c r="E24" s="75">
        <v>5.2</v>
      </c>
      <c r="F24" s="75">
        <v>4.5</v>
      </c>
      <c r="G24" s="75">
        <v>4.7</v>
      </c>
      <c r="H24" s="75">
        <v>4.9000000000000004</v>
      </c>
      <c r="I24" s="75">
        <v>5</v>
      </c>
      <c r="J24" s="75">
        <v>5.8</v>
      </c>
      <c r="K24" s="75">
        <v>5.0999999999999996</v>
      </c>
      <c r="L24" s="75">
        <v>5.5</v>
      </c>
      <c r="M24" s="75">
        <v>6.3</v>
      </c>
      <c r="N24" s="75">
        <v>6.2</v>
      </c>
      <c r="O24" s="75">
        <v>6.9</v>
      </c>
      <c r="P24" s="75">
        <v>6.8</v>
      </c>
      <c r="Q24" s="75">
        <v>8.1</v>
      </c>
      <c r="R24" s="75">
        <v>8.4</v>
      </c>
      <c r="S24" s="75">
        <v>8.1999999999999993</v>
      </c>
      <c r="T24" s="75">
        <v>6.9</v>
      </c>
      <c r="U24" s="75">
        <v>7.6</v>
      </c>
      <c r="V24" s="75">
        <v>8.4</v>
      </c>
      <c r="W24" s="75">
        <v>7</v>
      </c>
      <c r="X24" s="75">
        <v>7.8</v>
      </c>
      <c r="Y24" s="75">
        <v>6.2</v>
      </c>
      <c r="Z24" s="75">
        <v>7.4</v>
      </c>
      <c r="AA24" s="75">
        <v>8.9</v>
      </c>
      <c r="AB24" s="75">
        <v>7.7</v>
      </c>
    </row>
    <row r="25" spans="1:28" ht="14.5" x14ac:dyDescent="0.35">
      <c r="A25" s="28">
        <v>15</v>
      </c>
      <c r="B25" s="3" t="s">
        <v>58</v>
      </c>
      <c r="C25" s="11" t="s">
        <v>59</v>
      </c>
      <c r="D25" s="11">
        <v>6830</v>
      </c>
      <c r="E25" s="75">
        <v>4</v>
      </c>
      <c r="F25" s="75">
        <v>12.2</v>
      </c>
      <c r="G25" s="75">
        <v>9.5</v>
      </c>
      <c r="H25" s="75">
        <v>11.5</v>
      </c>
      <c r="I25" s="75">
        <v>4.4000000000000004</v>
      </c>
      <c r="J25" s="75">
        <v>7</v>
      </c>
      <c r="K25" s="75">
        <v>6.5</v>
      </c>
      <c r="L25" s="75">
        <v>15.4</v>
      </c>
      <c r="M25" s="75">
        <v>13</v>
      </c>
      <c r="N25" s="75">
        <v>12.7</v>
      </c>
      <c r="O25" s="75">
        <v>10.7</v>
      </c>
      <c r="P25" s="75">
        <v>11.2</v>
      </c>
      <c r="Q25" s="75">
        <v>12.4</v>
      </c>
      <c r="R25" s="75">
        <v>8.5</v>
      </c>
      <c r="S25" s="75">
        <v>15.9</v>
      </c>
      <c r="T25" s="75">
        <v>14.2</v>
      </c>
      <c r="U25" s="75">
        <v>16.100000000000001</v>
      </c>
      <c r="V25" s="75">
        <v>15.5</v>
      </c>
      <c r="W25" s="75">
        <v>15.9</v>
      </c>
      <c r="X25" s="75">
        <v>17.3</v>
      </c>
      <c r="Y25" s="75">
        <v>14.2</v>
      </c>
      <c r="Z25" s="75">
        <v>12.5</v>
      </c>
      <c r="AA25" s="75">
        <v>17.3</v>
      </c>
      <c r="AB25" s="75">
        <v>18.7</v>
      </c>
    </row>
    <row r="26" spans="1:28" ht="14.5" x14ac:dyDescent="0.35">
      <c r="A26" s="28">
        <v>16</v>
      </c>
      <c r="B26" s="3" t="s">
        <v>60</v>
      </c>
      <c r="C26" s="11" t="s">
        <v>61</v>
      </c>
      <c r="D26" s="11">
        <v>5793</v>
      </c>
      <c r="E26" s="75">
        <v>83.9</v>
      </c>
      <c r="F26" s="75">
        <v>57.4</v>
      </c>
      <c r="G26" s="75">
        <v>69.8</v>
      </c>
      <c r="H26" s="75">
        <v>75.2</v>
      </c>
      <c r="I26" s="75">
        <v>99.6</v>
      </c>
      <c r="J26" s="75">
        <v>98.1</v>
      </c>
      <c r="K26" s="75">
        <v>69.3</v>
      </c>
      <c r="L26" s="75">
        <v>122</v>
      </c>
      <c r="M26" s="75">
        <v>80.3</v>
      </c>
      <c r="N26" s="75">
        <v>83.9</v>
      </c>
      <c r="O26" s="75">
        <v>94.3</v>
      </c>
      <c r="P26" s="75">
        <v>64.7</v>
      </c>
      <c r="Q26" s="75">
        <v>85.5</v>
      </c>
      <c r="R26" s="75">
        <v>94.7</v>
      </c>
      <c r="S26" s="75">
        <v>101</v>
      </c>
      <c r="T26" s="75">
        <v>86.1</v>
      </c>
      <c r="U26" s="75">
        <v>84.6</v>
      </c>
      <c r="V26" s="75">
        <v>83.4</v>
      </c>
      <c r="W26" s="75">
        <v>57.5</v>
      </c>
      <c r="X26" s="75">
        <v>98.9</v>
      </c>
      <c r="Y26" s="75">
        <v>55.9</v>
      </c>
      <c r="Z26" s="75">
        <v>96.3</v>
      </c>
      <c r="AA26" s="75">
        <v>107.4</v>
      </c>
      <c r="AB26" s="75">
        <v>75.8</v>
      </c>
    </row>
    <row r="27" spans="1:28" ht="14.5" x14ac:dyDescent="0.35">
      <c r="A27" s="28">
        <v>17</v>
      </c>
      <c r="B27" s="3" t="s">
        <v>62</v>
      </c>
      <c r="C27" s="11" t="s">
        <v>63</v>
      </c>
      <c r="D27" s="11">
        <v>33032</v>
      </c>
      <c r="E27" s="75">
        <v>432.5</v>
      </c>
      <c r="F27" s="75">
        <v>517.4</v>
      </c>
      <c r="G27" s="75">
        <v>532.29999999999995</v>
      </c>
      <c r="H27" s="75">
        <v>543.70000000000005</v>
      </c>
      <c r="I27" s="75">
        <v>374.5</v>
      </c>
      <c r="J27" s="75">
        <v>569.29999999999995</v>
      </c>
      <c r="K27" s="75">
        <v>513.79999999999995</v>
      </c>
      <c r="L27" s="75">
        <v>521.5</v>
      </c>
      <c r="M27" s="75">
        <v>552.5</v>
      </c>
      <c r="N27" s="75">
        <v>557.9</v>
      </c>
      <c r="O27" s="75">
        <v>634.20000000000005</v>
      </c>
      <c r="P27" s="75">
        <v>609.6</v>
      </c>
      <c r="Q27" s="75">
        <v>632.9</v>
      </c>
      <c r="R27" s="75">
        <v>628.20000000000005</v>
      </c>
      <c r="S27" s="75">
        <v>704.7</v>
      </c>
      <c r="T27" s="75">
        <v>614</v>
      </c>
      <c r="U27" s="75">
        <v>579.79999999999995</v>
      </c>
      <c r="V27" s="75">
        <v>725.9</v>
      </c>
      <c r="W27" s="75">
        <v>622.79999999999995</v>
      </c>
      <c r="X27" s="75">
        <v>674.4</v>
      </c>
      <c r="Y27" s="75">
        <v>561.79999999999995</v>
      </c>
      <c r="Z27" s="75">
        <v>621.1</v>
      </c>
      <c r="AA27" s="75">
        <v>650.20000000000005</v>
      </c>
      <c r="AB27" s="75">
        <v>650.9</v>
      </c>
    </row>
    <row r="28" spans="1:28" ht="14.5" x14ac:dyDescent="0.35">
      <c r="A28" s="28">
        <v>18</v>
      </c>
      <c r="B28" s="3" t="s">
        <v>64</v>
      </c>
      <c r="C28" s="11" t="s">
        <v>65</v>
      </c>
      <c r="D28" s="11">
        <v>5961</v>
      </c>
      <c r="E28" s="75">
        <v>257.89999999999998</v>
      </c>
      <c r="F28" s="75">
        <v>323.89999999999998</v>
      </c>
      <c r="G28" s="75">
        <v>316.2</v>
      </c>
      <c r="H28" s="75">
        <v>335.9</v>
      </c>
      <c r="I28" s="75">
        <v>254.9</v>
      </c>
      <c r="J28" s="75">
        <v>324.39999999999998</v>
      </c>
      <c r="K28" s="75">
        <v>287.5</v>
      </c>
      <c r="L28" s="75">
        <v>264.3</v>
      </c>
      <c r="M28" s="75">
        <v>344.4</v>
      </c>
      <c r="N28" s="75">
        <v>333.8</v>
      </c>
      <c r="O28" s="75">
        <v>321.39999999999998</v>
      </c>
      <c r="P28" s="75">
        <v>301.2</v>
      </c>
      <c r="Q28" s="75">
        <v>303.10000000000002</v>
      </c>
      <c r="R28" s="75">
        <v>320.10000000000002</v>
      </c>
      <c r="S28" s="75">
        <v>332.7</v>
      </c>
      <c r="T28" s="75">
        <v>277.39999999999998</v>
      </c>
      <c r="U28" s="75">
        <v>258.89999999999998</v>
      </c>
      <c r="V28" s="75">
        <v>340.7</v>
      </c>
      <c r="W28" s="75">
        <v>626.20000000000005</v>
      </c>
      <c r="X28" s="75">
        <v>297.60000000000002</v>
      </c>
      <c r="Y28" s="75">
        <v>270.89999999999998</v>
      </c>
      <c r="Z28" s="75">
        <v>278.89999999999998</v>
      </c>
      <c r="AA28" s="75">
        <v>296.2</v>
      </c>
      <c r="AB28" s="75">
        <v>353.7</v>
      </c>
    </row>
    <row r="29" spans="1:28" ht="14.5" x14ac:dyDescent="0.35">
      <c r="A29" s="28">
        <v>19</v>
      </c>
      <c r="B29" s="3" t="s">
        <v>66</v>
      </c>
      <c r="C29" s="11" t="s">
        <v>67</v>
      </c>
      <c r="D29" s="11">
        <v>124886</v>
      </c>
      <c r="E29" s="75">
        <v>41.6</v>
      </c>
      <c r="F29" s="75">
        <v>32.9</v>
      </c>
      <c r="G29" s="75">
        <v>36.9</v>
      </c>
      <c r="H29" s="75">
        <v>43.1</v>
      </c>
      <c r="I29" s="75">
        <v>40.6</v>
      </c>
      <c r="J29" s="75">
        <v>59.8</v>
      </c>
      <c r="K29" s="75">
        <v>48.7</v>
      </c>
      <c r="L29" s="75">
        <v>43.2</v>
      </c>
      <c r="M29" s="75">
        <v>35.5</v>
      </c>
      <c r="N29" s="75">
        <v>33.1</v>
      </c>
      <c r="O29" s="75">
        <v>47.4</v>
      </c>
      <c r="P29" s="75">
        <v>43</v>
      </c>
      <c r="Q29" s="75">
        <v>49.2</v>
      </c>
      <c r="R29" s="75">
        <v>56.5</v>
      </c>
      <c r="S29" s="75">
        <v>37.1</v>
      </c>
      <c r="T29" s="75">
        <v>35.4</v>
      </c>
      <c r="U29" s="75">
        <v>33.299999999999997</v>
      </c>
      <c r="V29" s="75">
        <v>41.9</v>
      </c>
      <c r="W29" s="75">
        <v>42</v>
      </c>
      <c r="X29" s="75">
        <v>37</v>
      </c>
      <c r="Y29" s="75">
        <v>48.5</v>
      </c>
      <c r="Z29" s="75">
        <v>26</v>
      </c>
      <c r="AA29" s="75">
        <v>48.8</v>
      </c>
      <c r="AB29" s="75">
        <v>47.7</v>
      </c>
    </row>
    <row r="30" spans="1:28" ht="14.5" x14ac:dyDescent="0.35">
      <c r="A30" s="28">
        <v>20</v>
      </c>
      <c r="B30" s="3" t="s">
        <v>68</v>
      </c>
      <c r="C30" s="11" t="s">
        <v>69</v>
      </c>
      <c r="D30" s="11">
        <v>750</v>
      </c>
      <c r="E30" s="75">
        <v>82.7</v>
      </c>
      <c r="F30" s="75">
        <v>73.099999999999994</v>
      </c>
      <c r="G30" s="75">
        <v>79.599999999999994</v>
      </c>
      <c r="H30" s="75">
        <v>82.3</v>
      </c>
      <c r="I30" s="75">
        <v>67.3</v>
      </c>
      <c r="J30" s="75">
        <v>82.8</v>
      </c>
      <c r="K30" s="75">
        <v>61.5</v>
      </c>
      <c r="L30" s="75">
        <v>97.8</v>
      </c>
      <c r="M30" s="75">
        <v>80</v>
      </c>
      <c r="N30" s="75">
        <v>56</v>
      </c>
      <c r="O30" s="75">
        <v>73.7</v>
      </c>
      <c r="P30" s="75">
        <v>66.400000000000006</v>
      </c>
      <c r="Q30" s="75">
        <v>72.099999999999994</v>
      </c>
      <c r="R30" s="75">
        <v>92.8</v>
      </c>
      <c r="S30" s="75">
        <v>63.4</v>
      </c>
      <c r="T30" s="75">
        <v>89.4</v>
      </c>
      <c r="U30" s="75">
        <v>76.8</v>
      </c>
      <c r="V30" s="75">
        <v>76.400000000000006</v>
      </c>
      <c r="W30" s="75">
        <v>76.8</v>
      </c>
      <c r="X30" s="75">
        <v>80.7</v>
      </c>
      <c r="Y30" s="75">
        <v>84.4</v>
      </c>
      <c r="Z30" s="75">
        <v>60</v>
      </c>
      <c r="AA30" s="75">
        <v>79.5</v>
      </c>
      <c r="AB30" s="75">
        <v>73.599999999999994</v>
      </c>
    </row>
    <row r="31" spans="1:28" ht="14.5" x14ac:dyDescent="0.35">
      <c r="A31" s="28">
        <v>21</v>
      </c>
      <c r="B31" s="3" t="s">
        <v>74</v>
      </c>
      <c r="C31" s="11" t="s">
        <v>75</v>
      </c>
      <c r="D31" s="11">
        <v>6274</v>
      </c>
      <c r="E31" s="75">
        <v>5</v>
      </c>
      <c r="F31" s="75">
        <v>2.8</v>
      </c>
      <c r="G31" s="75">
        <v>3.7</v>
      </c>
      <c r="H31" s="75">
        <v>3.5</v>
      </c>
      <c r="I31" s="75">
        <v>3.5</v>
      </c>
      <c r="J31" s="75">
        <v>5.2</v>
      </c>
      <c r="K31" s="75">
        <v>4</v>
      </c>
      <c r="L31" s="75">
        <v>4.7</v>
      </c>
      <c r="M31" s="75">
        <v>4.4000000000000004</v>
      </c>
      <c r="N31" s="75">
        <v>4.5</v>
      </c>
      <c r="O31" s="75">
        <v>3.8</v>
      </c>
      <c r="P31" s="75">
        <v>3.4</v>
      </c>
      <c r="Q31" s="75">
        <v>4.4000000000000004</v>
      </c>
      <c r="R31" s="75">
        <v>4.2</v>
      </c>
      <c r="S31" s="75">
        <v>4.2</v>
      </c>
      <c r="T31" s="75">
        <v>3.4</v>
      </c>
      <c r="U31" s="75">
        <v>4</v>
      </c>
      <c r="V31" s="75">
        <v>5.4</v>
      </c>
      <c r="W31" s="75">
        <v>7.5</v>
      </c>
      <c r="X31" s="75">
        <v>4</v>
      </c>
      <c r="Y31" s="75">
        <v>4.4000000000000004</v>
      </c>
      <c r="Z31" s="75">
        <v>2.9</v>
      </c>
      <c r="AA31" s="75">
        <v>4.7</v>
      </c>
      <c r="AB31" s="75">
        <v>4.2</v>
      </c>
    </row>
    <row r="32" spans="1:28" ht="14.5" x14ac:dyDescent="0.35">
      <c r="A32" s="28">
        <v>22</v>
      </c>
      <c r="B32" s="30" t="s">
        <v>188</v>
      </c>
      <c r="C32" s="4"/>
      <c r="D32" s="4"/>
      <c r="E32" s="75">
        <v>114.7</v>
      </c>
      <c r="F32" s="75">
        <v>6.6</v>
      </c>
      <c r="G32" s="75">
        <v>6.8</v>
      </c>
      <c r="H32" s="75">
        <v>10.8</v>
      </c>
      <c r="I32" s="75">
        <v>50.9</v>
      </c>
      <c r="J32" s="75">
        <v>4.5</v>
      </c>
      <c r="K32" s="75">
        <v>7.4</v>
      </c>
      <c r="L32" s="75">
        <v>58.6</v>
      </c>
      <c r="M32" s="75">
        <v>5.4</v>
      </c>
      <c r="N32" s="75">
        <v>7.3</v>
      </c>
      <c r="O32" s="75">
        <v>6.5</v>
      </c>
      <c r="P32" s="75">
        <v>7.2</v>
      </c>
      <c r="Q32" s="75">
        <v>7.7</v>
      </c>
      <c r="R32" s="75">
        <v>5.5</v>
      </c>
      <c r="S32" s="75">
        <v>7.1</v>
      </c>
      <c r="T32" s="75">
        <v>6.4</v>
      </c>
      <c r="U32" s="75">
        <v>6</v>
      </c>
      <c r="V32" s="75">
        <v>7.8</v>
      </c>
      <c r="W32" s="75">
        <v>8.1</v>
      </c>
      <c r="X32" s="75">
        <v>9.6999999999999993</v>
      </c>
      <c r="Y32" s="75">
        <v>8.6999999999999993</v>
      </c>
      <c r="Z32" s="75">
        <v>10.6</v>
      </c>
      <c r="AA32" s="75">
        <v>7.5</v>
      </c>
      <c r="AB32" s="75">
        <v>5.8</v>
      </c>
    </row>
    <row r="33" spans="1:28" ht="14.5" x14ac:dyDescent="0.35">
      <c r="A33" s="28">
        <v>23</v>
      </c>
      <c r="B33" s="3" t="s">
        <v>76</v>
      </c>
      <c r="C33" s="11" t="s">
        <v>77</v>
      </c>
      <c r="D33" s="11">
        <v>6306</v>
      </c>
      <c r="E33" s="75">
        <v>2</v>
      </c>
      <c r="F33" s="75">
        <v>1.4</v>
      </c>
      <c r="G33" s="75">
        <v>1.7</v>
      </c>
      <c r="H33" s="75">
        <v>1.8</v>
      </c>
      <c r="I33" s="75">
        <v>3.8</v>
      </c>
      <c r="J33" s="75">
        <v>1.7</v>
      </c>
      <c r="K33" s="75">
        <v>1.7</v>
      </c>
      <c r="L33" s="75">
        <v>2.5</v>
      </c>
      <c r="M33" s="75">
        <v>2.2999999999999998</v>
      </c>
      <c r="N33" s="75">
        <v>1.9</v>
      </c>
      <c r="O33" s="75">
        <v>1.7</v>
      </c>
      <c r="P33" s="75">
        <v>1.7</v>
      </c>
      <c r="Q33" s="75">
        <v>1.7</v>
      </c>
      <c r="R33" s="75">
        <v>2</v>
      </c>
      <c r="S33" s="75">
        <v>2.2000000000000002</v>
      </c>
      <c r="T33" s="75">
        <v>1.7</v>
      </c>
      <c r="U33" s="75">
        <v>2</v>
      </c>
      <c r="V33" s="75">
        <v>2</v>
      </c>
      <c r="W33" s="75">
        <v>2</v>
      </c>
      <c r="X33" s="75">
        <v>2.1</v>
      </c>
      <c r="Y33" s="75">
        <v>2</v>
      </c>
      <c r="Z33" s="75">
        <v>2.2999999999999998</v>
      </c>
      <c r="AA33" s="75">
        <v>2</v>
      </c>
      <c r="AB33" s="75">
        <v>1.8</v>
      </c>
    </row>
    <row r="34" spans="1:28" ht="14.5" x14ac:dyDescent="0.35">
      <c r="A34" s="28">
        <v>24</v>
      </c>
      <c r="B34" s="3" t="s">
        <v>78</v>
      </c>
      <c r="C34" s="11" t="s">
        <v>79</v>
      </c>
      <c r="D34" s="11">
        <v>107689</v>
      </c>
      <c r="E34" s="75">
        <v>139.4</v>
      </c>
      <c r="F34" s="75">
        <v>158.80000000000001</v>
      </c>
      <c r="G34" s="75">
        <v>139.69999999999999</v>
      </c>
      <c r="H34" s="75">
        <v>162.6</v>
      </c>
      <c r="I34" s="75">
        <v>199.2</v>
      </c>
      <c r="J34" s="75">
        <v>151.80000000000001</v>
      </c>
      <c r="K34" s="75">
        <v>147</v>
      </c>
      <c r="L34" s="75">
        <v>162.80000000000001</v>
      </c>
      <c r="M34" s="75">
        <v>164.5</v>
      </c>
      <c r="N34" s="75">
        <v>169.3</v>
      </c>
      <c r="O34" s="75">
        <v>178.6</v>
      </c>
      <c r="P34" s="75">
        <v>166</v>
      </c>
      <c r="Q34" s="75">
        <v>199.4</v>
      </c>
      <c r="R34" s="75">
        <v>213</v>
      </c>
      <c r="S34" s="75">
        <v>163.6</v>
      </c>
      <c r="T34" s="75">
        <v>178.5</v>
      </c>
      <c r="U34" s="75">
        <v>198.1</v>
      </c>
      <c r="V34" s="75">
        <v>185</v>
      </c>
      <c r="W34" s="75">
        <v>177</v>
      </c>
      <c r="X34" s="75">
        <v>190.6</v>
      </c>
      <c r="Y34" s="75">
        <v>258.5</v>
      </c>
      <c r="Z34" s="75">
        <v>215.5</v>
      </c>
      <c r="AA34" s="75">
        <v>208.7</v>
      </c>
      <c r="AB34" s="75">
        <v>176.6</v>
      </c>
    </row>
    <row r="35" spans="1:28" ht="14.5" x14ac:dyDescent="0.35">
      <c r="A35" s="28">
        <v>25</v>
      </c>
      <c r="B35" s="3" t="s">
        <v>80</v>
      </c>
      <c r="C35" s="11" t="s">
        <v>81</v>
      </c>
      <c r="D35" s="11">
        <v>6106</v>
      </c>
      <c r="E35" s="75">
        <v>2.2999999999999998</v>
      </c>
      <c r="F35" s="75">
        <v>2</v>
      </c>
      <c r="G35" s="75">
        <v>2.6</v>
      </c>
      <c r="H35" s="75">
        <v>2.7</v>
      </c>
      <c r="I35" s="75">
        <v>4.5</v>
      </c>
      <c r="J35" s="75">
        <v>2.6</v>
      </c>
      <c r="K35" s="75">
        <v>2.2999999999999998</v>
      </c>
      <c r="L35" s="75">
        <v>3.4</v>
      </c>
      <c r="M35" s="75">
        <v>2.8</v>
      </c>
      <c r="N35" s="75">
        <v>2.6</v>
      </c>
      <c r="O35" s="75">
        <v>2.2999999999999998</v>
      </c>
      <c r="P35" s="75">
        <v>2.7</v>
      </c>
      <c r="Q35" s="75">
        <v>2.4</v>
      </c>
      <c r="R35" s="75">
        <v>2.6</v>
      </c>
      <c r="S35" s="75">
        <v>2.9</v>
      </c>
      <c r="T35" s="75">
        <v>2.2000000000000002</v>
      </c>
      <c r="U35" s="75">
        <v>2.2000000000000002</v>
      </c>
      <c r="V35" s="75">
        <v>3.3</v>
      </c>
      <c r="W35" s="75">
        <v>2.9</v>
      </c>
      <c r="X35" s="75">
        <v>2.8</v>
      </c>
      <c r="Y35" s="75">
        <v>2.6</v>
      </c>
      <c r="Z35" s="75">
        <v>3</v>
      </c>
      <c r="AA35" s="75">
        <v>3</v>
      </c>
      <c r="AB35" s="75">
        <v>2.4</v>
      </c>
    </row>
    <row r="36" spans="1:28" ht="14.5" x14ac:dyDescent="0.35">
      <c r="A36" s="28">
        <v>26</v>
      </c>
      <c r="B36" s="3" t="s">
        <v>82</v>
      </c>
      <c r="C36" s="11" t="s">
        <v>83</v>
      </c>
      <c r="D36" s="11">
        <v>525</v>
      </c>
      <c r="E36" s="75">
        <v>37.9</v>
      </c>
      <c r="F36" s="75">
        <v>26</v>
      </c>
      <c r="G36" s="75">
        <v>31.2</v>
      </c>
      <c r="H36" s="75">
        <v>28.1</v>
      </c>
      <c r="I36" s="75">
        <v>34.9</v>
      </c>
      <c r="J36" s="75">
        <v>37.299999999999997</v>
      </c>
      <c r="K36" s="75">
        <v>27.9</v>
      </c>
      <c r="L36" s="75">
        <v>32.299999999999997</v>
      </c>
      <c r="M36" s="75">
        <v>35.700000000000003</v>
      </c>
      <c r="N36" s="75">
        <v>34.5</v>
      </c>
      <c r="O36" s="75">
        <v>35.4</v>
      </c>
      <c r="P36" s="75">
        <v>37.5</v>
      </c>
      <c r="Q36" s="75">
        <v>39.9</v>
      </c>
      <c r="R36" s="75">
        <v>35.6</v>
      </c>
      <c r="S36" s="75">
        <v>44</v>
      </c>
      <c r="T36" s="75">
        <v>33.700000000000003</v>
      </c>
      <c r="U36" s="75">
        <v>40</v>
      </c>
      <c r="V36" s="75">
        <v>46.3</v>
      </c>
      <c r="W36" s="75">
        <v>34.200000000000003</v>
      </c>
      <c r="X36" s="75">
        <v>38.9</v>
      </c>
      <c r="Y36" s="75">
        <v>33.5</v>
      </c>
      <c r="Z36" s="75">
        <v>46.4</v>
      </c>
      <c r="AA36" s="75">
        <v>39.4</v>
      </c>
      <c r="AB36" s="75">
        <v>37.1</v>
      </c>
    </row>
    <row r="37" spans="1:28" ht="14.5" x14ac:dyDescent="0.35">
      <c r="A37" s="28">
        <v>27</v>
      </c>
      <c r="B37" s="30" t="s">
        <v>191</v>
      </c>
      <c r="C37" s="4"/>
      <c r="D37" s="4"/>
      <c r="E37" s="75">
        <v>6.1</v>
      </c>
      <c r="F37" s="75">
        <v>8.1999999999999993</v>
      </c>
      <c r="G37" s="75">
        <v>6.4</v>
      </c>
      <c r="H37" s="75">
        <v>7.4</v>
      </c>
      <c r="I37" s="75">
        <v>5.5</v>
      </c>
      <c r="J37" s="75">
        <v>2.8</v>
      </c>
      <c r="K37" s="75">
        <v>2.5</v>
      </c>
      <c r="L37" s="75">
        <v>3.4</v>
      </c>
      <c r="M37" s="75">
        <v>3.3</v>
      </c>
      <c r="N37" s="75">
        <v>3.2</v>
      </c>
      <c r="O37" s="75">
        <v>4</v>
      </c>
      <c r="P37" s="75">
        <v>3.4</v>
      </c>
      <c r="Q37" s="75">
        <v>3.9</v>
      </c>
      <c r="R37" s="75">
        <v>4</v>
      </c>
      <c r="S37" s="75">
        <v>4.2</v>
      </c>
      <c r="T37" s="75">
        <v>3.8</v>
      </c>
      <c r="U37" s="75">
        <v>4.0999999999999996</v>
      </c>
      <c r="V37" s="75">
        <v>4</v>
      </c>
      <c r="W37" s="75">
        <v>1.9</v>
      </c>
      <c r="X37" s="75">
        <v>4</v>
      </c>
      <c r="Y37" s="75">
        <v>3.3</v>
      </c>
      <c r="Z37" s="75">
        <v>4</v>
      </c>
      <c r="AA37" s="75">
        <v>3.6</v>
      </c>
      <c r="AB37" s="75">
        <v>3.9</v>
      </c>
    </row>
    <row r="38" spans="1:28" ht="14.5" x14ac:dyDescent="0.35">
      <c r="A38" s="28">
        <v>28</v>
      </c>
      <c r="B38" s="3" t="s">
        <v>86</v>
      </c>
      <c r="C38" s="11" t="s">
        <v>87</v>
      </c>
      <c r="D38" s="11">
        <v>65065</v>
      </c>
      <c r="E38" s="75">
        <v>277.7</v>
      </c>
      <c r="F38" s="75">
        <v>329</v>
      </c>
      <c r="G38" s="75">
        <v>340.7</v>
      </c>
      <c r="H38" s="75">
        <v>354.8</v>
      </c>
      <c r="I38" s="75">
        <v>229.2</v>
      </c>
      <c r="J38" s="75">
        <v>338.6</v>
      </c>
      <c r="K38" s="75">
        <v>305.3</v>
      </c>
      <c r="L38" s="75">
        <v>277.89999999999998</v>
      </c>
      <c r="M38" s="75">
        <v>303.10000000000002</v>
      </c>
      <c r="N38" s="75">
        <v>333.9</v>
      </c>
      <c r="O38" s="75">
        <v>347.4</v>
      </c>
      <c r="P38" s="75">
        <v>341.2</v>
      </c>
      <c r="Q38" s="75">
        <v>341.9</v>
      </c>
      <c r="R38" s="75">
        <v>391.8</v>
      </c>
      <c r="S38" s="75">
        <v>368.8</v>
      </c>
      <c r="T38" s="75">
        <v>346.1</v>
      </c>
      <c r="U38" s="75">
        <v>359.7</v>
      </c>
      <c r="V38" s="75">
        <v>387.7</v>
      </c>
      <c r="W38" s="75">
        <v>344.7</v>
      </c>
      <c r="X38" s="75">
        <v>350.3</v>
      </c>
      <c r="Y38" s="75">
        <v>311.8</v>
      </c>
      <c r="Z38" s="75">
        <v>373.9</v>
      </c>
      <c r="AA38" s="75">
        <v>357</v>
      </c>
      <c r="AB38" s="75">
        <v>354.5</v>
      </c>
    </row>
    <row r="39" spans="1:28" ht="14.5" x14ac:dyDescent="0.35">
      <c r="A39" s="28">
        <v>29</v>
      </c>
      <c r="B39" s="3" t="s">
        <v>88</v>
      </c>
      <c r="C39" s="11" t="s">
        <v>89</v>
      </c>
      <c r="D39" s="11">
        <v>5893</v>
      </c>
      <c r="E39" s="75">
        <v>25.5</v>
      </c>
      <c r="F39" s="75">
        <v>27</v>
      </c>
      <c r="G39" s="75">
        <v>27.4</v>
      </c>
      <c r="H39" s="75">
        <v>26.5</v>
      </c>
      <c r="I39" s="75">
        <v>24.8</v>
      </c>
      <c r="J39" s="75">
        <v>30.8</v>
      </c>
      <c r="K39" s="75">
        <v>29.7</v>
      </c>
      <c r="L39" s="75">
        <v>29.6</v>
      </c>
      <c r="M39" s="75">
        <v>26.9</v>
      </c>
      <c r="N39" s="75">
        <v>28.9</v>
      </c>
      <c r="O39" s="75">
        <v>30.4</v>
      </c>
      <c r="P39" s="75">
        <v>28.9</v>
      </c>
      <c r="Q39" s="75">
        <v>32.5</v>
      </c>
      <c r="R39" s="75">
        <v>33.6</v>
      </c>
      <c r="S39" s="75">
        <v>30.4</v>
      </c>
      <c r="T39" s="75">
        <v>30.4</v>
      </c>
      <c r="U39" s="75">
        <v>30.4</v>
      </c>
      <c r="V39" s="75">
        <v>31.6</v>
      </c>
      <c r="W39" s="75">
        <v>29.2</v>
      </c>
      <c r="X39" s="75">
        <v>31.4</v>
      </c>
      <c r="Y39" s="75">
        <v>30.6</v>
      </c>
      <c r="Z39" s="75">
        <v>31.3</v>
      </c>
      <c r="AA39" s="75">
        <v>31.5</v>
      </c>
      <c r="AB39" s="75">
        <v>31.2</v>
      </c>
    </row>
    <row r="40" spans="1:28" ht="14.5" x14ac:dyDescent="0.35">
      <c r="A40" s="28">
        <v>30</v>
      </c>
      <c r="B40" s="3" t="s">
        <v>90</v>
      </c>
      <c r="C40" s="11" t="s">
        <v>91</v>
      </c>
      <c r="D40" s="11">
        <v>439153</v>
      </c>
      <c r="E40" s="75">
        <v>1.8</v>
      </c>
      <c r="F40" s="75">
        <v>2</v>
      </c>
      <c r="G40" s="75">
        <v>0.4</v>
      </c>
      <c r="H40" s="75">
        <v>2</v>
      </c>
      <c r="I40" s="75">
        <v>1.7</v>
      </c>
      <c r="J40" s="75">
        <v>1.9</v>
      </c>
      <c r="K40" s="75">
        <v>1.4</v>
      </c>
      <c r="L40" s="75">
        <v>1.8</v>
      </c>
      <c r="M40" s="75">
        <v>2.2000000000000002</v>
      </c>
      <c r="N40" s="75">
        <v>2</v>
      </c>
      <c r="O40" s="75">
        <v>2</v>
      </c>
      <c r="P40" s="75">
        <v>1.7</v>
      </c>
      <c r="Q40" s="75">
        <v>1.8</v>
      </c>
      <c r="R40" s="75">
        <v>2.2000000000000002</v>
      </c>
      <c r="S40" s="75">
        <v>1.9</v>
      </c>
      <c r="T40" s="75">
        <v>2.1</v>
      </c>
      <c r="U40" s="75">
        <v>2.2000000000000002</v>
      </c>
      <c r="V40" s="75">
        <v>1.8</v>
      </c>
      <c r="W40" s="75">
        <v>1.8</v>
      </c>
      <c r="X40" s="75">
        <v>1.6</v>
      </c>
      <c r="Y40" s="75">
        <v>2.1</v>
      </c>
      <c r="Z40" s="75">
        <v>2.4</v>
      </c>
      <c r="AA40" s="75">
        <v>1.7</v>
      </c>
      <c r="AB40" s="75">
        <v>1.5</v>
      </c>
    </row>
    <row r="41" spans="1:28" ht="14.5" x14ac:dyDescent="0.35">
      <c r="A41" s="28">
        <v>31</v>
      </c>
      <c r="B41" s="3" t="s">
        <v>92</v>
      </c>
      <c r="C41" s="11" t="s">
        <v>93</v>
      </c>
      <c r="D41" s="11">
        <v>18230</v>
      </c>
      <c r="E41" s="75">
        <v>5.4</v>
      </c>
      <c r="F41" s="75">
        <v>3.3</v>
      </c>
      <c r="G41" s="75">
        <v>2.5</v>
      </c>
      <c r="H41" s="75">
        <v>3.4</v>
      </c>
      <c r="I41" s="75">
        <v>5.2</v>
      </c>
      <c r="J41" s="75">
        <v>2.4</v>
      </c>
      <c r="K41" s="75">
        <v>2</v>
      </c>
      <c r="L41" s="75">
        <v>2.5</v>
      </c>
      <c r="M41" s="75">
        <v>2.7</v>
      </c>
      <c r="N41" s="75">
        <v>3.5</v>
      </c>
      <c r="O41" s="75">
        <v>3.4</v>
      </c>
      <c r="P41" s="75">
        <v>2.2000000000000002</v>
      </c>
      <c r="Q41" s="75">
        <v>2.2999999999999998</v>
      </c>
      <c r="R41" s="75">
        <v>3.2</v>
      </c>
      <c r="S41" s="75">
        <v>2.6</v>
      </c>
      <c r="T41" s="75">
        <v>2.7</v>
      </c>
      <c r="U41" s="75">
        <v>3.2</v>
      </c>
      <c r="V41" s="75">
        <v>2.8</v>
      </c>
      <c r="W41" s="75">
        <v>2.9</v>
      </c>
      <c r="X41" s="75">
        <v>2.9</v>
      </c>
      <c r="Y41" s="75">
        <v>3.5</v>
      </c>
      <c r="Z41" s="75">
        <v>3.2</v>
      </c>
      <c r="AA41" s="75">
        <v>3</v>
      </c>
      <c r="AB41" s="75">
        <v>2.5</v>
      </c>
    </row>
    <row r="42" spans="1:28" ht="14.5" x14ac:dyDescent="0.35">
      <c r="A42" s="28">
        <v>32</v>
      </c>
      <c r="B42" s="3" t="s">
        <v>94</v>
      </c>
      <c r="C42" s="11" t="s">
        <v>95</v>
      </c>
      <c r="D42" s="11">
        <v>187</v>
      </c>
      <c r="E42" s="75">
        <v>10.4</v>
      </c>
      <c r="F42" s="75">
        <v>8</v>
      </c>
      <c r="G42" s="75">
        <v>6.5</v>
      </c>
      <c r="H42" s="75">
        <v>7.6</v>
      </c>
      <c r="I42" s="75">
        <v>9</v>
      </c>
      <c r="J42" s="75">
        <v>6.5</v>
      </c>
      <c r="K42" s="75">
        <v>3.5</v>
      </c>
      <c r="L42" s="75">
        <v>10.199999999999999</v>
      </c>
      <c r="M42" s="75">
        <v>4.3</v>
      </c>
      <c r="N42" s="75">
        <v>8.9</v>
      </c>
      <c r="O42" s="75">
        <v>8.3000000000000007</v>
      </c>
      <c r="P42" s="75">
        <v>4.5999999999999996</v>
      </c>
      <c r="Q42" s="75">
        <v>9.1999999999999993</v>
      </c>
      <c r="R42" s="75">
        <v>7.9</v>
      </c>
      <c r="S42" s="75">
        <v>5.4</v>
      </c>
      <c r="T42" s="75">
        <v>6.5</v>
      </c>
      <c r="U42" s="75">
        <v>8.6999999999999993</v>
      </c>
      <c r="V42" s="75">
        <v>3.1</v>
      </c>
      <c r="W42" s="75">
        <v>6.1</v>
      </c>
      <c r="X42" s="75">
        <v>7.7</v>
      </c>
      <c r="Y42" s="75">
        <v>5.0999999999999996</v>
      </c>
      <c r="Z42" s="75">
        <v>6.7</v>
      </c>
      <c r="AA42" s="75">
        <v>5.2</v>
      </c>
      <c r="AB42" s="75">
        <v>5.6</v>
      </c>
    </row>
    <row r="43" spans="1:28" ht="14.5" x14ac:dyDescent="0.35">
      <c r="A43" s="28">
        <v>33</v>
      </c>
      <c r="B43" s="3" t="s">
        <v>96</v>
      </c>
      <c r="C43" s="11" t="s">
        <v>97</v>
      </c>
      <c r="D43" s="11">
        <v>1014</v>
      </c>
      <c r="E43" s="75">
        <v>26.1</v>
      </c>
      <c r="F43" s="75">
        <v>21.8</v>
      </c>
      <c r="G43" s="75">
        <v>21.9</v>
      </c>
      <c r="H43" s="75">
        <v>21.5</v>
      </c>
      <c r="I43" s="75">
        <v>18.7</v>
      </c>
      <c r="J43" s="75">
        <v>24.2</v>
      </c>
      <c r="K43" s="75">
        <v>22.3</v>
      </c>
      <c r="L43" s="75">
        <v>25.4</v>
      </c>
      <c r="M43" s="75">
        <v>25.4</v>
      </c>
      <c r="N43" s="75">
        <v>21.6</v>
      </c>
      <c r="O43" s="75">
        <v>28.4</v>
      </c>
      <c r="P43" s="75">
        <v>27.4</v>
      </c>
      <c r="Q43" s="75">
        <v>26.7</v>
      </c>
      <c r="R43" s="75">
        <v>26.8</v>
      </c>
      <c r="S43" s="75">
        <v>31.3</v>
      </c>
      <c r="T43" s="75">
        <v>28</v>
      </c>
      <c r="U43" s="75">
        <v>29.2</v>
      </c>
      <c r="V43" s="75">
        <v>29.6</v>
      </c>
      <c r="W43" s="75">
        <v>29.5</v>
      </c>
      <c r="X43" s="75">
        <v>28.6</v>
      </c>
      <c r="Y43" s="75">
        <v>23.8</v>
      </c>
      <c r="Z43" s="75">
        <v>30.3</v>
      </c>
      <c r="AA43" s="75">
        <v>29</v>
      </c>
      <c r="AB43" s="75">
        <v>28.6</v>
      </c>
    </row>
    <row r="44" spans="1:28" ht="14.5" x14ac:dyDescent="0.35">
      <c r="A44" s="28">
        <v>34</v>
      </c>
      <c r="B44" s="3" t="s">
        <v>98</v>
      </c>
      <c r="C44" s="11" t="s">
        <v>99</v>
      </c>
      <c r="D44" s="11">
        <v>1015</v>
      </c>
      <c r="E44" s="75">
        <v>68.400000000000006</v>
      </c>
      <c r="F44" s="75">
        <v>67.3</v>
      </c>
      <c r="G44" s="75">
        <v>79.2</v>
      </c>
      <c r="H44" s="75">
        <v>60.4</v>
      </c>
      <c r="I44" s="75">
        <v>52.4</v>
      </c>
      <c r="J44" s="75">
        <v>58.3</v>
      </c>
      <c r="K44" s="75">
        <v>56.7</v>
      </c>
      <c r="L44" s="75">
        <v>68.400000000000006</v>
      </c>
      <c r="M44" s="75">
        <v>70.7</v>
      </c>
      <c r="N44" s="75">
        <v>70</v>
      </c>
      <c r="O44" s="75">
        <v>75.599999999999994</v>
      </c>
      <c r="P44" s="75">
        <v>66.900000000000006</v>
      </c>
      <c r="Q44" s="75">
        <v>75</v>
      </c>
      <c r="R44" s="75">
        <v>73.7</v>
      </c>
      <c r="S44" s="75">
        <v>82.6</v>
      </c>
      <c r="T44" s="75">
        <v>66.099999999999994</v>
      </c>
      <c r="U44" s="75">
        <v>71.599999999999994</v>
      </c>
      <c r="V44" s="75">
        <v>94.4</v>
      </c>
      <c r="W44" s="75">
        <v>76.900000000000006</v>
      </c>
      <c r="X44" s="75">
        <v>90.2</v>
      </c>
      <c r="Y44" s="75">
        <v>68</v>
      </c>
      <c r="Z44" s="75">
        <v>82.1</v>
      </c>
      <c r="AA44" s="75">
        <v>85</v>
      </c>
      <c r="AB44" s="75">
        <v>81.7</v>
      </c>
    </row>
    <row r="45" spans="1:28" ht="14.5" x14ac:dyDescent="0.35">
      <c r="A45" s="28">
        <v>35</v>
      </c>
      <c r="B45" s="3" t="s">
        <v>100</v>
      </c>
      <c r="C45" s="11" t="s">
        <v>101</v>
      </c>
      <c r="D45" s="11">
        <v>6140</v>
      </c>
      <c r="E45" s="75">
        <v>3</v>
      </c>
      <c r="F45" s="75">
        <v>3.5</v>
      </c>
      <c r="G45" s="75">
        <v>3.6</v>
      </c>
      <c r="H45" s="75">
        <v>2.8</v>
      </c>
      <c r="I45" s="75">
        <v>3.7</v>
      </c>
      <c r="J45" s="75">
        <v>2.8</v>
      </c>
      <c r="K45" s="75">
        <v>2.9</v>
      </c>
      <c r="L45" s="75">
        <v>3.2</v>
      </c>
      <c r="M45" s="75">
        <v>3</v>
      </c>
      <c r="N45" s="75">
        <v>3.7</v>
      </c>
      <c r="O45" s="75">
        <v>4</v>
      </c>
      <c r="P45" s="75">
        <v>2.9</v>
      </c>
      <c r="Q45" s="75">
        <v>2.8</v>
      </c>
      <c r="R45" s="75">
        <v>3.4</v>
      </c>
      <c r="S45" s="75">
        <v>3.8</v>
      </c>
      <c r="T45" s="75">
        <v>3.3</v>
      </c>
      <c r="U45" s="75">
        <v>3.2</v>
      </c>
      <c r="V45" s="75">
        <v>3.4</v>
      </c>
      <c r="W45" s="75">
        <v>5.9</v>
      </c>
      <c r="X45" s="75">
        <v>3.3</v>
      </c>
      <c r="Y45" s="75">
        <v>3.3</v>
      </c>
      <c r="Z45" s="75">
        <v>3.6</v>
      </c>
      <c r="AA45" s="75">
        <v>3.7</v>
      </c>
      <c r="AB45" s="75">
        <v>3.5</v>
      </c>
    </row>
    <row r="46" spans="1:28" ht="14.5" x14ac:dyDescent="0.35">
      <c r="A46" s="28">
        <v>36</v>
      </c>
      <c r="B46" s="3" t="s">
        <v>102</v>
      </c>
      <c r="C46" s="11" t="s">
        <v>103</v>
      </c>
      <c r="D46" s="11">
        <v>1060</v>
      </c>
      <c r="E46" s="75">
        <v>4.4000000000000004</v>
      </c>
      <c r="F46" s="75">
        <v>7.6</v>
      </c>
      <c r="G46" s="75">
        <v>6.5</v>
      </c>
      <c r="H46" s="75">
        <v>7.6</v>
      </c>
      <c r="I46" s="75">
        <v>11.4</v>
      </c>
      <c r="J46" s="75">
        <v>7.4</v>
      </c>
      <c r="K46" s="75">
        <v>6.2</v>
      </c>
      <c r="L46" s="75">
        <v>6.3</v>
      </c>
      <c r="M46" s="75">
        <v>9.8000000000000007</v>
      </c>
      <c r="N46" s="75">
        <v>8.5</v>
      </c>
      <c r="O46" s="75">
        <v>7.8</v>
      </c>
      <c r="P46" s="75">
        <v>6.4</v>
      </c>
      <c r="Q46" s="75">
        <v>7.2</v>
      </c>
      <c r="R46" s="75">
        <v>10.1</v>
      </c>
      <c r="S46" s="75">
        <v>7.9</v>
      </c>
      <c r="T46" s="75">
        <v>8.5</v>
      </c>
      <c r="U46" s="75">
        <v>8.9</v>
      </c>
      <c r="V46" s="75">
        <v>7.7</v>
      </c>
      <c r="W46" s="75">
        <v>7.7</v>
      </c>
      <c r="X46" s="75">
        <v>7.4</v>
      </c>
      <c r="Y46" s="75">
        <v>11.8</v>
      </c>
      <c r="Z46" s="75">
        <v>9.6</v>
      </c>
      <c r="AA46" s="75">
        <v>10.9</v>
      </c>
      <c r="AB46" s="75">
        <v>7.9</v>
      </c>
    </row>
    <row r="47" spans="1:28" ht="14.5" x14ac:dyDescent="0.35">
      <c r="A47" s="28">
        <v>37</v>
      </c>
      <c r="B47" s="3" t="s">
        <v>104</v>
      </c>
      <c r="C47" s="11" t="s">
        <v>105</v>
      </c>
      <c r="D47" s="11">
        <v>5951</v>
      </c>
      <c r="E47" s="75">
        <v>30.1</v>
      </c>
      <c r="F47" s="75">
        <v>9.8000000000000007</v>
      </c>
      <c r="G47" s="75">
        <v>32.1</v>
      </c>
      <c r="H47" s="75">
        <v>29.1</v>
      </c>
      <c r="I47" s="75">
        <v>23.6</v>
      </c>
      <c r="J47" s="75">
        <v>40.6</v>
      </c>
      <c r="K47" s="75">
        <v>29.8</v>
      </c>
      <c r="L47" s="75">
        <v>36.9</v>
      </c>
      <c r="M47" s="75">
        <v>31.3</v>
      </c>
      <c r="N47" s="75">
        <v>35.1</v>
      </c>
      <c r="O47" s="75">
        <v>32.1</v>
      </c>
      <c r="P47" s="75">
        <v>34.299999999999997</v>
      </c>
      <c r="Q47" s="75">
        <v>37.9</v>
      </c>
      <c r="R47" s="75">
        <v>30.6</v>
      </c>
      <c r="S47" s="75">
        <v>25.2</v>
      </c>
      <c r="T47" s="75">
        <v>24.9</v>
      </c>
      <c r="U47" s="75">
        <v>21.1</v>
      </c>
      <c r="V47" s="75">
        <v>32.5</v>
      </c>
      <c r="W47" s="75">
        <v>37.9</v>
      </c>
      <c r="X47" s="75">
        <v>36.6</v>
      </c>
      <c r="Y47" s="75">
        <v>31.6</v>
      </c>
      <c r="Z47" s="75">
        <v>20.8</v>
      </c>
      <c r="AA47" s="75">
        <v>43</v>
      </c>
      <c r="AB47" s="75">
        <v>34.5</v>
      </c>
    </row>
    <row r="48" spans="1:28" ht="14.5" x14ac:dyDescent="0.35">
      <c r="A48" s="28">
        <v>38</v>
      </c>
      <c r="B48" s="3" t="s">
        <v>106</v>
      </c>
      <c r="C48" s="11" t="s">
        <v>107</v>
      </c>
      <c r="D48" s="11">
        <v>1110</v>
      </c>
      <c r="E48" s="75">
        <v>10.1</v>
      </c>
      <c r="F48" s="75">
        <v>10.8</v>
      </c>
      <c r="G48" s="75">
        <v>10.1</v>
      </c>
      <c r="H48" s="75">
        <v>10.9</v>
      </c>
      <c r="I48" s="75">
        <v>10.199999999999999</v>
      </c>
      <c r="J48" s="75">
        <v>11.6</v>
      </c>
      <c r="K48" s="75">
        <v>10.1</v>
      </c>
      <c r="L48" s="75">
        <v>13.1</v>
      </c>
      <c r="M48" s="75">
        <v>11.5</v>
      </c>
      <c r="N48" s="75">
        <v>11.3</v>
      </c>
      <c r="O48" s="75">
        <v>12.2</v>
      </c>
      <c r="P48" s="75">
        <v>12.9</v>
      </c>
      <c r="Q48" s="75">
        <v>14.3</v>
      </c>
      <c r="R48" s="75">
        <v>15.6</v>
      </c>
      <c r="S48" s="75">
        <v>14.3</v>
      </c>
      <c r="T48" s="75">
        <v>13</v>
      </c>
      <c r="U48" s="75">
        <v>14.3</v>
      </c>
      <c r="V48" s="75">
        <v>15.5</v>
      </c>
      <c r="W48" s="75">
        <v>13.1</v>
      </c>
      <c r="X48" s="75">
        <v>14.4</v>
      </c>
      <c r="Y48" s="75">
        <v>14.8</v>
      </c>
      <c r="Z48" s="75">
        <v>13.8</v>
      </c>
      <c r="AA48" s="75">
        <v>14.7</v>
      </c>
      <c r="AB48" s="75">
        <v>13.1</v>
      </c>
    </row>
    <row r="49" spans="1:28" ht="14.5" x14ac:dyDescent="0.35">
      <c r="A49" s="28">
        <v>39</v>
      </c>
      <c r="B49" s="3" t="s">
        <v>108</v>
      </c>
      <c r="C49" s="11" t="s">
        <v>109</v>
      </c>
      <c r="D49" s="11">
        <v>1123</v>
      </c>
      <c r="E49" s="75">
        <v>783.8</v>
      </c>
      <c r="F49" s="75">
        <v>387.8</v>
      </c>
      <c r="G49" s="75">
        <v>571.20000000000005</v>
      </c>
      <c r="H49" s="75">
        <v>543.29999999999995</v>
      </c>
      <c r="I49" s="75">
        <v>713.2</v>
      </c>
      <c r="J49" s="75">
        <v>592.5</v>
      </c>
      <c r="K49" s="75">
        <v>547.20000000000005</v>
      </c>
      <c r="L49" s="75">
        <v>607.20000000000005</v>
      </c>
      <c r="M49" s="75">
        <v>495.6</v>
      </c>
      <c r="N49" s="75">
        <v>434.4</v>
      </c>
      <c r="O49" s="75">
        <v>555.79999999999995</v>
      </c>
      <c r="P49" s="75">
        <v>564.79999999999995</v>
      </c>
      <c r="Q49" s="75">
        <v>603.79999999999995</v>
      </c>
      <c r="R49" s="75">
        <v>555.6</v>
      </c>
      <c r="S49" s="75">
        <v>585.4</v>
      </c>
      <c r="T49" s="75">
        <v>420.3</v>
      </c>
      <c r="U49" s="75">
        <v>374.1</v>
      </c>
      <c r="V49" s="75">
        <v>667.7</v>
      </c>
      <c r="W49" s="75">
        <v>465.2</v>
      </c>
      <c r="X49" s="75">
        <v>508.5</v>
      </c>
      <c r="Y49" s="75">
        <v>738.5</v>
      </c>
      <c r="Z49" s="75">
        <v>430.3</v>
      </c>
      <c r="AA49" s="75">
        <v>599.79999999999995</v>
      </c>
      <c r="AB49" s="75">
        <v>597.6</v>
      </c>
    </row>
    <row r="50" spans="1:28" ht="14.5" x14ac:dyDescent="0.35">
      <c r="A50" s="28">
        <v>40</v>
      </c>
      <c r="B50" s="3" t="s">
        <v>112</v>
      </c>
      <c r="C50" s="11" t="s">
        <v>113</v>
      </c>
      <c r="D50" s="11">
        <v>1146</v>
      </c>
      <c r="E50" s="75">
        <v>0.9</v>
      </c>
      <c r="F50" s="75">
        <v>1</v>
      </c>
      <c r="G50" s="75">
        <v>0.4</v>
      </c>
      <c r="H50" s="75">
        <v>1</v>
      </c>
      <c r="I50" s="75">
        <v>0.6</v>
      </c>
      <c r="J50" s="75">
        <v>0.7</v>
      </c>
      <c r="K50" s="75">
        <v>0.3</v>
      </c>
      <c r="L50" s="75">
        <v>0.2</v>
      </c>
      <c r="M50" s="75">
        <v>0.2</v>
      </c>
      <c r="N50" s="75">
        <v>0.2</v>
      </c>
      <c r="O50" s="75">
        <v>1.8</v>
      </c>
      <c r="P50" s="75">
        <v>1</v>
      </c>
      <c r="Q50" s="75">
        <v>2</v>
      </c>
      <c r="R50" s="75">
        <v>1.6</v>
      </c>
      <c r="S50" s="75">
        <v>1.9</v>
      </c>
      <c r="T50" s="75">
        <v>2.1</v>
      </c>
      <c r="U50" s="75">
        <v>1.6</v>
      </c>
      <c r="V50" s="75">
        <v>1.8</v>
      </c>
      <c r="W50" s="75">
        <v>1.4</v>
      </c>
      <c r="X50" s="75">
        <v>2.9</v>
      </c>
      <c r="Y50" s="75">
        <v>1.6</v>
      </c>
      <c r="Z50" s="75">
        <v>1.8</v>
      </c>
      <c r="AA50" s="75">
        <v>3.3</v>
      </c>
      <c r="AB50" s="75">
        <v>3</v>
      </c>
    </row>
    <row r="51" spans="1:28" ht="14.5" x14ac:dyDescent="0.35">
      <c r="A51" s="28">
        <v>41</v>
      </c>
      <c r="B51" s="3" t="s">
        <v>114</v>
      </c>
      <c r="C51" s="11" t="s">
        <v>115</v>
      </c>
      <c r="D51" s="11">
        <v>6057</v>
      </c>
      <c r="E51" s="75">
        <v>3.9</v>
      </c>
      <c r="F51" s="75">
        <v>4.4000000000000004</v>
      </c>
      <c r="G51" s="75">
        <v>3.9</v>
      </c>
      <c r="H51" s="75">
        <v>4.3</v>
      </c>
      <c r="I51" s="75">
        <v>4.4000000000000004</v>
      </c>
      <c r="J51" s="75">
        <v>3.9</v>
      </c>
      <c r="K51" s="75">
        <v>4.7</v>
      </c>
      <c r="L51" s="75">
        <v>3.8</v>
      </c>
      <c r="M51" s="75">
        <v>2</v>
      </c>
      <c r="N51" s="75">
        <v>5.7</v>
      </c>
      <c r="O51" s="75">
        <v>6.1</v>
      </c>
      <c r="P51" s="75">
        <v>5.9</v>
      </c>
      <c r="Q51" s="75">
        <v>6.4</v>
      </c>
      <c r="R51" s="75">
        <v>5.2</v>
      </c>
      <c r="S51" s="75">
        <v>7.3</v>
      </c>
      <c r="T51" s="75">
        <v>4.4000000000000004</v>
      </c>
      <c r="U51" s="75">
        <v>4.5999999999999996</v>
      </c>
      <c r="V51" s="75">
        <v>6.5</v>
      </c>
      <c r="W51" s="75">
        <v>10.6</v>
      </c>
      <c r="X51" s="75">
        <v>5.5</v>
      </c>
      <c r="Y51" s="75">
        <v>6.4</v>
      </c>
      <c r="Z51" s="75">
        <v>6.9</v>
      </c>
      <c r="AA51" s="75">
        <v>5.9</v>
      </c>
      <c r="AB51" s="75">
        <v>4.8</v>
      </c>
    </row>
    <row r="52" spans="1:28" ht="14.5" x14ac:dyDescent="0.35">
      <c r="A52" s="28">
        <v>42</v>
      </c>
      <c r="B52" s="3" t="s">
        <v>116</v>
      </c>
      <c r="C52" s="11" t="s">
        <v>117</v>
      </c>
      <c r="D52" s="11">
        <v>445675</v>
      </c>
      <c r="E52" s="75">
        <v>5</v>
      </c>
      <c r="F52" s="75">
        <v>4.4000000000000004</v>
      </c>
      <c r="G52" s="75">
        <v>4.5999999999999996</v>
      </c>
      <c r="H52" s="75">
        <v>2.8</v>
      </c>
      <c r="I52" s="75">
        <v>6.7</v>
      </c>
      <c r="J52" s="75">
        <v>3.6</v>
      </c>
      <c r="K52" s="75">
        <v>2.2999999999999998</v>
      </c>
      <c r="L52" s="75">
        <v>6.3</v>
      </c>
      <c r="M52" s="75">
        <v>3.4</v>
      </c>
      <c r="N52" s="75">
        <v>5.6</v>
      </c>
      <c r="O52" s="75">
        <v>4.0999999999999996</v>
      </c>
      <c r="P52" s="75">
        <v>3.5</v>
      </c>
      <c r="Q52" s="75">
        <v>4.8</v>
      </c>
      <c r="R52" s="75">
        <v>3.8</v>
      </c>
      <c r="S52" s="75">
        <v>5</v>
      </c>
      <c r="T52" s="75">
        <v>4</v>
      </c>
      <c r="U52" s="75">
        <v>5.5</v>
      </c>
      <c r="V52" s="75">
        <v>5.5</v>
      </c>
      <c r="W52" s="75">
        <v>4.0999999999999996</v>
      </c>
      <c r="X52" s="75">
        <v>4</v>
      </c>
      <c r="Y52" s="75">
        <v>2.9</v>
      </c>
      <c r="Z52" s="75">
        <v>5.2</v>
      </c>
      <c r="AA52" s="75">
        <v>5.3</v>
      </c>
      <c r="AB52" s="75">
        <v>5</v>
      </c>
    </row>
    <row r="53" spans="1:28" ht="14.5" x14ac:dyDescent="0.35">
      <c r="A53" s="28">
        <v>43</v>
      </c>
      <c r="B53" s="3" t="s">
        <v>118</v>
      </c>
      <c r="C53" s="11" t="s">
        <v>119</v>
      </c>
      <c r="D53" s="11">
        <v>8629</v>
      </c>
      <c r="E53" s="75">
        <v>7.3</v>
      </c>
      <c r="F53" s="75">
        <v>9.1999999999999993</v>
      </c>
      <c r="G53" s="75">
        <v>8.3000000000000007</v>
      </c>
      <c r="H53" s="75">
        <v>8</v>
      </c>
      <c r="I53" s="75">
        <v>5.5</v>
      </c>
      <c r="J53" s="75">
        <v>5.6</v>
      </c>
      <c r="K53" s="75">
        <v>4.4000000000000004</v>
      </c>
      <c r="L53" s="75">
        <v>7.8</v>
      </c>
      <c r="M53" s="75">
        <v>10.1</v>
      </c>
      <c r="N53" s="75">
        <v>7.2</v>
      </c>
      <c r="O53" s="75">
        <v>7.1</v>
      </c>
      <c r="P53" s="75">
        <v>7.8</v>
      </c>
      <c r="Q53" s="75">
        <v>8.1999999999999993</v>
      </c>
      <c r="R53" s="75">
        <v>8.6</v>
      </c>
      <c r="S53" s="75">
        <v>9.6999999999999993</v>
      </c>
      <c r="T53" s="75">
        <v>9.8000000000000007</v>
      </c>
      <c r="U53" s="75">
        <v>10.199999999999999</v>
      </c>
      <c r="V53" s="75">
        <v>7</v>
      </c>
      <c r="W53" s="75">
        <v>9.4</v>
      </c>
      <c r="X53" s="75">
        <v>7</v>
      </c>
      <c r="Y53" s="75">
        <v>7.1</v>
      </c>
      <c r="Z53" s="75">
        <v>9.5</v>
      </c>
      <c r="AA53" s="75">
        <v>9.4</v>
      </c>
      <c r="AB53" s="75">
        <v>9.1</v>
      </c>
    </row>
    <row r="54" spans="1:28" ht="14.5" x14ac:dyDescent="0.35">
      <c r="A54" s="28">
        <v>44</v>
      </c>
      <c r="B54" s="3" t="s">
        <v>120</v>
      </c>
      <c r="C54" s="11" t="s">
        <v>121</v>
      </c>
      <c r="D54" s="11">
        <v>1176</v>
      </c>
      <c r="E54" s="75">
        <v>99.6</v>
      </c>
      <c r="F54" s="75">
        <v>65.900000000000006</v>
      </c>
      <c r="G54" s="75">
        <v>141.9</v>
      </c>
      <c r="H54" s="75">
        <v>84.7</v>
      </c>
      <c r="I54" s="75">
        <v>243.3</v>
      </c>
      <c r="J54" s="75">
        <v>97.7</v>
      </c>
      <c r="K54" s="75">
        <v>94.1</v>
      </c>
      <c r="L54" s="75">
        <v>112.2</v>
      </c>
      <c r="M54" s="75">
        <v>143.69999999999999</v>
      </c>
      <c r="N54" s="75">
        <v>126</v>
      </c>
      <c r="O54" s="75">
        <v>150.19999999999999</v>
      </c>
      <c r="P54" s="75">
        <v>140.9</v>
      </c>
      <c r="Q54" s="75">
        <v>157.30000000000001</v>
      </c>
      <c r="R54" s="75">
        <v>166.3</v>
      </c>
      <c r="S54" s="75">
        <v>154.69999999999999</v>
      </c>
      <c r="T54" s="75">
        <v>121.7</v>
      </c>
      <c r="U54" s="75">
        <v>103.8</v>
      </c>
      <c r="V54" s="75">
        <v>172.6</v>
      </c>
      <c r="W54" s="75">
        <v>103.2</v>
      </c>
      <c r="X54" s="75">
        <v>132</v>
      </c>
      <c r="Y54" s="75">
        <v>138.30000000000001</v>
      </c>
      <c r="Z54" s="75">
        <v>115.2</v>
      </c>
      <c r="AA54" s="75">
        <v>173.5</v>
      </c>
      <c r="AB54" s="75">
        <v>127.6</v>
      </c>
    </row>
    <row r="55" spans="1:28" ht="14.5" x14ac:dyDescent="0.35">
      <c r="A55" s="28">
        <v>45</v>
      </c>
      <c r="B55" s="3" t="s">
        <v>122</v>
      </c>
      <c r="C55" s="11" t="s">
        <v>123</v>
      </c>
      <c r="D55" s="11">
        <v>6287</v>
      </c>
      <c r="E55" s="75">
        <v>3.8</v>
      </c>
      <c r="F55" s="75">
        <v>3.2</v>
      </c>
      <c r="G55" s="75">
        <v>3.7</v>
      </c>
      <c r="H55" s="75">
        <v>3.9</v>
      </c>
      <c r="I55" s="75">
        <v>7.1</v>
      </c>
      <c r="J55" s="75">
        <v>5.0999999999999996</v>
      </c>
      <c r="K55" s="75">
        <v>5.2</v>
      </c>
      <c r="L55" s="75">
        <v>5.6</v>
      </c>
      <c r="M55" s="75">
        <v>5.8</v>
      </c>
      <c r="N55" s="75">
        <v>5.7</v>
      </c>
      <c r="O55" s="75">
        <v>4.9000000000000004</v>
      </c>
      <c r="P55" s="75">
        <v>4.5</v>
      </c>
      <c r="Q55" s="75">
        <v>4.7</v>
      </c>
      <c r="R55" s="75">
        <v>5</v>
      </c>
      <c r="S55" s="75">
        <v>5.9</v>
      </c>
      <c r="T55" s="75">
        <v>4.5</v>
      </c>
      <c r="U55" s="75">
        <v>5</v>
      </c>
      <c r="V55" s="75">
        <v>6</v>
      </c>
      <c r="W55" s="75">
        <v>5.3</v>
      </c>
      <c r="X55" s="75">
        <v>5.6</v>
      </c>
      <c r="Y55" s="75">
        <v>5.2</v>
      </c>
      <c r="Z55" s="75">
        <v>5.6</v>
      </c>
      <c r="AA55" s="75">
        <v>5.3</v>
      </c>
      <c r="AB55" s="75">
        <v>4.7</v>
      </c>
    </row>
    <row r="56" spans="1:28" ht="14.5" x14ac:dyDescent="0.35">
      <c r="A56" s="28">
        <v>46</v>
      </c>
      <c r="B56" s="3" t="s">
        <v>124</v>
      </c>
      <c r="C56" s="11" t="s">
        <v>125</v>
      </c>
      <c r="D56" s="11">
        <v>892</v>
      </c>
      <c r="E56" s="75">
        <v>305.60000000000002</v>
      </c>
      <c r="F56" s="75">
        <v>381.2</v>
      </c>
      <c r="G56" s="75">
        <v>348.8</v>
      </c>
      <c r="H56" s="75">
        <v>366.2</v>
      </c>
      <c r="I56" s="75">
        <v>226.6</v>
      </c>
      <c r="J56" s="75">
        <v>360.8</v>
      </c>
      <c r="K56" s="75">
        <v>298.10000000000002</v>
      </c>
      <c r="L56" s="75">
        <v>344</v>
      </c>
      <c r="M56" s="75">
        <v>369</v>
      </c>
      <c r="N56" s="75">
        <v>368</v>
      </c>
      <c r="O56" s="75">
        <v>388</v>
      </c>
      <c r="P56" s="75">
        <v>323.39999999999998</v>
      </c>
      <c r="Q56" s="75">
        <v>360.3</v>
      </c>
      <c r="R56" s="75">
        <v>387.7</v>
      </c>
      <c r="S56" s="75">
        <v>383.2</v>
      </c>
      <c r="T56" s="75">
        <v>380.4</v>
      </c>
      <c r="U56" s="75">
        <v>426.7</v>
      </c>
      <c r="V56" s="75">
        <v>380</v>
      </c>
      <c r="W56" s="75">
        <v>236.2</v>
      </c>
      <c r="X56" s="75">
        <v>400.8</v>
      </c>
      <c r="Y56" s="75">
        <v>299.10000000000002</v>
      </c>
      <c r="Z56" s="75">
        <v>389.8</v>
      </c>
      <c r="AA56" s="75">
        <v>364.3</v>
      </c>
      <c r="AB56" s="75">
        <v>366.1</v>
      </c>
    </row>
    <row r="57" spans="1:28" ht="14.5" x14ac:dyDescent="0.35">
      <c r="A57" s="28">
        <v>47</v>
      </c>
      <c r="B57" s="3" t="s">
        <v>126</v>
      </c>
      <c r="C57" s="11" t="s">
        <v>127</v>
      </c>
      <c r="D57" s="11">
        <v>439285</v>
      </c>
      <c r="E57" s="75">
        <v>68.900000000000006</v>
      </c>
      <c r="F57" s="75">
        <v>69.400000000000006</v>
      </c>
      <c r="G57" s="75">
        <v>72.400000000000006</v>
      </c>
      <c r="H57" s="75">
        <v>66.7</v>
      </c>
      <c r="I57" s="75">
        <v>63.9</v>
      </c>
      <c r="J57" s="75">
        <v>77.3</v>
      </c>
      <c r="K57" s="75">
        <v>67.7</v>
      </c>
      <c r="L57" s="75">
        <v>85.3</v>
      </c>
      <c r="M57" s="75">
        <v>69.599999999999994</v>
      </c>
      <c r="N57" s="75">
        <v>73.7</v>
      </c>
      <c r="O57" s="75">
        <v>64.099999999999994</v>
      </c>
      <c r="P57" s="75">
        <v>58</v>
      </c>
      <c r="Q57" s="75">
        <v>54.6</v>
      </c>
      <c r="R57" s="75">
        <v>63.1</v>
      </c>
      <c r="S57" s="75">
        <v>65.400000000000006</v>
      </c>
      <c r="T57" s="75">
        <v>59.2</v>
      </c>
      <c r="U57" s="75">
        <v>66.8</v>
      </c>
      <c r="V57" s="75">
        <v>64.900000000000006</v>
      </c>
      <c r="W57" s="75">
        <v>41.8</v>
      </c>
      <c r="X57" s="75">
        <v>60.7</v>
      </c>
      <c r="Y57" s="75">
        <v>52.4</v>
      </c>
      <c r="Z57" s="75">
        <v>66.7</v>
      </c>
      <c r="AA57" s="75">
        <v>59.9</v>
      </c>
      <c r="AB57" s="75">
        <v>59.6</v>
      </c>
    </row>
    <row r="59" spans="1:28" ht="14.5" x14ac:dyDescent="0.35">
      <c r="B59" s="29" t="s">
        <v>132</v>
      </c>
    </row>
    <row r="60" spans="1:28" ht="14.5" x14ac:dyDescent="0.35">
      <c r="B60" s="30" t="s">
        <v>133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65"/>
  <sheetViews>
    <sheetView workbookViewId="0">
      <selection activeCell="J20" sqref="J20"/>
    </sheetView>
  </sheetViews>
  <sheetFormatPr defaultRowHeight="12.5" x14ac:dyDescent="0.25"/>
  <cols>
    <col min="1" max="1" width="4.7265625" customWidth="1"/>
    <col min="2" max="2" width="23.7265625" customWidth="1"/>
    <col min="3" max="3" width="10.08984375" customWidth="1"/>
    <col min="4" max="4" width="11.08984375" customWidth="1"/>
    <col min="5" max="8" width="7.36328125" bestFit="1" customWidth="1"/>
    <col min="9" max="9" width="8.08984375" bestFit="1" customWidth="1"/>
    <col min="10" max="14" width="7.36328125" bestFit="1" customWidth="1"/>
    <col min="15" max="15" width="8.08984375" bestFit="1" customWidth="1"/>
    <col min="16" max="17" width="7.36328125" bestFit="1" customWidth="1"/>
    <col min="18" max="18" width="8.08984375" bestFit="1" customWidth="1"/>
    <col min="19" max="28" width="7.36328125" bestFit="1" customWidth="1"/>
  </cols>
  <sheetData>
    <row r="1" spans="1:73" s="66" customFormat="1" ht="13" x14ac:dyDescent="0.3">
      <c r="B1" s="84" t="s">
        <v>195</v>
      </c>
      <c r="E1" s="84" t="s">
        <v>148</v>
      </c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</row>
    <row r="2" spans="1:73" s="66" customFormat="1" x14ac:dyDescent="0.25">
      <c r="B2" s="66" t="s">
        <v>196</v>
      </c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</row>
    <row r="3" spans="1:73" s="66" customFormat="1" x14ac:dyDescent="0.25"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</row>
    <row r="4" spans="1:73" s="173" customFormat="1" ht="15.5" x14ac:dyDescent="0.35">
      <c r="A4" s="177" t="s">
        <v>205</v>
      </c>
      <c r="C4" s="177" t="s">
        <v>206</v>
      </c>
      <c r="D4" s="178"/>
      <c r="F4" s="177" t="s">
        <v>207</v>
      </c>
      <c r="H4" s="177" t="s">
        <v>228</v>
      </c>
      <c r="J4" s="178" t="s">
        <v>229</v>
      </c>
      <c r="BU4" s="153"/>
    </row>
    <row r="5" spans="1:73" s="66" customFormat="1" x14ac:dyDescent="0.25"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</row>
    <row r="7" spans="1:73" ht="14.5" x14ac:dyDescent="0.35">
      <c r="B7" s="3" t="s">
        <v>128</v>
      </c>
      <c r="C7" s="20" t="s">
        <v>129</v>
      </c>
      <c r="D7" s="2"/>
      <c r="E7" s="2"/>
      <c r="F7" s="2"/>
    </row>
    <row r="8" spans="1:73" ht="14.5" x14ac:dyDescent="0.35">
      <c r="B8" s="3" t="s">
        <v>130</v>
      </c>
      <c r="C8" s="3" t="s">
        <v>151</v>
      </c>
    </row>
    <row r="9" spans="1:73" ht="14.5" x14ac:dyDescent="0.35">
      <c r="B9" s="3"/>
      <c r="C9" s="3"/>
    </row>
    <row r="10" spans="1:73" ht="14.5" x14ac:dyDescent="0.35">
      <c r="B10" s="3"/>
      <c r="C10" s="3"/>
      <c r="D10" s="4" t="s">
        <v>3</v>
      </c>
      <c r="E10" s="80" t="s">
        <v>4</v>
      </c>
      <c r="F10" s="80" t="s">
        <v>4</v>
      </c>
      <c r="G10" s="80" t="s">
        <v>4</v>
      </c>
      <c r="H10" s="80" t="s">
        <v>4</v>
      </c>
      <c r="I10" s="80" t="s">
        <v>4</v>
      </c>
      <c r="J10" s="80" t="s">
        <v>5</v>
      </c>
      <c r="K10" s="80" t="s">
        <v>5</v>
      </c>
      <c r="L10" s="80" t="s">
        <v>5</v>
      </c>
      <c r="M10" s="80" t="s">
        <v>5</v>
      </c>
      <c r="N10" s="80" t="s">
        <v>5</v>
      </c>
      <c r="O10" s="80" t="s">
        <v>197</v>
      </c>
      <c r="P10" s="80" t="s">
        <v>197</v>
      </c>
      <c r="Q10" s="80" t="s">
        <v>197</v>
      </c>
      <c r="R10" s="80" t="s">
        <v>197</v>
      </c>
      <c r="S10" s="80" t="s">
        <v>197</v>
      </c>
      <c r="T10" s="80" t="s">
        <v>198</v>
      </c>
      <c r="U10" s="80" t="s">
        <v>198</v>
      </c>
      <c r="V10" s="80" t="s">
        <v>198</v>
      </c>
      <c r="W10" s="80" t="s">
        <v>198</v>
      </c>
      <c r="X10" s="80" t="s">
        <v>198</v>
      </c>
      <c r="Y10" s="80" t="s">
        <v>199</v>
      </c>
      <c r="Z10" s="80" t="s">
        <v>199</v>
      </c>
      <c r="AA10" s="80" t="s">
        <v>199</v>
      </c>
      <c r="AB10" s="80" t="s">
        <v>199</v>
      </c>
    </row>
    <row r="11" spans="1:73" ht="14.5" x14ac:dyDescent="0.35">
      <c r="A11" s="5" t="s">
        <v>6</v>
      </c>
      <c r="B11" s="6" t="s">
        <v>7</v>
      </c>
      <c r="C11" s="81" t="s">
        <v>8</v>
      </c>
      <c r="D11" s="81" t="s">
        <v>9</v>
      </c>
      <c r="E11" s="82" t="s">
        <v>155</v>
      </c>
      <c r="F11" s="82" t="s">
        <v>156</v>
      </c>
      <c r="G11" s="82" t="s">
        <v>158</v>
      </c>
      <c r="H11" s="82" t="s">
        <v>159</v>
      </c>
      <c r="I11" s="82" t="s">
        <v>162</v>
      </c>
      <c r="J11" s="82" t="s">
        <v>157</v>
      </c>
      <c r="K11" s="82" t="s">
        <v>160</v>
      </c>
      <c r="L11" s="82" t="s">
        <v>163</v>
      </c>
      <c r="M11" s="82" t="s">
        <v>164</v>
      </c>
      <c r="N11" s="82" t="s">
        <v>165</v>
      </c>
      <c r="O11" s="82" t="s">
        <v>167</v>
      </c>
      <c r="P11" s="82" t="s">
        <v>168</v>
      </c>
      <c r="Q11" s="82" t="s">
        <v>169</v>
      </c>
      <c r="R11" s="82" t="s">
        <v>171</v>
      </c>
      <c r="S11" s="82" t="s">
        <v>172</v>
      </c>
      <c r="T11" s="82" t="s">
        <v>173</v>
      </c>
      <c r="U11" s="82" t="s">
        <v>174</v>
      </c>
      <c r="V11" s="82" t="s">
        <v>175</v>
      </c>
      <c r="W11" s="82" t="s">
        <v>176</v>
      </c>
      <c r="X11" s="82" t="s">
        <v>177</v>
      </c>
      <c r="Y11" s="82" t="s">
        <v>178</v>
      </c>
      <c r="Z11" s="82" t="s">
        <v>179</v>
      </c>
      <c r="AA11" s="82" t="s">
        <v>180</v>
      </c>
      <c r="AB11" s="82" t="s">
        <v>181</v>
      </c>
    </row>
    <row r="12" spans="1:73" ht="14.5" x14ac:dyDescent="0.35">
      <c r="A12" s="28">
        <v>1</v>
      </c>
      <c r="B12" s="3" t="s">
        <v>30</v>
      </c>
      <c r="C12" s="11" t="s">
        <v>31</v>
      </c>
      <c r="D12" s="11">
        <v>119</v>
      </c>
      <c r="E12" s="75">
        <v>99.3</v>
      </c>
      <c r="F12" s="75">
        <v>111.1</v>
      </c>
      <c r="G12" s="75">
        <v>120.4</v>
      </c>
      <c r="H12" s="75">
        <v>104.1</v>
      </c>
      <c r="I12" s="75">
        <v>85.3</v>
      </c>
      <c r="J12" s="75">
        <v>112</v>
      </c>
      <c r="K12" s="75">
        <v>106.6</v>
      </c>
      <c r="L12" s="75">
        <v>96.9</v>
      </c>
      <c r="M12" s="75">
        <v>105.6</v>
      </c>
      <c r="N12" s="75">
        <v>124.9</v>
      </c>
      <c r="O12" s="75">
        <v>125.3</v>
      </c>
      <c r="P12" s="75">
        <v>106.7</v>
      </c>
      <c r="Q12" s="75">
        <v>115.4</v>
      </c>
      <c r="R12" s="75">
        <v>132.9</v>
      </c>
      <c r="S12" s="75">
        <v>126.3</v>
      </c>
      <c r="T12" s="75">
        <v>112.6</v>
      </c>
      <c r="U12" s="75">
        <v>142</v>
      </c>
      <c r="V12" s="75">
        <v>126.2</v>
      </c>
      <c r="W12" s="75">
        <v>131.1</v>
      </c>
      <c r="X12" s="75">
        <v>121.2</v>
      </c>
      <c r="Y12" s="75">
        <v>114</v>
      </c>
      <c r="Z12" s="75">
        <v>140.4</v>
      </c>
      <c r="AA12" s="75">
        <v>114.4</v>
      </c>
      <c r="AB12" s="75">
        <v>129.80000000000001</v>
      </c>
    </row>
    <row r="13" spans="1:73" ht="14.5" x14ac:dyDescent="0.35">
      <c r="A13" s="28">
        <v>2</v>
      </c>
      <c r="B13" s="3" t="s">
        <v>32</v>
      </c>
      <c r="C13" s="11" t="s">
        <v>33</v>
      </c>
      <c r="D13" s="11">
        <v>6022</v>
      </c>
      <c r="E13" s="75">
        <v>17.600000000000001</v>
      </c>
      <c r="F13" s="75">
        <v>42</v>
      </c>
      <c r="G13" s="75">
        <v>43.6</v>
      </c>
      <c r="H13" s="75">
        <v>43.2</v>
      </c>
      <c r="I13" s="75">
        <v>31.5</v>
      </c>
      <c r="J13" s="75">
        <v>24.8</v>
      </c>
      <c r="K13" s="75">
        <v>22.3</v>
      </c>
      <c r="L13" s="75">
        <v>37.700000000000003</v>
      </c>
      <c r="M13" s="75">
        <v>43.4</v>
      </c>
      <c r="N13" s="75">
        <v>45.5</v>
      </c>
      <c r="O13" s="75">
        <v>40.200000000000003</v>
      </c>
      <c r="P13" s="75">
        <v>43.7</v>
      </c>
      <c r="Q13" s="75">
        <v>29.1</v>
      </c>
      <c r="R13" s="75">
        <v>31.8</v>
      </c>
      <c r="S13" s="75">
        <v>40.4</v>
      </c>
      <c r="T13" s="75">
        <v>37.5</v>
      </c>
      <c r="U13" s="75">
        <v>50.3</v>
      </c>
      <c r="V13" s="75">
        <v>42.4</v>
      </c>
      <c r="W13" s="75">
        <v>31.3</v>
      </c>
      <c r="X13" s="75">
        <v>41.8</v>
      </c>
      <c r="Y13" s="75">
        <v>42.8</v>
      </c>
      <c r="Z13" s="75">
        <v>50.6</v>
      </c>
      <c r="AA13" s="75">
        <v>35.5</v>
      </c>
      <c r="AB13" s="75">
        <v>34</v>
      </c>
    </row>
    <row r="14" spans="1:73" ht="14.5" x14ac:dyDescent="0.35">
      <c r="A14" s="28">
        <v>3</v>
      </c>
      <c r="B14" s="3" t="s">
        <v>34</v>
      </c>
      <c r="C14" s="11" t="s">
        <v>35</v>
      </c>
      <c r="D14" s="11">
        <v>6083</v>
      </c>
      <c r="E14" s="75">
        <v>10.7</v>
      </c>
      <c r="F14" s="75">
        <v>11.8</v>
      </c>
      <c r="G14" s="75">
        <v>8.9</v>
      </c>
      <c r="H14" s="75">
        <v>10.199999999999999</v>
      </c>
      <c r="I14" s="75">
        <v>11.8</v>
      </c>
      <c r="J14" s="75">
        <v>10.6</v>
      </c>
      <c r="K14" s="75">
        <v>8</v>
      </c>
      <c r="L14" s="75">
        <v>15.4</v>
      </c>
      <c r="M14" s="75">
        <v>8.3000000000000007</v>
      </c>
      <c r="N14" s="75">
        <v>9.5</v>
      </c>
      <c r="O14" s="75">
        <v>9.6999999999999993</v>
      </c>
      <c r="P14" s="75">
        <v>10.1</v>
      </c>
      <c r="Q14" s="75">
        <v>9.4</v>
      </c>
      <c r="R14" s="75">
        <v>13.1</v>
      </c>
      <c r="S14" s="75">
        <v>5.7</v>
      </c>
      <c r="T14" s="75">
        <v>11.4</v>
      </c>
      <c r="U14" s="75">
        <v>9.6</v>
      </c>
      <c r="V14" s="75">
        <v>7.9</v>
      </c>
      <c r="W14" s="75">
        <v>8.6</v>
      </c>
      <c r="X14" s="75">
        <v>9.4</v>
      </c>
      <c r="Y14" s="75">
        <v>15.9</v>
      </c>
      <c r="Z14" s="75">
        <v>8.9</v>
      </c>
      <c r="AA14" s="75">
        <v>9.1</v>
      </c>
      <c r="AB14" s="75">
        <v>8.8000000000000007</v>
      </c>
    </row>
    <row r="15" spans="1:73" ht="14.5" x14ac:dyDescent="0.35">
      <c r="A15" s="28">
        <v>4</v>
      </c>
      <c r="B15" s="3" t="s">
        <v>36</v>
      </c>
      <c r="C15" s="11" t="s">
        <v>37</v>
      </c>
      <c r="D15" s="11">
        <v>5957</v>
      </c>
      <c r="E15" s="75">
        <v>29.4</v>
      </c>
      <c r="F15" s="75">
        <v>126.3</v>
      </c>
      <c r="G15" s="75">
        <v>132.30000000000001</v>
      </c>
      <c r="H15" s="75">
        <v>125</v>
      </c>
      <c r="I15" s="75">
        <v>46.6</v>
      </c>
      <c r="J15" s="75">
        <v>58.7</v>
      </c>
      <c r="K15" s="75">
        <v>53.9</v>
      </c>
      <c r="L15" s="75">
        <v>80.2</v>
      </c>
      <c r="M15" s="75">
        <v>124.4</v>
      </c>
      <c r="N15" s="75">
        <v>127.1</v>
      </c>
      <c r="O15" s="75">
        <v>133.19999999999999</v>
      </c>
      <c r="P15" s="75">
        <v>122.6</v>
      </c>
      <c r="Q15" s="75">
        <v>83.2</v>
      </c>
      <c r="R15" s="75">
        <v>69.5</v>
      </c>
      <c r="S15" s="75">
        <v>150.30000000000001</v>
      </c>
      <c r="T15" s="75">
        <v>135.1</v>
      </c>
      <c r="U15" s="75">
        <v>131.9</v>
      </c>
      <c r="V15" s="75">
        <v>150.69999999999999</v>
      </c>
      <c r="W15" s="75">
        <v>128</v>
      </c>
      <c r="X15" s="75">
        <v>143.5</v>
      </c>
      <c r="Y15" s="75">
        <v>120.6</v>
      </c>
      <c r="Z15" s="75">
        <v>136.19999999999999</v>
      </c>
      <c r="AA15" s="75">
        <v>136.19999999999999</v>
      </c>
      <c r="AB15" s="75">
        <v>122.5</v>
      </c>
    </row>
    <row r="16" spans="1:73" ht="14.5" x14ac:dyDescent="0.35">
      <c r="A16" s="28">
        <v>5</v>
      </c>
      <c r="B16" s="29" t="s">
        <v>38</v>
      </c>
      <c r="C16" s="11" t="s">
        <v>39</v>
      </c>
      <c r="D16" s="11">
        <v>176</v>
      </c>
      <c r="E16" s="75">
        <v>13.4</v>
      </c>
      <c r="F16" s="75">
        <v>11.5</v>
      </c>
      <c r="G16" s="75">
        <v>12.6</v>
      </c>
      <c r="H16" s="75">
        <v>12.5</v>
      </c>
      <c r="I16" s="75">
        <v>14.8</v>
      </c>
      <c r="J16" s="75">
        <v>12.7</v>
      </c>
      <c r="K16" s="75">
        <v>11.9</v>
      </c>
      <c r="L16" s="75">
        <v>13.9</v>
      </c>
      <c r="M16" s="75">
        <v>12.2</v>
      </c>
      <c r="N16" s="75">
        <v>12</v>
      </c>
      <c r="O16" s="75">
        <v>13.6</v>
      </c>
      <c r="P16" s="75">
        <v>14.4</v>
      </c>
      <c r="Q16" s="75">
        <v>16.7</v>
      </c>
      <c r="R16" s="75">
        <v>14</v>
      </c>
      <c r="S16" s="75">
        <v>14.6</v>
      </c>
      <c r="T16" s="75">
        <v>13</v>
      </c>
      <c r="U16" s="75">
        <v>13.4</v>
      </c>
      <c r="V16" s="75">
        <v>15.5</v>
      </c>
      <c r="W16" s="75">
        <v>15.4</v>
      </c>
      <c r="X16" s="75">
        <v>16.5</v>
      </c>
      <c r="Y16" s="75">
        <v>14.8</v>
      </c>
      <c r="Z16" s="75">
        <v>13.5</v>
      </c>
      <c r="AA16" s="75">
        <v>16</v>
      </c>
      <c r="AB16" s="75">
        <v>15.6</v>
      </c>
    </row>
    <row r="17" spans="1:28" ht="14.5" x14ac:dyDescent="0.35">
      <c r="A17" s="28">
        <v>6</v>
      </c>
      <c r="B17" s="3" t="s">
        <v>40</v>
      </c>
      <c r="C17" s="11" t="s">
        <v>41</v>
      </c>
      <c r="D17" s="11">
        <v>5950</v>
      </c>
      <c r="E17" s="75">
        <v>14.2</v>
      </c>
      <c r="F17" s="75">
        <v>12.7</v>
      </c>
      <c r="G17" s="75">
        <v>14.3</v>
      </c>
      <c r="H17" s="75">
        <v>14.8</v>
      </c>
      <c r="I17" s="75">
        <v>32.299999999999997</v>
      </c>
      <c r="J17" s="75">
        <v>18.600000000000001</v>
      </c>
      <c r="K17" s="75">
        <v>18.2</v>
      </c>
      <c r="L17" s="75">
        <v>22.2</v>
      </c>
      <c r="M17" s="75">
        <v>21.2</v>
      </c>
      <c r="N17" s="75">
        <v>20.6</v>
      </c>
      <c r="O17" s="75">
        <v>21.1</v>
      </c>
      <c r="P17" s="75">
        <v>19.8</v>
      </c>
      <c r="Q17" s="75">
        <v>23.2</v>
      </c>
      <c r="R17" s="75">
        <v>19.399999999999999</v>
      </c>
      <c r="S17" s="75">
        <v>24.8</v>
      </c>
      <c r="T17" s="75">
        <v>17.5</v>
      </c>
      <c r="U17" s="75">
        <v>18.3</v>
      </c>
      <c r="V17" s="75">
        <v>26.6</v>
      </c>
      <c r="W17" s="75">
        <v>20.2</v>
      </c>
      <c r="X17" s="75">
        <v>22.8</v>
      </c>
      <c r="Y17" s="75">
        <v>25.7</v>
      </c>
      <c r="Z17" s="75">
        <v>23.2</v>
      </c>
      <c r="AA17" s="75">
        <v>25.7</v>
      </c>
      <c r="AB17" s="75">
        <v>22.6</v>
      </c>
    </row>
    <row r="18" spans="1:28" ht="14.5" x14ac:dyDescent="0.35">
      <c r="A18" s="28">
        <v>7</v>
      </c>
      <c r="B18" s="3" t="s">
        <v>42</v>
      </c>
      <c r="C18" s="11" t="s">
        <v>43</v>
      </c>
      <c r="D18" s="11">
        <v>5785</v>
      </c>
      <c r="E18" s="75">
        <v>121.6</v>
      </c>
      <c r="F18" s="75">
        <v>91.1</v>
      </c>
      <c r="G18" s="75">
        <v>75.7</v>
      </c>
      <c r="H18" s="75">
        <v>61.8</v>
      </c>
      <c r="I18" s="75">
        <v>77.5</v>
      </c>
      <c r="J18" s="75">
        <v>136.6</v>
      </c>
      <c r="K18" s="75">
        <v>116.6</v>
      </c>
      <c r="L18" s="75">
        <v>93</v>
      </c>
      <c r="M18" s="75">
        <v>80.7</v>
      </c>
      <c r="N18" s="75">
        <v>62.9</v>
      </c>
      <c r="O18" s="75">
        <v>82.6</v>
      </c>
      <c r="P18" s="75">
        <v>78.5</v>
      </c>
      <c r="Q18" s="75">
        <v>108.5</v>
      </c>
      <c r="R18" s="75">
        <v>134.6</v>
      </c>
      <c r="S18" s="75">
        <v>80.3</v>
      </c>
      <c r="T18" s="75">
        <v>89.4</v>
      </c>
      <c r="U18" s="75">
        <v>80.599999999999994</v>
      </c>
      <c r="V18" s="75">
        <v>89.1</v>
      </c>
      <c r="W18" s="75">
        <v>74.7</v>
      </c>
      <c r="X18" s="75">
        <v>78</v>
      </c>
      <c r="Y18" s="75">
        <v>98.3</v>
      </c>
      <c r="Z18" s="75">
        <v>83.3</v>
      </c>
      <c r="AA18" s="75">
        <v>100</v>
      </c>
      <c r="AB18" s="75">
        <v>101</v>
      </c>
    </row>
    <row r="19" spans="1:28" ht="14.5" x14ac:dyDescent="0.35">
      <c r="A19" s="28">
        <v>8</v>
      </c>
      <c r="B19" s="3" t="s">
        <v>44</v>
      </c>
      <c r="C19" s="11" t="s">
        <v>45</v>
      </c>
      <c r="D19" s="11">
        <v>5960</v>
      </c>
      <c r="E19" s="75">
        <v>122.3</v>
      </c>
      <c r="F19" s="75">
        <v>144.4</v>
      </c>
      <c r="G19" s="75">
        <v>147.80000000000001</v>
      </c>
      <c r="H19" s="75">
        <v>148.1</v>
      </c>
      <c r="I19" s="75">
        <v>98.6</v>
      </c>
      <c r="J19" s="75">
        <v>173.6</v>
      </c>
      <c r="K19" s="75">
        <v>145.30000000000001</v>
      </c>
      <c r="L19" s="75">
        <v>158.1</v>
      </c>
      <c r="M19" s="75">
        <v>148.4</v>
      </c>
      <c r="N19" s="75">
        <v>161.80000000000001</v>
      </c>
      <c r="O19" s="75">
        <v>187.7</v>
      </c>
      <c r="P19" s="75">
        <v>178.5</v>
      </c>
      <c r="Q19" s="75">
        <v>170.3</v>
      </c>
      <c r="R19" s="75">
        <v>193.6</v>
      </c>
      <c r="S19" s="75">
        <v>183.6</v>
      </c>
      <c r="T19" s="75">
        <v>187.4</v>
      </c>
      <c r="U19" s="75">
        <v>158.80000000000001</v>
      </c>
      <c r="V19" s="75">
        <v>199.4</v>
      </c>
      <c r="W19" s="75">
        <v>191.7</v>
      </c>
      <c r="X19" s="75">
        <v>182.4</v>
      </c>
      <c r="Y19" s="75">
        <v>155.9</v>
      </c>
      <c r="Z19" s="75">
        <v>175.6</v>
      </c>
      <c r="AA19" s="75">
        <v>176.7</v>
      </c>
      <c r="AB19" s="75">
        <v>171.7</v>
      </c>
    </row>
    <row r="20" spans="1:28" ht="14.5" x14ac:dyDescent="0.35">
      <c r="A20" s="28">
        <v>9</v>
      </c>
      <c r="B20" s="3" t="s">
        <v>46</v>
      </c>
      <c r="C20" s="11" t="s">
        <v>47</v>
      </c>
      <c r="D20" s="11">
        <v>305</v>
      </c>
      <c r="E20" s="75">
        <v>2.7</v>
      </c>
      <c r="F20" s="75">
        <v>2.7</v>
      </c>
      <c r="G20" s="75">
        <v>3</v>
      </c>
      <c r="H20" s="75">
        <v>2.8</v>
      </c>
      <c r="I20" s="75">
        <v>4.5999999999999996</v>
      </c>
      <c r="J20" s="75">
        <v>2.9</v>
      </c>
      <c r="K20" s="75">
        <v>3.2</v>
      </c>
      <c r="L20" s="75">
        <v>4.5999999999999996</v>
      </c>
      <c r="M20" s="75">
        <v>2.6</v>
      </c>
      <c r="N20" s="75">
        <v>2.5</v>
      </c>
      <c r="O20" s="75">
        <v>3.1</v>
      </c>
      <c r="P20" s="75">
        <v>2.8</v>
      </c>
      <c r="Q20" s="75">
        <v>2.5</v>
      </c>
      <c r="R20" s="75">
        <v>2.5</v>
      </c>
      <c r="S20" s="75">
        <v>2.2999999999999998</v>
      </c>
      <c r="T20" s="75">
        <v>2.8</v>
      </c>
      <c r="U20" s="75">
        <v>2.8</v>
      </c>
      <c r="V20" s="75">
        <v>2.9</v>
      </c>
      <c r="W20" s="75">
        <v>3.2</v>
      </c>
      <c r="X20" s="75">
        <v>2.7</v>
      </c>
      <c r="Y20" s="75">
        <v>3.2</v>
      </c>
      <c r="Z20" s="75">
        <v>2.9</v>
      </c>
      <c r="AA20" s="75">
        <v>2.6</v>
      </c>
      <c r="AB20" s="75">
        <v>2.8</v>
      </c>
    </row>
    <row r="21" spans="1:28" ht="14.5" x14ac:dyDescent="0.35">
      <c r="A21" s="28">
        <v>10</v>
      </c>
      <c r="B21" s="3" t="s">
        <v>48</v>
      </c>
      <c r="C21" s="11" t="s">
        <v>49</v>
      </c>
      <c r="D21" s="11">
        <v>311</v>
      </c>
      <c r="E21" s="75">
        <v>217.9</v>
      </c>
      <c r="F21" s="75">
        <v>13.2</v>
      </c>
      <c r="G21" s="75">
        <v>15</v>
      </c>
      <c r="H21" s="75">
        <v>13.3</v>
      </c>
      <c r="I21" s="75">
        <v>20.6</v>
      </c>
      <c r="J21" s="75">
        <v>83.8</v>
      </c>
      <c r="K21" s="75">
        <v>57.5</v>
      </c>
      <c r="L21" s="75">
        <v>40.9</v>
      </c>
      <c r="M21" s="75">
        <v>13.6</v>
      </c>
      <c r="N21" s="75">
        <v>15.4</v>
      </c>
      <c r="O21" s="75">
        <v>3</v>
      </c>
      <c r="P21" s="75">
        <v>6.4</v>
      </c>
      <c r="Q21" s="75">
        <v>60</v>
      </c>
      <c r="R21" s="75">
        <v>36.299999999999997</v>
      </c>
      <c r="S21" s="75">
        <v>17.899999999999999</v>
      </c>
      <c r="T21" s="75">
        <v>17</v>
      </c>
      <c r="U21" s="75">
        <v>21.4</v>
      </c>
      <c r="V21" s="75">
        <v>19.399999999999999</v>
      </c>
      <c r="W21" s="75">
        <v>24.4</v>
      </c>
      <c r="X21" s="75">
        <v>24.7</v>
      </c>
      <c r="Y21" s="75">
        <v>27.5</v>
      </c>
      <c r="Z21" s="75">
        <v>19.100000000000001</v>
      </c>
      <c r="AA21" s="75">
        <v>24.3</v>
      </c>
      <c r="AB21" s="75">
        <v>30.4</v>
      </c>
    </row>
    <row r="22" spans="1:28" ht="14.5" x14ac:dyDescent="0.35">
      <c r="A22" s="28">
        <v>11</v>
      </c>
      <c r="B22" s="3" t="s">
        <v>50</v>
      </c>
      <c r="C22" s="11" t="s">
        <v>51</v>
      </c>
      <c r="D22" s="11">
        <v>586</v>
      </c>
      <c r="E22" s="75">
        <v>735.4</v>
      </c>
      <c r="F22" s="75">
        <v>527.6</v>
      </c>
      <c r="G22" s="75">
        <v>493.7</v>
      </c>
      <c r="H22" s="75">
        <v>569.9</v>
      </c>
      <c r="I22" s="75">
        <v>434.2</v>
      </c>
      <c r="J22" s="75">
        <v>490.9</v>
      </c>
      <c r="K22" s="75">
        <v>449.5</v>
      </c>
      <c r="L22" s="75">
        <v>459.1</v>
      </c>
      <c r="M22" s="75">
        <v>487.1</v>
      </c>
      <c r="N22" s="75">
        <v>440.5</v>
      </c>
      <c r="O22" s="75">
        <v>509.4</v>
      </c>
      <c r="P22" s="75">
        <v>502.4</v>
      </c>
      <c r="Q22" s="75">
        <v>492.3</v>
      </c>
      <c r="R22" s="75">
        <v>562.20000000000005</v>
      </c>
      <c r="S22" s="75">
        <v>532.5</v>
      </c>
      <c r="T22" s="75">
        <v>509.5</v>
      </c>
      <c r="U22" s="75">
        <v>517.29999999999995</v>
      </c>
      <c r="V22" s="75">
        <v>535.9</v>
      </c>
      <c r="W22" s="75">
        <v>452.4</v>
      </c>
      <c r="X22" s="75">
        <v>506</v>
      </c>
      <c r="Y22" s="75">
        <v>593.29999999999995</v>
      </c>
      <c r="Z22" s="75">
        <v>522.9</v>
      </c>
      <c r="AA22" s="75">
        <v>503.4</v>
      </c>
      <c r="AB22" s="75">
        <v>477.5</v>
      </c>
    </row>
    <row r="23" spans="1:28" ht="14.5" x14ac:dyDescent="0.35">
      <c r="A23" s="28">
        <v>12</v>
      </c>
      <c r="B23" s="3" t="s">
        <v>52</v>
      </c>
      <c r="C23" s="11" t="s">
        <v>53</v>
      </c>
      <c r="D23" s="11">
        <v>9548602</v>
      </c>
      <c r="E23" s="75">
        <v>194.4</v>
      </c>
      <c r="F23" s="75">
        <v>152.6</v>
      </c>
      <c r="G23" s="75">
        <v>177.6</v>
      </c>
      <c r="H23" s="75">
        <v>156.5</v>
      </c>
      <c r="I23" s="75">
        <v>179.4</v>
      </c>
      <c r="J23" s="75">
        <v>162.5</v>
      </c>
      <c r="K23" s="75">
        <v>178.1</v>
      </c>
      <c r="L23" s="75">
        <v>121.4</v>
      </c>
      <c r="M23" s="75">
        <v>165.5</v>
      </c>
      <c r="N23" s="75">
        <v>157.6</v>
      </c>
      <c r="O23" s="75">
        <v>187.4</v>
      </c>
      <c r="P23" s="75">
        <v>131.1</v>
      </c>
      <c r="Q23" s="75">
        <v>144.80000000000001</v>
      </c>
      <c r="R23" s="75">
        <v>146.5</v>
      </c>
      <c r="S23" s="75">
        <v>183.1</v>
      </c>
      <c r="T23" s="75">
        <v>166.9</v>
      </c>
      <c r="U23" s="75">
        <v>153.9</v>
      </c>
      <c r="V23" s="75">
        <v>168</v>
      </c>
      <c r="W23" s="75">
        <v>140.6</v>
      </c>
      <c r="X23" s="75">
        <v>153.69999999999999</v>
      </c>
      <c r="Y23" s="75">
        <v>133</v>
      </c>
      <c r="Z23" s="75">
        <v>159.30000000000001</v>
      </c>
      <c r="AA23" s="75">
        <v>168.4</v>
      </c>
      <c r="AB23" s="75">
        <v>174.5</v>
      </c>
    </row>
    <row r="24" spans="1:28" ht="14.5" x14ac:dyDescent="0.35">
      <c r="A24" s="28">
        <v>13</v>
      </c>
      <c r="B24" s="29" t="s">
        <v>54</v>
      </c>
      <c r="C24" s="11" t="s">
        <v>55</v>
      </c>
      <c r="D24" s="11">
        <v>284</v>
      </c>
      <c r="E24" s="75">
        <v>15.7</v>
      </c>
      <c r="F24" s="75">
        <v>16.899999999999999</v>
      </c>
      <c r="G24" s="75">
        <v>19.600000000000001</v>
      </c>
      <c r="H24" s="75">
        <v>17.899999999999999</v>
      </c>
      <c r="I24" s="75">
        <v>21.6</v>
      </c>
      <c r="J24" s="75">
        <v>13.4</v>
      </c>
      <c r="K24" s="75">
        <v>15.7</v>
      </c>
      <c r="L24" s="75">
        <v>27.4</v>
      </c>
      <c r="M24" s="75">
        <v>22.8</v>
      </c>
      <c r="N24" s="75">
        <v>21.5</v>
      </c>
      <c r="O24" s="75">
        <v>16.7</v>
      </c>
      <c r="P24" s="75">
        <v>18.7</v>
      </c>
      <c r="Q24" s="75">
        <v>638.5</v>
      </c>
      <c r="R24" s="75">
        <v>17.7</v>
      </c>
      <c r="S24" s="75">
        <v>21.1</v>
      </c>
      <c r="T24" s="75">
        <v>16.3</v>
      </c>
      <c r="U24" s="75">
        <v>21</v>
      </c>
      <c r="V24" s="75">
        <v>21.1</v>
      </c>
      <c r="W24" s="75">
        <v>17.600000000000001</v>
      </c>
      <c r="X24" s="75">
        <v>19.3</v>
      </c>
      <c r="Y24" s="75">
        <v>19.399999999999999</v>
      </c>
      <c r="Z24" s="75">
        <v>23</v>
      </c>
      <c r="AA24" s="75">
        <v>22.1</v>
      </c>
      <c r="AB24" s="75">
        <v>16.100000000000001</v>
      </c>
    </row>
    <row r="25" spans="1:28" ht="14.5" x14ac:dyDescent="0.35">
      <c r="A25" s="28">
        <v>14</v>
      </c>
      <c r="B25" s="3" t="s">
        <v>56</v>
      </c>
      <c r="C25" s="11" t="s">
        <v>57</v>
      </c>
      <c r="D25" s="11">
        <v>723</v>
      </c>
      <c r="E25" s="75">
        <v>5.2</v>
      </c>
      <c r="F25" s="75">
        <v>4.5</v>
      </c>
      <c r="G25" s="75">
        <v>4.7</v>
      </c>
      <c r="H25" s="75">
        <v>4.9000000000000004</v>
      </c>
      <c r="I25" s="75">
        <v>5</v>
      </c>
      <c r="J25" s="75">
        <v>5.8</v>
      </c>
      <c r="K25" s="75">
        <v>5.0999999999999996</v>
      </c>
      <c r="L25" s="75">
        <v>5.5</v>
      </c>
      <c r="M25" s="75">
        <v>6.3</v>
      </c>
      <c r="N25" s="75">
        <v>6.2</v>
      </c>
      <c r="O25" s="75">
        <v>6.9</v>
      </c>
      <c r="P25" s="75">
        <v>6.8</v>
      </c>
      <c r="Q25" s="75">
        <v>8.1</v>
      </c>
      <c r="R25" s="75">
        <v>8.4</v>
      </c>
      <c r="S25" s="75">
        <v>8.1999999999999993</v>
      </c>
      <c r="T25" s="75">
        <v>6.9</v>
      </c>
      <c r="U25" s="75">
        <v>7.6</v>
      </c>
      <c r="V25" s="75">
        <v>8.4</v>
      </c>
      <c r="W25" s="75">
        <v>7</v>
      </c>
      <c r="X25" s="75">
        <v>7.8</v>
      </c>
      <c r="Y25" s="75">
        <v>6.2</v>
      </c>
      <c r="Z25" s="75">
        <v>7.4</v>
      </c>
      <c r="AA25" s="75">
        <v>8.9</v>
      </c>
      <c r="AB25" s="75">
        <v>7.7</v>
      </c>
    </row>
    <row r="26" spans="1:28" ht="14.5" x14ac:dyDescent="0.35">
      <c r="A26" s="28">
        <v>15</v>
      </c>
      <c r="B26" s="3" t="s">
        <v>58</v>
      </c>
      <c r="C26" s="11" t="s">
        <v>59</v>
      </c>
      <c r="D26" s="11">
        <v>6830</v>
      </c>
      <c r="E26" s="75">
        <v>4</v>
      </c>
      <c r="F26" s="75">
        <v>12.2</v>
      </c>
      <c r="G26" s="75">
        <v>9.5</v>
      </c>
      <c r="H26" s="75">
        <v>11.5</v>
      </c>
      <c r="I26" s="75">
        <v>4.4000000000000004</v>
      </c>
      <c r="J26" s="75">
        <v>7</v>
      </c>
      <c r="K26" s="75">
        <v>6.5</v>
      </c>
      <c r="L26" s="75">
        <v>15.4</v>
      </c>
      <c r="M26" s="75">
        <v>13</v>
      </c>
      <c r="N26" s="75">
        <v>12.7</v>
      </c>
      <c r="O26" s="75">
        <v>10.7</v>
      </c>
      <c r="P26" s="75">
        <v>11.2</v>
      </c>
      <c r="Q26" s="75">
        <v>12.4</v>
      </c>
      <c r="R26" s="75">
        <v>8.5</v>
      </c>
      <c r="S26" s="75">
        <v>15.9</v>
      </c>
      <c r="T26" s="75">
        <v>14.2</v>
      </c>
      <c r="U26" s="75">
        <v>16.100000000000001</v>
      </c>
      <c r="V26" s="75">
        <v>15.5</v>
      </c>
      <c r="W26" s="75">
        <v>15.9</v>
      </c>
      <c r="X26" s="75">
        <v>17.3</v>
      </c>
      <c r="Y26" s="75">
        <v>14.2</v>
      </c>
      <c r="Z26" s="75">
        <v>12.5</v>
      </c>
      <c r="AA26" s="75">
        <v>17.3</v>
      </c>
      <c r="AB26" s="75">
        <v>18.7</v>
      </c>
    </row>
    <row r="27" spans="1:28" ht="14.5" x14ac:dyDescent="0.35">
      <c r="A27" s="28">
        <v>16</v>
      </c>
      <c r="B27" s="3" t="s">
        <v>60</v>
      </c>
      <c r="C27" s="11" t="s">
        <v>61</v>
      </c>
      <c r="D27" s="11">
        <v>5793</v>
      </c>
      <c r="E27" s="75">
        <v>83.9</v>
      </c>
      <c r="F27" s="75">
        <v>57.4</v>
      </c>
      <c r="G27" s="75">
        <v>69.8</v>
      </c>
      <c r="H27" s="75">
        <v>75.2</v>
      </c>
      <c r="I27" s="75">
        <v>99.6</v>
      </c>
      <c r="J27" s="75">
        <v>98.1</v>
      </c>
      <c r="K27" s="75">
        <v>69.3</v>
      </c>
      <c r="L27" s="75">
        <v>122</v>
      </c>
      <c r="M27" s="75">
        <v>80.3</v>
      </c>
      <c r="N27" s="75">
        <v>83.9</v>
      </c>
      <c r="O27" s="75">
        <v>94.3</v>
      </c>
      <c r="P27" s="75">
        <v>64.7</v>
      </c>
      <c r="Q27" s="75">
        <v>85.5</v>
      </c>
      <c r="R27" s="75">
        <v>94.7</v>
      </c>
      <c r="S27" s="75">
        <v>101</v>
      </c>
      <c r="T27" s="75">
        <v>86.1</v>
      </c>
      <c r="U27" s="75">
        <v>84.6</v>
      </c>
      <c r="V27" s="75">
        <v>83.4</v>
      </c>
      <c r="W27" s="75">
        <v>57.5</v>
      </c>
      <c r="X27" s="75">
        <v>98.9</v>
      </c>
      <c r="Y27" s="75">
        <v>55.9</v>
      </c>
      <c r="Z27" s="75">
        <v>96.3</v>
      </c>
      <c r="AA27" s="75">
        <v>107.4</v>
      </c>
      <c r="AB27" s="75">
        <v>75.8</v>
      </c>
    </row>
    <row r="28" spans="1:28" ht="14.5" x14ac:dyDescent="0.35">
      <c r="A28" s="28">
        <v>17</v>
      </c>
      <c r="B28" s="3" t="s">
        <v>62</v>
      </c>
      <c r="C28" s="11" t="s">
        <v>63</v>
      </c>
      <c r="D28" s="11">
        <v>33032</v>
      </c>
      <c r="E28" s="75">
        <v>432.5</v>
      </c>
      <c r="F28" s="75">
        <v>517.4</v>
      </c>
      <c r="G28" s="75">
        <v>532.29999999999995</v>
      </c>
      <c r="H28" s="75">
        <v>543.70000000000005</v>
      </c>
      <c r="I28" s="75">
        <v>374.5</v>
      </c>
      <c r="J28" s="75">
        <v>569.29999999999995</v>
      </c>
      <c r="K28" s="75">
        <v>513.79999999999995</v>
      </c>
      <c r="L28" s="75">
        <v>521.5</v>
      </c>
      <c r="M28" s="75">
        <v>552.5</v>
      </c>
      <c r="N28" s="75">
        <v>557.9</v>
      </c>
      <c r="O28" s="75">
        <v>634.20000000000005</v>
      </c>
      <c r="P28" s="75">
        <v>609.6</v>
      </c>
      <c r="Q28" s="75">
        <v>632.9</v>
      </c>
      <c r="R28" s="75">
        <v>628.20000000000005</v>
      </c>
      <c r="S28" s="75">
        <v>704.7</v>
      </c>
      <c r="T28" s="75">
        <v>614</v>
      </c>
      <c r="U28" s="75">
        <v>579.79999999999995</v>
      </c>
      <c r="V28" s="75">
        <v>725.9</v>
      </c>
      <c r="W28" s="75">
        <v>622.79999999999995</v>
      </c>
      <c r="X28" s="75">
        <v>674.4</v>
      </c>
      <c r="Y28" s="75">
        <v>561.79999999999995</v>
      </c>
      <c r="Z28" s="75">
        <v>621.1</v>
      </c>
      <c r="AA28" s="75">
        <v>650.20000000000005</v>
      </c>
      <c r="AB28" s="75">
        <v>650.9</v>
      </c>
    </row>
    <row r="29" spans="1:28" ht="14.5" x14ac:dyDescent="0.35">
      <c r="A29" s="28">
        <v>18</v>
      </c>
      <c r="B29" s="3" t="s">
        <v>64</v>
      </c>
      <c r="C29" s="11" t="s">
        <v>65</v>
      </c>
      <c r="D29" s="11">
        <v>5961</v>
      </c>
      <c r="E29" s="75">
        <v>257.89999999999998</v>
      </c>
      <c r="F29" s="75">
        <v>323.89999999999998</v>
      </c>
      <c r="G29" s="75">
        <v>316.2</v>
      </c>
      <c r="H29" s="75">
        <v>335.9</v>
      </c>
      <c r="I29" s="75">
        <v>254.9</v>
      </c>
      <c r="J29" s="75">
        <v>324.39999999999998</v>
      </c>
      <c r="K29" s="75">
        <v>287.5</v>
      </c>
      <c r="L29" s="75">
        <v>264.3</v>
      </c>
      <c r="M29" s="75">
        <v>344.4</v>
      </c>
      <c r="N29" s="75">
        <v>333.8</v>
      </c>
      <c r="O29" s="75">
        <v>321.39999999999998</v>
      </c>
      <c r="P29" s="75">
        <v>301.2</v>
      </c>
      <c r="Q29" s="75">
        <v>303.10000000000002</v>
      </c>
      <c r="R29" s="75">
        <v>320.10000000000002</v>
      </c>
      <c r="S29" s="75">
        <v>332.7</v>
      </c>
      <c r="T29" s="75">
        <v>277.39999999999998</v>
      </c>
      <c r="U29" s="75">
        <v>258.89999999999998</v>
      </c>
      <c r="V29" s="75">
        <v>340.7</v>
      </c>
      <c r="W29" s="75">
        <v>626.20000000000005</v>
      </c>
      <c r="X29" s="75">
        <v>297.60000000000002</v>
      </c>
      <c r="Y29" s="75">
        <v>270.89999999999998</v>
      </c>
      <c r="Z29" s="75">
        <v>278.89999999999998</v>
      </c>
      <c r="AA29" s="75">
        <v>296.2</v>
      </c>
      <c r="AB29" s="75">
        <v>353.7</v>
      </c>
    </row>
    <row r="30" spans="1:28" ht="14.5" x14ac:dyDescent="0.35">
      <c r="A30" s="28">
        <v>19</v>
      </c>
      <c r="B30" s="3" t="s">
        <v>66</v>
      </c>
      <c r="C30" s="11" t="s">
        <v>67</v>
      </c>
      <c r="D30" s="11">
        <v>124886</v>
      </c>
      <c r="E30" s="75">
        <v>41.6</v>
      </c>
      <c r="F30" s="75">
        <v>32.9</v>
      </c>
      <c r="G30" s="75">
        <v>36.9</v>
      </c>
      <c r="H30" s="75">
        <v>43.1</v>
      </c>
      <c r="I30" s="75">
        <v>40.6</v>
      </c>
      <c r="J30" s="75">
        <v>59.8</v>
      </c>
      <c r="K30" s="75">
        <v>48.7</v>
      </c>
      <c r="L30" s="75">
        <v>43.2</v>
      </c>
      <c r="M30" s="75">
        <v>35.5</v>
      </c>
      <c r="N30" s="75">
        <v>33.1</v>
      </c>
      <c r="O30" s="75">
        <v>47.4</v>
      </c>
      <c r="P30" s="75">
        <v>43</v>
      </c>
      <c r="Q30" s="75">
        <v>49.2</v>
      </c>
      <c r="R30" s="75">
        <v>56.5</v>
      </c>
      <c r="S30" s="75">
        <v>37.1</v>
      </c>
      <c r="T30" s="75">
        <v>35.4</v>
      </c>
      <c r="U30" s="75">
        <v>33.299999999999997</v>
      </c>
      <c r="V30" s="75">
        <v>41.9</v>
      </c>
      <c r="W30" s="75">
        <v>42</v>
      </c>
      <c r="X30" s="75">
        <v>37</v>
      </c>
      <c r="Y30" s="75">
        <v>48.5</v>
      </c>
      <c r="Z30" s="75">
        <v>26</v>
      </c>
      <c r="AA30" s="75">
        <v>48.8</v>
      </c>
      <c r="AB30" s="75">
        <v>47.7</v>
      </c>
    </row>
    <row r="31" spans="1:28" ht="14.5" x14ac:dyDescent="0.35">
      <c r="A31" s="28">
        <v>20</v>
      </c>
      <c r="B31" s="3" t="s">
        <v>68</v>
      </c>
      <c r="C31" s="11" t="s">
        <v>69</v>
      </c>
      <c r="D31" s="11">
        <v>750</v>
      </c>
      <c r="E31" s="75">
        <v>82.7</v>
      </c>
      <c r="F31" s="75">
        <v>73.099999999999994</v>
      </c>
      <c r="G31" s="75">
        <v>79.599999999999994</v>
      </c>
      <c r="H31" s="75">
        <v>82.3</v>
      </c>
      <c r="I31" s="75">
        <v>67.3</v>
      </c>
      <c r="J31" s="75">
        <v>82.8</v>
      </c>
      <c r="K31" s="75">
        <v>61.5</v>
      </c>
      <c r="L31" s="75">
        <v>97.8</v>
      </c>
      <c r="M31" s="75">
        <v>80</v>
      </c>
      <c r="N31" s="75">
        <v>56</v>
      </c>
      <c r="O31" s="75">
        <v>73.7</v>
      </c>
      <c r="P31" s="75">
        <v>66.400000000000006</v>
      </c>
      <c r="Q31" s="75">
        <v>72.099999999999994</v>
      </c>
      <c r="R31" s="75">
        <v>92.8</v>
      </c>
      <c r="S31" s="75">
        <v>63.4</v>
      </c>
      <c r="T31" s="75">
        <v>89.4</v>
      </c>
      <c r="U31" s="75">
        <v>76.8</v>
      </c>
      <c r="V31" s="75">
        <v>76.400000000000006</v>
      </c>
      <c r="W31" s="75">
        <v>76.8</v>
      </c>
      <c r="X31" s="75">
        <v>80.7</v>
      </c>
      <c r="Y31" s="75">
        <v>84.4</v>
      </c>
      <c r="Z31" s="75">
        <v>60</v>
      </c>
      <c r="AA31" s="75">
        <v>79.5</v>
      </c>
      <c r="AB31" s="75">
        <v>73.599999999999994</v>
      </c>
    </row>
    <row r="32" spans="1:28" ht="14.5" x14ac:dyDescent="0.35">
      <c r="A32" s="28">
        <v>21</v>
      </c>
      <c r="B32" s="3" t="s">
        <v>74</v>
      </c>
      <c r="C32" s="11" t="s">
        <v>75</v>
      </c>
      <c r="D32" s="11">
        <v>6274</v>
      </c>
      <c r="E32" s="75">
        <v>5</v>
      </c>
      <c r="F32" s="75">
        <v>2.8</v>
      </c>
      <c r="G32" s="75">
        <v>3.7</v>
      </c>
      <c r="H32" s="75">
        <v>3.5</v>
      </c>
      <c r="I32" s="75">
        <v>3.5</v>
      </c>
      <c r="J32" s="75">
        <v>5.2</v>
      </c>
      <c r="K32" s="75">
        <v>4</v>
      </c>
      <c r="L32" s="75">
        <v>4.7</v>
      </c>
      <c r="M32" s="75">
        <v>4.4000000000000004</v>
      </c>
      <c r="N32" s="75">
        <v>4.5</v>
      </c>
      <c r="O32" s="75">
        <v>3.8</v>
      </c>
      <c r="P32" s="75">
        <v>3.4</v>
      </c>
      <c r="Q32" s="75">
        <v>4.4000000000000004</v>
      </c>
      <c r="R32" s="75">
        <v>4.2</v>
      </c>
      <c r="S32" s="75">
        <v>4.2</v>
      </c>
      <c r="T32" s="75">
        <v>3.4</v>
      </c>
      <c r="U32" s="75">
        <v>4</v>
      </c>
      <c r="V32" s="75">
        <v>5.4</v>
      </c>
      <c r="W32" s="75">
        <v>7.5</v>
      </c>
      <c r="X32" s="75">
        <v>4</v>
      </c>
      <c r="Y32" s="75">
        <v>4.4000000000000004</v>
      </c>
      <c r="Z32" s="75">
        <v>2.9</v>
      </c>
      <c r="AA32" s="75">
        <v>4.7</v>
      </c>
      <c r="AB32" s="75">
        <v>4.2</v>
      </c>
    </row>
    <row r="33" spans="1:28" ht="14.5" x14ac:dyDescent="0.35">
      <c r="A33" s="28">
        <v>22</v>
      </c>
      <c r="B33" s="30" t="s">
        <v>188</v>
      </c>
      <c r="C33" s="4"/>
      <c r="D33" s="4"/>
      <c r="E33" s="75">
        <v>114.7</v>
      </c>
      <c r="F33" s="75">
        <v>6.6</v>
      </c>
      <c r="G33" s="75">
        <v>6.8</v>
      </c>
      <c r="H33" s="75">
        <v>10.8</v>
      </c>
      <c r="I33" s="75">
        <v>50.9</v>
      </c>
      <c r="J33" s="75">
        <v>4.5</v>
      </c>
      <c r="K33" s="75">
        <v>7.4</v>
      </c>
      <c r="L33" s="75">
        <v>58.6</v>
      </c>
      <c r="M33" s="75">
        <v>5.4</v>
      </c>
      <c r="N33" s="75">
        <v>7.3</v>
      </c>
      <c r="O33" s="75">
        <v>6.5</v>
      </c>
      <c r="P33" s="75">
        <v>7.2</v>
      </c>
      <c r="Q33" s="75">
        <v>7.7</v>
      </c>
      <c r="R33" s="75">
        <v>5.5</v>
      </c>
      <c r="S33" s="75">
        <v>7.1</v>
      </c>
      <c r="T33" s="75">
        <v>6.4</v>
      </c>
      <c r="U33" s="75">
        <v>6</v>
      </c>
      <c r="V33" s="75">
        <v>7.8</v>
      </c>
      <c r="W33" s="75">
        <v>8.1</v>
      </c>
      <c r="X33" s="75">
        <v>9.6999999999999993</v>
      </c>
      <c r="Y33" s="75">
        <v>8.6999999999999993</v>
      </c>
      <c r="Z33" s="75">
        <v>10.6</v>
      </c>
      <c r="AA33" s="75">
        <v>7.5</v>
      </c>
      <c r="AB33" s="75">
        <v>5.8</v>
      </c>
    </row>
    <row r="34" spans="1:28" ht="14.5" x14ac:dyDescent="0.35">
      <c r="A34" s="28">
        <v>23</v>
      </c>
      <c r="B34" s="3" t="s">
        <v>76</v>
      </c>
      <c r="C34" s="11" t="s">
        <v>77</v>
      </c>
      <c r="D34" s="11">
        <v>6306</v>
      </c>
      <c r="E34" s="75">
        <v>2</v>
      </c>
      <c r="F34" s="75">
        <v>1.4</v>
      </c>
      <c r="G34" s="75">
        <v>1.7</v>
      </c>
      <c r="H34" s="75">
        <v>1.8</v>
      </c>
      <c r="I34" s="75">
        <v>3.8</v>
      </c>
      <c r="J34" s="75">
        <v>1.7</v>
      </c>
      <c r="K34" s="75">
        <v>1.7</v>
      </c>
      <c r="L34" s="75">
        <v>2.5</v>
      </c>
      <c r="M34" s="75">
        <v>2.2999999999999998</v>
      </c>
      <c r="N34" s="75">
        <v>1.9</v>
      </c>
      <c r="O34" s="75">
        <v>1.7</v>
      </c>
      <c r="P34" s="75">
        <v>1.7</v>
      </c>
      <c r="Q34" s="75">
        <v>1.7</v>
      </c>
      <c r="R34" s="75">
        <v>2</v>
      </c>
      <c r="S34" s="75">
        <v>2.2000000000000002</v>
      </c>
      <c r="T34" s="75">
        <v>1.7</v>
      </c>
      <c r="U34" s="75">
        <v>2</v>
      </c>
      <c r="V34" s="75">
        <v>2</v>
      </c>
      <c r="W34" s="75">
        <v>2</v>
      </c>
      <c r="X34" s="75">
        <v>2.1</v>
      </c>
      <c r="Y34" s="75">
        <v>2</v>
      </c>
      <c r="Z34" s="75">
        <v>2.2999999999999998</v>
      </c>
      <c r="AA34" s="75">
        <v>2</v>
      </c>
      <c r="AB34" s="75">
        <v>1.8</v>
      </c>
    </row>
    <row r="35" spans="1:28" ht="14.5" x14ac:dyDescent="0.35">
      <c r="A35" s="28">
        <v>24</v>
      </c>
      <c r="B35" s="3" t="s">
        <v>78</v>
      </c>
      <c r="C35" s="11" t="s">
        <v>79</v>
      </c>
      <c r="D35" s="11">
        <v>107689</v>
      </c>
      <c r="E35" s="75">
        <v>139.4</v>
      </c>
      <c r="F35" s="75">
        <v>158.80000000000001</v>
      </c>
      <c r="G35" s="75">
        <v>139.69999999999999</v>
      </c>
      <c r="H35" s="75">
        <v>162.6</v>
      </c>
      <c r="I35" s="75">
        <v>199.2</v>
      </c>
      <c r="J35" s="75">
        <v>151.80000000000001</v>
      </c>
      <c r="K35" s="75">
        <v>147</v>
      </c>
      <c r="L35" s="75">
        <v>162.80000000000001</v>
      </c>
      <c r="M35" s="75">
        <v>164.5</v>
      </c>
      <c r="N35" s="75">
        <v>169.3</v>
      </c>
      <c r="O35" s="75">
        <v>178.6</v>
      </c>
      <c r="P35" s="75">
        <v>166</v>
      </c>
      <c r="Q35" s="75">
        <v>199.4</v>
      </c>
      <c r="R35" s="75">
        <v>213</v>
      </c>
      <c r="S35" s="75">
        <v>163.6</v>
      </c>
      <c r="T35" s="75">
        <v>178.5</v>
      </c>
      <c r="U35" s="75">
        <v>198.1</v>
      </c>
      <c r="V35" s="75">
        <v>185</v>
      </c>
      <c r="W35" s="75">
        <v>177</v>
      </c>
      <c r="X35" s="75">
        <v>190.6</v>
      </c>
      <c r="Y35" s="75">
        <v>258.5</v>
      </c>
      <c r="Z35" s="75">
        <v>215.5</v>
      </c>
      <c r="AA35" s="75">
        <v>208.7</v>
      </c>
      <c r="AB35" s="75">
        <v>176.6</v>
      </c>
    </row>
    <row r="36" spans="1:28" ht="14.5" x14ac:dyDescent="0.35">
      <c r="A36" s="28">
        <v>25</v>
      </c>
      <c r="B36" s="3" t="s">
        <v>80</v>
      </c>
      <c r="C36" s="11" t="s">
        <v>81</v>
      </c>
      <c r="D36" s="11">
        <v>6106</v>
      </c>
      <c r="E36" s="75">
        <v>2.2999999999999998</v>
      </c>
      <c r="F36" s="75">
        <v>2</v>
      </c>
      <c r="G36" s="75">
        <v>2.6</v>
      </c>
      <c r="H36" s="75">
        <v>2.7</v>
      </c>
      <c r="I36" s="75">
        <v>4.5</v>
      </c>
      <c r="J36" s="75">
        <v>2.6</v>
      </c>
      <c r="K36" s="75">
        <v>2.2999999999999998</v>
      </c>
      <c r="L36" s="75">
        <v>3.4</v>
      </c>
      <c r="M36" s="75">
        <v>2.8</v>
      </c>
      <c r="N36" s="75">
        <v>2.6</v>
      </c>
      <c r="O36" s="75">
        <v>2.2999999999999998</v>
      </c>
      <c r="P36" s="75">
        <v>2.7</v>
      </c>
      <c r="Q36" s="75">
        <v>2.4</v>
      </c>
      <c r="R36" s="75">
        <v>2.6</v>
      </c>
      <c r="S36" s="75">
        <v>2.9</v>
      </c>
      <c r="T36" s="75">
        <v>2.2000000000000002</v>
      </c>
      <c r="U36" s="75">
        <v>2.2000000000000002</v>
      </c>
      <c r="V36" s="75">
        <v>3.3</v>
      </c>
      <c r="W36" s="75">
        <v>2.9</v>
      </c>
      <c r="X36" s="75">
        <v>2.8</v>
      </c>
      <c r="Y36" s="75">
        <v>2.6</v>
      </c>
      <c r="Z36" s="75">
        <v>3</v>
      </c>
      <c r="AA36" s="75">
        <v>3</v>
      </c>
      <c r="AB36" s="75">
        <v>2.4</v>
      </c>
    </row>
    <row r="37" spans="1:28" ht="14.5" x14ac:dyDescent="0.35">
      <c r="A37" s="28">
        <v>26</v>
      </c>
      <c r="B37" s="3" t="s">
        <v>82</v>
      </c>
      <c r="C37" s="11" t="s">
        <v>83</v>
      </c>
      <c r="D37" s="11">
        <v>525</v>
      </c>
      <c r="E37" s="75">
        <v>37.9</v>
      </c>
      <c r="F37" s="75">
        <v>26</v>
      </c>
      <c r="G37" s="75">
        <v>31.2</v>
      </c>
      <c r="H37" s="75">
        <v>28.1</v>
      </c>
      <c r="I37" s="75">
        <v>34.9</v>
      </c>
      <c r="J37" s="75">
        <v>37.299999999999997</v>
      </c>
      <c r="K37" s="75">
        <v>27.9</v>
      </c>
      <c r="L37" s="75">
        <v>32.299999999999997</v>
      </c>
      <c r="M37" s="75">
        <v>35.700000000000003</v>
      </c>
      <c r="N37" s="75">
        <v>34.5</v>
      </c>
      <c r="O37" s="75">
        <v>35.4</v>
      </c>
      <c r="P37" s="75">
        <v>37.5</v>
      </c>
      <c r="Q37" s="75">
        <v>39.9</v>
      </c>
      <c r="R37" s="75">
        <v>35.6</v>
      </c>
      <c r="S37" s="75">
        <v>44</v>
      </c>
      <c r="T37" s="75">
        <v>33.700000000000003</v>
      </c>
      <c r="U37" s="75">
        <v>40</v>
      </c>
      <c r="V37" s="75">
        <v>46.3</v>
      </c>
      <c r="W37" s="75">
        <v>34.200000000000003</v>
      </c>
      <c r="X37" s="75">
        <v>38.9</v>
      </c>
      <c r="Y37" s="75">
        <v>33.5</v>
      </c>
      <c r="Z37" s="75">
        <v>46.4</v>
      </c>
      <c r="AA37" s="75">
        <v>39.4</v>
      </c>
      <c r="AB37" s="75">
        <v>37.1</v>
      </c>
    </row>
    <row r="38" spans="1:28" ht="14.5" x14ac:dyDescent="0.35">
      <c r="A38" s="28">
        <v>27</v>
      </c>
      <c r="B38" s="30" t="s">
        <v>191</v>
      </c>
      <c r="C38" s="4"/>
      <c r="D38" s="4"/>
      <c r="E38" s="75">
        <v>6.1</v>
      </c>
      <c r="F38" s="75">
        <v>8.1999999999999993</v>
      </c>
      <c r="G38" s="75">
        <v>6.4</v>
      </c>
      <c r="H38" s="75">
        <v>7.4</v>
      </c>
      <c r="I38" s="75">
        <v>5.5</v>
      </c>
      <c r="J38" s="75">
        <v>2.8</v>
      </c>
      <c r="K38" s="75">
        <v>2.5</v>
      </c>
      <c r="L38" s="75">
        <v>3.4</v>
      </c>
      <c r="M38" s="75">
        <v>3.3</v>
      </c>
      <c r="N38" s="75">
        <v>3.2</v>
      </c>
      <c r="O38" s="75">
        <v>4</v>
      </c>
      <c r="P38" s="75">
        <v>3.4</v>
      </c>
      <c r="Q38" s="75">
        <v>3.9</v>
      </c>
      <c r="R38" s="75">
        <v>4</v>
      </c>
      <c r="S38" s="75">
        <v>4.2</v>
      </c>
      <c r="T38" s="75">
        <v>3.8</v>
      </c>
      <c r="U38" s="75">
        <v>4.0999999999999996</v>
      </c>
      <c r="V38" s="75">
        <v>4</v>
      </c>
      <c r="W38" s="75">
        <v>1.9</v>
      </c>
      <c r="X38" s="75">
        <v>4</v>
      </c>
      <c r="Y38" s="75">
        <v>3.3</v>
      </c>
      <c r="Z38" s="75">
        <v>4</v>
      </c>
      <c r="AA38" s="75">
        <v>3.6</v>
      </c>
      <c r="AB38" s="75">
        <v>3.9</v>
      </c>
    </row>
    <row r="39" spans="1:28" ht="14.5" x14ac:dyDescent="0.35">
      <c r="A39" s="28">
        <v>28</v>
      </c>
      <c r="B39" s="3" t="s">
        <v>86</v>
      </c>
      <c r="C39" s="11" t="s">
        <v>87</v>
      </c>
      <c r="D39" s="11">
        <v>65065</v>
      </c>
      <c r="E39" s="75">
        <v>277.7</v>
      </c>
      <c r="F39" s="75">
        <v>329</v>
      </c>
      <c r="G39" s="75">
        <v>340.7</v>
      </c>
      <c r="H39" s="75">
        <v>354.8</v>
      </c>
      <c r="I39" s="75">
        <v>229.2</v>
      </c>
      <c r="J39" s="75">
        <v>338.6</v>
      </c>
      <c r="K39" s="75">
        <v>305.3</v>
      </c>
      <c r="L39" s="75">
        <v>277.89999999999998</v>
      </c>
      <c r="M39" s="75">
        <v>303.10000000000002</v>
      </c>
      <c r="N39" s="75">
        <v>333.9</v>
      </c>
      <c r="O39" s="75">
        <v>347.4</v>
      </c>
      <c r="P39" s="75">
        <v>341.2</v>
      </c>
      <c r="Q39" s="75">
        <v>341.9</v>
      </c>
      <c r="R39" s="75">
        <v>391.8</v>
      </c>
      <c r="S39" s="75">
        <v>368.8</v>
      </c>
      <c r="T39" s="75">
        <v>346.1</v>
      </c>
      <c r="U39" s="75">
        <v>359.7</v>
      </c>
      <c r="V39" s="75">
        <v>387.7</v>
      </c>
      <c r="W39" s="75">
        <v>344.7</v>
      </c>
      <c r="X39" s="75">
        <v>350.3</v>
      </c>
      <c r="Y39" s="75">
        <v>311.8</v>
      </c>
      <c r="Z39" s="75">
        <v>373.9</v>
      </c>
      <c r="AA39" s="75">
        <v>357</v>
      </c>
      <c r="AB39" s="75">
        <v>354.5</v>
      </c>
    </row>
    <row r="40" spans="1:28" ht="14.5" x14ac:dyDescent="0.35">
      <c r="A40" s="28">
        <v>29</v>
      </c>
      <c r="B40" s="3" t="s">
        <v>88</v>
      </c>
      <c r="C40" s="11" t="s">
        <v>89</v>
      </c>
      <c r="D40" s="11">
        <v>5893</v>
      </c>
      <c r="E40" s="75">
        <v>25.5</v>
      </c>
      <c r="F40" s="75">
        <v>27</v>
      </c>
      <c r="G40" s="75">
        <v>27.4</v>
      </c>
      <c r="H40" s="75">
        <v>26.5</v>
      </c>
      <c r="I40" s="75">
        <v>24.8</v>
      </c>
      <c r="J40" s="75">
        <v>30.8</v>
      </c>
      <c r="K40" s="75">
        <v>29.7</v>
      </c>
      <c r="L40" s="75">
        <v>29.6</v>
      </c>
      <c r="M40" s="75">
        <v>26.9</v>
      </c>
      <c r="N40" s="75">
        <v>28.9</v>
      </c>
      <c r="O40" s="75">
        <v>30.4</v>
      </c>
      <c r="P40" s="75">
        <v>28.9</v>
      </c>
      <c r="Q40" s="75">
        <v>32.5</v>
      </c>
      <c r="R40" s="75">
        <v>33.6</v>
      </c>
      <c r="S40" s="75">
        <v>30.4</v>
      </c>
      <c r="T40" s="75">
        <v>30.4</v>
      </c>
      <c r="U40" s="75">
        <v>30.4</v>
      </c>
      <c r="V40" s="75">
        <v>31.6</v>
      </c>
      <c r="W40" s="75">
        <v>29.2</v>
      </c>
      <c r="X40" s="75">
        <v>31.4</v>
      </c>
      <c r="Y40" s="75">
        <v>30.6</v>
      </c>
      <c r="Z40" s="75">
        <v>31.3</v>
      </c>
      <c r="AA40" s="75">
        <v>31.5</v>
      </c>
      <c r="AB40" s="75">
        <v>31.2</v>
      </c>
    </row>
    <row r="41" spans="1:28" ht="14.5" x14ac:dyDescent="0.35">
      <c r="A41" s="28">
        <v>30</v>
      </c>
      <c r="B41" s="3" t="s">
        <v>90</v>
      </c>
      <c r="C41" s="11" t="s">
        <v>91</v>
      </c>
      <c r="D41" s="11">
        <v>439153</v>
      </c>
      <c r="E41" s="75">
        <v>1.8</v>
      </c>
      <c r="F41" s="75">
        <v>2</v>
      </c>
      <c r="G41" s="75">
        <v>0.4</v>
      </c>
      <c r="H41" s="75">
        <v>2</v>
      </c>
      <c r="I41" s="75">
        <v>1.7</v>
      </c>
      <c r="J41" s="75">
        <v>1.9</v>
      </c>
      <c r="K41" s="75">
        <v>1.4</v>
      </c>
      <c r="L41" s="75">
        <v>1.8</v>
      </c>
      <c r="M41" s="75">
        <v>2.2000000000000002</v>
      </c>
      <c r="N41" s="75">
        <v>2</v>
      </c>
      <c r="O41" s="75">
        <v>2</v>
      </c>
      <c r="P41" s="75">
        <v>1.7</v>
      </c>
      <c r="Q41" s="75">
        <v>1.8</v>
      </c>
      <c r="R41" s="75">
        <v>2.2000000000000002</v>
      </c>
      <c r="S41" s="75">
        <v>1.9</v>
      </c>
      <c r="T41" s="75">
        <v>2.1</v>
      </c>
      <c r="U41" s="75">
        <v>2.2000000000000002</v>
      </c>
      <c r="V41" s="75">
        <v>1.8</v>
      </c>
      <c r="W41" s="75">
        <v>1.8</v>
      </c>
      <c r="X41" s="75">
        <v>1.6</v>
      </c>
      <c r="Y41" s="75">
        <v>2.1</v>
      </c>
      <c r="Z41" s="75">
        <v>2.4</v>
      </c>
      <c r="AA41" s="75">
        <v>1.7</v>
      </c>
      <c r="AB41" s="75">
        <v>1.5</v>
      </c>
    </row>
    <row r="42" spans="1:28" ht="14.5" x14ac:dyDescent="0.35">
      <c r="A42" s="28">
        <v>31</v>
      </c>
      <c r="B42" s="3" t="s">
        <v>92</v>
      </c>
      <c r="C42" s="11" t="s">
        <v>93</v>
      </c>
      <c r="D42" s="11">
        <v>18230</v>
      </c>
      <c r="E42" s="75">
        <v>5.4</v>
      </c>
      <c r="F42" s="75">
        <v>3.3</v>
      </c>
      <c r="G42" s="75">
        <v>2.5</v>
      </c>
      <c r="H42" s="75">
        <v>3.4</v>
      </c>
      <c r="I42" s="75">
        <v>5.2</v>
      </c>
      <c r="J42" s="75">
        <v>2.4</v>
      </c>
      <c r="K42" s="75">
        <v>2</v>
      </c>
      <c r="L42" s="75">
        <v>2.5</v>
      </c>
      <c r="M42" s="75">
        <v>2.7</v>
      </c>
      <c r="N42" s="75">
        <v>3.5</v>
      </c>
      <c r="O42" s="75">
        <v>3.4</v>
      </c>
      <c r="P42" s="75">
        <v>2.2000000000000002</v>
      </c>
      <c r="Q42" s="75">
        <v>2.2999999999999998</v>
      </c>
      <c r="R42" s="75">
        <v>3.2</v>
      </c>
      <c r="S42" s="75">
        <v>2.6</v>
      </c>
      <c r="T42" s="75">
        <v>2.7</v>
      </c>
      <c r="U42" s="75">
        <v>3.2</v>
      </c>
      <c r="V42" s="75">
        <v>2.8</v>
      </c>
      <c r="W42" s="75">
        <v>2.9</v>
      </c>
      <c r="X42" s="75">
        <v>2.9</v>
      </c>
      <c r="Y42" s="75">
        <v>3.5</v>
      </c>
      <c r="Z42" s="75">
        <v>3.2</v>
      </c>
      <c r="AA42" s="75">
        <v>3</v>
      </c>
      <c r="AB42" s="75">
        <v>2.5</v>
      </c>
    </row>
    <row r="43" spans="1:28" ht="14.5" x14ac:dyDescent="0.35">
      <c r="A43" s="28">
        <v>32</v>
      </c>
      <c r="B43" s="3" t="s">
        <v>94</v>
      </c>
      <c r="C43" s="11" t="s">
        <v>95</v>
      </c>
      <c r="D43" s="11">
        <v>187</v>
      </c>
      <c r="E43" s="75">
        <v>10.4</v>
      </c>
      <c r="F43" s="75">
        <v>8</v>
      </c>
      <c r="G43" s="75">
        <v>6.5</v>
      </c>
      <c r="H43" s="75">
        <v>7.6</v>
      </c>
      <c r="I43" s="75">
        <v>9</v>
      </c>
      <c r="J43" s="75">
        <v>6.5</v>
      </c>
      <c r="K43" s="75">
        <v>3.5</v>
      </c>
      <c r="L43" s="75">
        <v>10.199999999999999</v>
      </c>
      <c r="M43" s="75">
        <v>4.3</v>
      </c>
      <c r="N43" s="75">
        <v>8.9</v>
      </c>
      <c r="O43" s="75">
        <v>8.3000000000000007</v>
      </c>
      <c r="P43" s="75">
        <v>4.5999999999999996</v>
      </c>
      <c r="Q43" s="75">
        <v>9.1999999999999993</v>
      </c>
      <c r="R43" s="75">
        <v>7.9</v>
      </c>
      <c r="S43" s="75">
        <v>5.4</v>
      </c>
      <c r="T43" s="75">
        <v>6.5</v>
      </c>
      <c r="U43" s="75">
        <v>8.6999999999999993</v>
      </c>
      <c r="V43" s="75">
        <v>3.1</v>
      </c>
      <c r="W43" s="75">
        <v>6.1</v>
      </c>
      <c r="X43" s="75">
        <v>7.7</v>
      </c>
      <c r="Y43" s="75">
        <v>5.0999999999999996</v>
      </c>
      <c r="Z43" s="75">
        <v>6.7</v>
      </c>
      <c r="AA43" s="75">
        <v>5.2</v>
      </c>
      <c r="AB43" s="75">
        <v>5.6</v>
      </c>
    </row>
    <row r="44" spans="1:28" ht="14.5" x14ac:dyDescent="0.35">
      <c r="A44" s="28">
        <v>33</v>
      </c>
      <c r="B44" s="3" t="s">
        <v>96</v>
      </c>
      <c r="C44" s="11" t="s">
        <v>97</v>
      </c>
      <c r="D44" s="11">
        <v>1014</v>
      </c>
      <c r="E44" s="75">
        <v>26.1</v>
      </c>
      <c r="F44" s="75">
        <v>21.8</v>
      </c>
      <c r="G44" s="75">
        <v>21.9</v>
      </c>
      <c r="H44" s="75">
        <v>21.5</v>
      </c>
      <c r="I44" s="75">
        <v>18.7</v>
      </c>
      <c r="J44" s="75">
        <v>24.2</v>
      </c>
      <c r="K44" s="75">
        <v>22.3</v>
      </c>
      <c r="L44" s="75">
        <v>25.4</v>
      </c>
      <c r="M44" s="75">
        <v>25.4</v>
      </c>
      <c r="N44" s="75">
        <v>21.6</v>
      </c>
      <c r="O44" s="75">
        <v>28.4</v>
      </c>
      <c r="P44" s="75">
        <v>27.4</v>
      </c>
      <c r="Q44" s="75">
        <v>26.7</v>
      </c>
      <c r="R44" s="75">
        <v>26.8</v>
      </c>
      <c r="S44" s="75">
        <v>31.3</v>
      </c>
      <c r="T44" s="75">
        <v>28</v>
      </c>
      <c r="U44" s="75">
        <v>29.2</v>
      </c>
      <c r="V44" s="75">
        <v>29.6</v>
      </c>
      <c r="W44" s="75">
        <v>29.5</v>
      </c>
      <c r="X44" s="75">
        <v>28.6</v>
      </c>
      <c r="Y44" s="75">
        <v>23.8</v>
      </c>
      <c r="Z44" s="75">
        <v>30.3</v>
      </c>
      <c r="AA44" s="75">
        <v>29</v>
      </c>
      <c r="AB44" s="75">
        <v>28.6</v>
      </c>
    </row>
    <row r="45" spans="1:28" ht="14.5" x14ac:dyDescent="0.35">
      <c r="A45" s="28">
        <v>34</v>
      </c>
      <c r="B45" s="3" t="s">
        <v>98</v>
      </c>
      <c r="C45" s="11" t="s">
        <v>99</v>
      </c>
      <c r="D45" s="11">
        <v>1015</v>
      </c>
      <c r="E45" s="75">
        <v>68.400000000000006</v>
      </c>
      <c r="F45" s="75">
        <v>67.3</v>
      </c>
      <c r="G45" s="75">
        <v>79.2</v>
      </c>
      <c r="H45" s="75">
        <v>60.4</v>
      </c>
      <c r="I45" s="75">
        <v>52.4</v>
      </c>
      <c r="J45" s="75">
        <v>58.3</v>
      </c>
      <c r="K45" s="75">
        <v>56.7</v>
      </c>
      <c r="L45" s="75">
        <v>68.400000000000006</v>
      </c>
      <c r="M45" s="75">
        <v>70.7</v>
      </c>
      <c r="N45" s="75">
        <v>70</v>
      </c>
      <c r="O45" s="75">
        <v>75.599999999999994</v>
      </c>
      <c r="P45" s="75">
        <v>66.900000000000006</v>
      </c>
      <c r="Q45" s="75">
        <v>75</v>
      </c>
      <c r="R45" s="75">
        <v>73.7</v>
      </c>
      <c r="S45" s="75">
        <v>82.6</v>
      </c>
      <c r="T45" s="75">
        <v>66.099999999999994</v>
      </c>
      <c r="U45" s="75">
        <v>71.599999999999994</v>
      </c>
      <c r="V45" s="75">
        <v>94.4</v>
      </c>
      <c r="W45" s="75">
        <v>76.900000000000006</v>
      </c>
      <c r="X45" s="75">
        <v>90.2</v>
      </c>
      <c r="Y45" s="75">
        <v>68</v>
      </c>
      <c r="Z45" s="75">
        <v>82.1</v>
      </c>
      <c r="AA45" s="75">
        <v>85</v>
      </c>
      <c r="AB45" s="75">
        <v>81.7</v>
      </c>
    </row>
    <row r="46" spans="1:28" ht="14.5" x14ac:dyDescent="0.35">
      <c r="A46" s="28">
        <v>35</v>
      </c>
      <c r="B46" s="3" t="s">
        <v>100</v>
      </c>
      <c r="C46" s="11" t="s">
        <v>101</v>
      </c>
      <c r="D46" s="11">
        <v>6140</v>
      </c>
      <c r="E46" s="75">
        <v>3</v>
      </c>
      <c r="F46" s="75">
        <v>3.5</v>
      </c>
      <c r="G46" s="75">
        <v>3.6</v>
      </c>
      <c r="H46" s="75">
        <v>2.8</v>
      </c>
      <c r="I46" s="75">
        <v>3.7</v>
      </c>
      <c r="J46" s="75">
        <v>2.8</v>
      </c>
      <c r="K46" s="75">
        <v>2.9</v>
      </c>
      <c r="L46" s="75">
        <v>3.2</v>
      </c>
      <c r="M46" s="75">
        <v>3</v>
      </c>
      <c r="N46" s="75">
        <v>3.7</v>
      </c>
      <c r="O46" s="75">
        <v>4</v>
      </c>
      <c r="P46" s="75">
        <v>2.9</v>
      </c>
      <c r="Q46" s="75">
        <v>2.8</v>
      </c>
      <c r="R46" s="75">
        <v>3.4</v>
      </c>
      <c r="S46" s="75">
        <v>3.8</v>
      </c>
      <c r="T46" s="75">
        <v>3.3</v>
      </c>
      <c r="U46" s="75">
        <v>3.2</v>
      </c>
      <c r="V46" s="75">
        <v>3.4</v>
      </c>
      <c r="W46" s="75">
        <v>5.9</v>
      </c>
      <c r="X46" s="75">
        <v>3.3</v>
      </c>
      <c r="Y46" s="75">
        <v>3.3</v>
      </c>
      <c r="Z46" s="75">
        <v>3.6</v>
      </c>
      <c r="AA46" s="75">
        <v>3.7</v>
      </c>
      <c r="AB46" s="75">
        <v>3.5</v>
      </c>
    </row>
    <row r="47" spans="1:28" ht="14.5" x14ac:dyDescent="0.35">
      <c r="A47" s="28">
        <v>36</v>
      </c>
      <c r="B47" s="3" t="s">
        <v>102</v>
      </c>
      <c r="C47" s="11" t="s">
        <v>103</v>
      </c>
      <c r="D47" s="11">
        <v>1060</v>
      </c>
      <c r="E47" s="75">
        <v>4.4000000000000004</v>
      </c>
      <c r="F47" s="75">
        <v>7.6</v>
      </c>
      <c r="G47" s="75">
        <v>6.5</v>
      </c>
      <c r="H47" s="75">
        <v>7.6</v>
      </c>
      <c r="I47" s="75">
        <v>11.4</v>
      </c>
      <c r="J47" s="75">
        <v>7.4</v>
      </c>
      <c r="K47" s="75">
        <v>6.2</v>
      </c>
      <c r="L47" s="75">
        <v>6.3</v>
      </c>
      <c r="M47" s="75">
        <v>9.8000000000000007</v>
      </c>
      <c r="N47" s="75">
        <v>8.5</v>
      </c>
      <c r="O47" s="75">
        <v>7.8</v>
      </c>
      <c r="P47" s="75">
        <v>6.4</v>
      </c>
      <c r="Q47" s="75">
        <v>7.2</v>
      </c>
      <c r="R47" s="75">
        <v>10.1</v>
      </c>
      <c r="S47" s="75">
        <v>7.9</v>
      </c>
      <c r="T47" s="75">
        <v>8.5</v>
      </c>
      <c r="U47" s="75">
        <v>8.9</v>
      </c>
      <c r="V47" s="75">
        <v>7.7</v>
      </c>
      <c r="W47" s="75">
        <v>7.7</v>
      </c>
      <c r="X47" s="75">
        <v>7.4</v>
      </c>
      <c r="Y47" s="75">
        <v>11.8</v>
      </c>
      <c r="Z47" s="75">
        <v>9.6</v>
      </c>
      <c r="AA47" s="75">
        <v>10.9</v>
      </c>
      <c r="AB47" s="75">
        <v>7.9</v>
      </c>
    </row>
    <row r="48" spans="1:28" ht="14.5" x14ac:dyDescent="0.35">
      <c r="A48" s="28">
        <v>37</v>
      </c>
      <c r="B48" s="3" t="s">
        <v>104</v>
      </c>
      <c r="C48" s="11" t="s">
        <v>105</v>
      </c>
      <c r="D48" s="11">
        <v>5951</v>
      </c>
      <c r="E48" s="75">
        <v>30.1</v>
      </c>
      <c r="F48" s="75">
        <v>9.8000000000000007</v>
      </c>
      <c r="G48" s="75">
        <v>32.1</v>
      </c>
      <c r="H48" s="75">
        <v>29.1</v>
      </c>
      <c r="I48" s="75">
        <v>23.6</v>
      </c>
      <c r="J48" s="75">
        <v>40.6</v>
      </c>
      <c r="K48" s="75">
        <v>29.8</v>
      </c>
      <c r="L48" s="75">
        <v>36.9</v>
      </c>
      <c r="M48" s="75">
        <v>31.3</v>
      </c>
      <c r="N48" s="75">
        <v>35.1</v>
      </c>
      <c r="O48" s="75">
        <v>32.1</v>
      </c>
      <c r="P48" s="75">
        <v>34.299999999999997</v>
      </c>
      <c r="Q48" s="75">
        <v>37.9</v>
      </c>
      <c r="R48" s="75">
        <v>30.6</v>
      </c>
      <c r="S48" s="75">
        <v>25.2</v>
      </c>
      <c r="T48" s="75">
        <v>24.9</v>
      </c>
      <c r="U48" s="75">
        <v>21.1</v>
      </c>
      <c r="V48" s="75">
        <v>32.5</v>
      </c>
      <c r="W48" s="75">
        <v>37.9</v>
      </c>
      <c r="X48" s="75">
        <v>36.6</v>
      </c>
      <c r="Y48" s="75">
        <v>31.6</v>
      </c>
      <c r="Z48" s="75">
        <v>20.8</v>
      </c>
      <c r="AA48" s="75">
        <v>43</v>
      </c>
      <c r="AB48" s="75">
        <v>34.5</v>
      </c>
    </row>
    <row r="49" spans="1:28" ht="14.5" x14ac:dyDescent="0.35">
      <c r="A49" s="28">
        <v>38</v>
      </c>
      <c r="B49" s="3" t="s">
        <v>106</v>
      </c>
      <c r="C49" s="11" t="s">
        <v>107</v>
      </c>
      <c r="D49" s="11">
        <v>1110</v>
      </c>
      <c r="E49" s="75">
        <v>10.1</v>
      </c>
      <c r="F49" s="75">
        <v>10.8</v>
      </c>
      <c r="G49" s="75">
        <v>10.1</v>
      </c>
      <c r="H49" s="75">
        <v>10.9</v>
      </c>
      <c r="I49" s="75">
        <v>10.199999999999999</v>
      </c>
      <c r="J49" s="75">
        <v>11.6</v>
      </c>
      <c r="K49" s="75">
        <v>10.1</v>
      </c>
      <c r="L49" s="75">
        <v>13.1</v>
      </c>
      <c r="M49" s="75">
        <v>11.5</v>
      </c>
      <c r="N49" s="75">
        <v>11.3</v>
      </c>
      <c r="O49" s="75">
        <v>12.2</v>
      </c>
      <c r="P49" s="75">
        <v>12.9</v>
      </c>
      <c r="Q49" s="75">
        <v>14.3</v>
      </c>
      <c r="R49" s="75">
        <v>15.6</v>
      </c>
      <c r="S49" s="75">
        <v>14.3</v>
      </c>
      <c r="T49" s="75">
        <v>13</v>
      </c>
      <c r="U49" s="75">
        <v>14.3</v>
      </c>
      <c r="V49" s="75">
        <v>15.5</v>
      </c>
      <c r="W49" s="75">
        <v>13.1</v>
      </c>
      <c r="X49" s="75">
        <v>14.4</v>
      </c>
      <c r="Y49" s="75">
        <v>14.8</v>
      </c>
      <c r="Z49" s="75">
        <v>13.8</v>
      </c>
      <c r="AA49" s="75">
        <v>14.7</v>
      </c>
      <c r="AB49" s="75">
        <v>13.1</v>
      </c>
    </row>
    <row r="50" spans="1:28" ht="14.5" x14ac:dyDescent="0.35">
      <c r="A50" s="28">
        <v>39</v>
      </c>
      <c r="B50" s="3" t="s">
        <v>108</v>
      </c>
      <c r="C50" s="11" t="s">
        <v>109</v>
      </c>
      <c r="D50" s="11">
        <v>1123</v>
      </c>
      <c r="E50" s="75">
        <v>783.8</v>
      </c>
      <c r="F50" s="75">
        <v>387.8</v>
      </c>
      <c r="G50" s="75">
        <v>571.20000000000005</v>
      </c>
      <c r="H50" s="75">
        <v>543.29999999999995</v>
      </c>
      <c r="I50" s="75">
        <v>713.2</v>
      </c>
      <c r="J50" s="75">
        <v>592.5</v>
      </c>
      <c r="K50" s="75">
        <v>547.20000000000005</v>
      </c>
      <c r="L50" s="75">
        <v>607.20000000000005</v>
      </c>
      <c r="M50" s="75">
        <v>495.6</v>
      </c>
      <c r="N50" s="75">
        <v>434.4</v>
      </c>
      <c r="O50" s="75">
        <v>555.79999999999995</v>
      </c>
      <c r="P50" s="75">
        <v>564.79999999999995</v>
      </c>
      <c r="Q50" s="75">
        <v>603.79999999999995</v>
      </c>
      <c r="R50" s="75">
        <v>555.6</v>
      </c>
      <c r="S50" s="75">
        <v>585.4</v>
      </c>
      <c r="T50" s="75">
        <v>420.3</v>
      </c>
      <c r="U50" s="75">
        <v>374.1</v>
      </c>
      <c r="V50" s="75">
        <v>667.7</v>
      </c>
      <c r="W50" s="75">
        <v>465.2</v>
      </c>
      <c r="X50" s="75">
        <v>508.5</v>
      </c>
      <c r="Y50" s="75">
        <v>738.5</v>
      </c>
      <c r="Z50" s="75">
        <v>430.3</v>
      </c>
      <c r="AA50" s="75">
        <v>599.79999999999995</v>
      </c>
      <c r="AB50" s="75">
        <v>597.6</v>
      </c>
    </row>
    <row r="51" spans="1:28" ht="14.5" x14ac:dyDescent="0.35">
      <c r="A51" s="28">
        <v>40</v>
      </c>
      <c r="B51" s="3" t="s">
        <v>112</v>
      </c>
      <c r="C51" s="11" t="s">
        <v>113</v>
      </c>
      <c r="D51" s="11">
        <v>1146</v>
      </c>
      <c r="E51" s="75">
        <v>0.9</v>
      </c>
      <c r="F51" s="75">
        <v>1</v>
      </c>
      <c r="G51" s="75">
        <v>0.4</v>
      </c>
      <c r="H51" s="75">
        <v>1</v>
      </c>
      <c r="I51" s="75">
        <v>0.6</v>
      </c>
      <c r="J51" s="75">
        <v>0.7</v>
      </c>
      <c r="K51" s="75">
        <v>0.3</v>
      </c>
      <c r="L51" s="75">
        <v>0.2</v>
      </c>
      <c r="M51" s="75">
        <v>0.2</v>
      </c>
      <c r="N51" s="75">
        <v>0.2</v>
      </c>
      <c r="O51" s="75">
        <v>1.8</v>
      </c>
      <c r="P51" s="75">
        <v>1</v>
      </c>
      <c r="Q51" s="75">
        <v>2</v>
      </c>
      <c r="R51" s="75">
        <v>1.6</v>
      </c>
      <c r="S51" s="75">
        <v>1.9</v>
      </c>
      <c r="T51" s="75">
        <v>2.1</v>
      </c>
      <c r="U51" s="75">
        <v>1.6</v>
      </c>
      <c r="V51" s="75">
        <v>1.8</v>
      </c>
      <c r="W51" s="75">
        <v>1.4</v>
      </c>
      <c r="X51" s="75">
        <v>2.9</v>
      </c>
      <c r="Y51" s="75">
        <v>1.6</v>
      </c>
      <c r="Z51" s="75">
        <v>1.8</v>
      </c>
      <c r="AA51" s="75">
        <v>3.3</v>
      </c>
      <c r="AB51" s="75">
        <v>3</v>
      </c>
    </row>
    <row r="52" spans="1:28" ht="14.5" x14ac:dyDescent="0.35">
      <c r="A52" s="28">
        <v>41</v>
      </c>
      <c r="B52" s="3" t="s">
        <v>114</v>
      </c>
      <c r="C52" s="11" t="s">
        <v>115</v>
      </c>
      <c r="D52" s="11">
        <v>6057</v>
      </c>
      <c r="E52" s="75">
        <v>3.9</v>
      </c>
      <c r="F52" s="75">
        <v>4.4000000000000004</v>
      </c>
      <c r="G52" s="75">
        <v>3.9</v>
      </c>
      <c r="H52" s="75">
        <v>4.3</v>
      </c>
      <c r="I52" s="75">
        <v>4.4000000000000004</v>
      </c>
      <c r="J52" s="75">
        <v>3.9</v>
      </c>
      <c r="K52" s="75">
        <v>4.7</v>
      </c>
      <c r="L52" s="75">
        <v>3.8</v>
      </c>
      <c r="M52" s="75">
        <v>2</v>
      </c>
      <c r="N52" s="75">
        <v>5.7</v>
      </c>
      <c r="O52" s="75">
        <v>6.1</v>
      </c>
      <c r="P52" s="75">
        <v>5.9</v>
      </c>
      <c r="Q52" s="75">
        <v>6.4</v>
      </c>
      <c r="R52" s="75">
        <v>5.2</v>
      </c>
      <c r="S52" s="75">
        <v>7.3</v>
      </c>
      <c r="T52" s="75">
        <v>4.4000000000000004</v>
      </c>
      <c r="U52" s="75">
        <v>4.5999999999999996</v>
      </c>
      <c r="V52" s="75">
        <v>6.5</v>
      </c>
      <c r="W52" s="75">
        <v>10.6</v>
      </c>
      <c r="X52" s="75">
        <v>5.5</v>
      </c>
      <c r="Y52" s="75">
        <v>6.4</v>
      </c>
      <c r="Z52" s="75">
        <v>6.9</v>
      </c>
      <c r="AA52" s="75">
        <v>5.9</v>
      </c>
      <c r="AB52" s="75">
        <v>4.8</v>
      </c>
    </row>
    <row r="53" spans="1:28" ht="14.5" x14ac:dyDescent="0.35">
      <c r="A53" s="28">
        <v>42</v>
      </c>
      <c r="B53" s="3" t="s">
        <v>116</v>
      </c>
      <c r="C53" s="11" t="s">
        <v>117</v>
      </c>
      <c r="D53" s="11">
        <v>445675</v>
      </c>
      <c r="E53" s="75">
        <v>5</v>
      </c>
      <c r="F53" s="75">
        <v>4.4000000000000004</v>
      </c>
      <c r="G53" s="75">
        <v>4.5999999999999996</v>
      </c>
      <c r="H53" s="75">
        <v>2.8</v>
      </c>
      <c r="I53" s="75">
        <v>6.7</v>
      </c>
      <c r="J53" s="75">
        <v>3.6</v>
      </c>
      <c r="K53" s="75">
        <v>2.2999999999999998</v>
      </c>
      <c r="L53" s="75">
        <v>6.3</v>
      </c>
      <c r="M53" s="75">
        <v>3.4</v>
      </c>
      <c r="N53" s="75">
        <v>5.6</v>
      </c>
      <c r="O53" s="75">
        <v>4.0999999999999996</v>
      </c>
      <c r="P53" s="75">
        <v>3.5</v>
      </c>
      <c r="Q53" s="75">
        <v>4.8</v>
      </c>
      <c r="R53" s="75">
        <v>3.8</v>
      </c>
      <c r="S53" s="75">
        <v>5</v>
      </c>
      <c r="T53" s="75">
        <v>4</v>
      </c>
      <c r="U53" s="75">
        <v>5.5</v>
      </c>
      <c r="V53" s="75">
        <v>5.5</v>
      </c>
      <c r="W53" s="75">
        <v>4.0999999999999996</v>
      </c>
      <c r="X53" s="75">
        <v>4</v>
      </c>
      <c r="Y53" s="75">
        <v>2.9</v>
      </c>
      <c r="Z53" s="75">
        <v>5.2</v>
      </c>
      <c r="AA53" s="75">
        <v>5.3</v>
      </c>
      <c r="AB53" s="75">
        <v>5</v>
      </c>
    </row>
    <row r="54" spans="1:28" ht="14.5" x14ac:dyDescent="0.35">
      <c r="A54" s="28">
        <v>43</v>
      </c>
      <c r="B54" s="3" t="s">
        <v>118</v>
      </c>
      <c r="C54" s="11" t="s">
        <v>119</v>
      </c>
      <c r="D54" s="11">
        <v>8629</v>
      </c>
      <c r="E54" s="75">
        <v>7.3</v>
      </c>
      <c r="F54" s="75">
        <v>9.1999999999999993</v>
      </c>
      <c r="G54" s="75">
        <v>8.3000000000000007</v>
      </c>
      <c r="H54" s="75">
        <v>8</v>
      </c>
      <c r="I54" s="75">
        <v>5.5</v>
      </c>
      <c r="J54" s="75">
        <v>5.6</v>
      </c>
      <c r="K54" s="75">
        <v>4.4000000000000004</v>
      </c>
      <c r="L54" s="75">
        <v>7.8</v>
      </c>
      <c r="M54" s="75">
        <v>10.1</v>
      </c>
      <c r="N54" s="75">
        <v>7.2</v>
      </c>
      <c r="O54" s="75">
        <v>7.1</v>
      </c>
      <c r="P54" s="75">
        <v>7.8</v>
      </c>
      <c r="Q54" s="75">
        <v>8.1999999999999993</v>
      </c>
      <c r="R54" s="75">
        <v>8.6</v>
      </c>
      <c r="S54" s="75">
        <v>9.6999999999999993</v>
      </c>
      <c r="T54" s="75">
        <v>9.8000000000000007</v>
      </c>
      <c r="U54" s="75">
        <v>10.199999999999999</v>
      </c>
      <c r="V54" s="75">
        <v>7</v>
      </c>
      <c r="W54" s="75">
        <v>9.4</v>
      </c>
      <c r="X54" s="75">
        <v>7</v>
      </c>
      <c r="Y54" s="75">
        <v>7.1</v>
      </c>
      <c r="Z54" s="75">
        <v>9.5</v>
      </c>
      <c r="AA54" s="75">
        <v>9.4</v>
      </c>
      <c r="AB54" s="75">
        <v>9.1</v>
      </c>
    </row>
    <row r="55" spans="1:28" ht="14.5" x14ac:dyDescent="0.35">
      <c r="A55" s="28">
        <v>44</v>
      </c>
      <c r="B55" s="3" t="s">
        <v>120</v>
      </c>
      <c r="C55" s="11" t="s">
        <v>121</v>
      </c>
      <c r="D55" s="11">
        <v>1176</v>
      </c>
      <c r="E55" s="75">
        <v>99.6</v>
      </c>
      <c r="F55" s="75">
        <v>65.900000000000006</v>
      </c>
      <c r="G55" s="75">
        <v>141.9</v>
      </c>
      <c r="H55" s="75">
        <v>84.7</v>
      </c>
      <c r="I55" s="75">
        <v>243.3</v>
      </c>
      <c r="J55" s="75">
        <v>97.7</v>
      </c>
      <c r="K55" s="75">
        <v>94.1</v>
      </c>
      <c r="L55" s="75">
        <v>112.2</v>
      </c>
      <c r="M55" s="75">
        <v>143.69999999999999</v>
      </c>
      <c r="N55" s="75">
        <v>126</v>
      </c>
      <c r="O55" s="75">
        <v>150.19999999999999</v>
      </c>
      <c r="P55" s="75">
        <v>140.9</v>
      </c>
      <c r="Q55" s="75">
        <v>157.30000000000001</v>
      </c>
      <c r="R55" s="75">
        <v>166.3</v>
      </c>
      <c r="S55" s="75">
        <v>154.69999999999999</v>
      </c>
      <c r="T55" s="75">
        <v>121.7</v>
      </c>
      <c r="U55" s="75">
        <v>103.8</v>
      </c>
      <c r="V55" s="75">
        <v>172.6</v>
      </c>
      <c r="W55" s="75">
        <v>103.2</v>
      </c>
      <c r="X55" s="75">
        <v>132</v>
      </c>
      <c r="Y55" s="75">
        <v>138.30000000000001</v>
      </c>
      <c r="Z55" s="75">
        <v>115.2</v>
      </c>
      <c r="AA55" s="75">
        <v>173.5</v>
      </c>
      <c r="AB55" s="75">
        <v>127.6</v>
      </c>
    </row>
    <row r="56" spans="1:28" ht="14.5" x14ac:dyDescent="0.35">
      <c r="A56" s="28">
        <v>45</v>
      </c>
      <c r="B56" s="3" t="s">
        <v>122</v>
      </c>
      <c r="C56" s="11" t="s">
        <v>123</v>
      </c>
      <c r="D56" s="11">
        <v>6287</v>
      </c>
      <c r="E56" s="75">
        <v>3.8</v>
      </c>
      <c r="F56" s="75">
        <v>3.2</v>
      </c>
      <c r="G56" s="75">
        <v>3.7</v>
      </c>
      <c r="H56" s="75">
        <v>3.9</v>
      </c>
      <c r="I56" s="75">
        <v>7.1</v>
      </c>
      <c r="J56" s="75">
        <v>5.0999999999999996</v>
      </c>
      <c r="K56" s="75">
        <v>5.2</v>
      </c>
      <c r="L56" s="75">
        <v>5.6</v>
      </c>
      <c r="M56" s="75">
        <v>5.8</v>
      </c>
      <c r="N56" s="75">
        <v>5.7</v>
      </c>
      <c r="O56" s="75">
        <v>4.9000000000000004</v>
      </c>
      <c r="P56" s="75">
        <v>4.5</v>
      </c>
      <c r="Q56" s="75">
        <v>4.7</v>
      </c>
      <c r="R56" s="75">
        <v>5</v>
      </c>
      <c r="S56" s="75">
        <v>5.9</v>
      </c>
      <c r="T56" s="75">
        <v>4.5</v>
      </c>
      <c r="U56" s="75">
        <v>5</v>
      </c>
      <c r="V56" s="75">
        <v>6</v>
      </c>
      <c r="W56" s="75">
        <v>5.3</v>
      </c>
      <c r="X56" s="75">
        <v>5.6</v>
      </c>
      <c r="Y56" s="75">
        <v>5.2</v>
      </c>
      <c r="Z56" s="75">
        <v>5.6</v>
      </c>
      <c r="AA56" s="75">
        <v>5.3</v>
      </c>
      <c r="AB56" s="75">
        <v>4.7</v>
      </c>
    </row>
    <row r="57" spans="1:28" ht="14.5" x14ac:dyDescent="0.35">
      <c r="A57" s="28">
        <v>46</v>
      </c>
      <c r="B57" s="3" t="s">
        <v>124</v>
      </c>
      <c r="C57" s="11" t="s">
        <v>125</v>
      </c>
      <c r="D57" s="11">
        <v>892</v>
      </c>
      <c r="E57" s="75">
        <v>305.60000000000002</v>
      </c>
      <c r="F57" s="75">
        <v>381.2</v>
      </c>
      <c r="G57" s="75">
        <v>348.8</v>
      </c>
      <c r="H57" s="75">
        <v>366.2</v>
      </c>
      <c r="I57" s="75">
        <v>226.6</v>
      </c>
      <c r="J57" s="75">
        <v>360.8</v>
      </c>
      <c r="K57" s="75">
        <v>298.10000000000002</v>
      </c>
      <c r="L57" s="75">
        <v>344</v>
      </c>
      <c r="M57" s="75">
        <v>369</v>
      </c>
      <c r="N57" s="75">
        <v>368</v>
      </c>
      <c r="O57" s="75">
        <v>388</v>
      </c>
      <c r="P57" s="75">
        <v>323.39999999999998</v>
      </c>
      <c r="Q57" s="75">
        <v>360.3</v>
      </c>
      <c r="R57" s="75">
        <v>387.7</v>
      </c>
      <c r="S57" s="75">
        <v>383.2</v>
      </c>
      <c r="T57" s="75">
        <v>380.4</v>
      </c>
      <c r="U57" s="75">
        <v>426.7</v>
      </c>
      <c r="V57" s="75">
        <v>380</v>
      </c>
      <c r="W57" s="75">
        <v>236.2</v>
      </c>
      <c r="X57" s="75">
        <v>400.8</v>
      </c>
      <c r="Y57" s="75">
        <v>299.10000000000002</v>
      </c>
      <c r="Z57" s="75">
        <v>389.8</v>
      </c>
      <c r="AA57" s="75">
        <v>364.3</v>
      </c>
      <c r="AB57" s="75">
        <v>366.1</v>
      </c>
    </row>
    <row r="58" spans="1:28" ht="14.5" x14ac:dyDescent="0.35">
      <c r="A58" s="28">
        <v>47</v>
      </c>
      <c r="B58" s="3" t="s">
        <v>126</v>
      </c>
      <c r="C58" s="11" t="s">
        <v>127</v>
      </c>
      <c r="D58" s="11">
        <v>439285</v>
      </c>
      <c r="E58" s="75">
        <v>68.900000000000006</v>
      </c>
      <c r="F58" s="75">
        <v>69.400000000000006</v>
      </c>
      <c r="G58" s="75">
        <v>72.400000000000006</v>
      </c>
      <c r="H58" s="75">
        <v>66.7</v>
      </c>
      <c r="I58" s="75">
        <v>63.9</v>
      </c>
      <c r="J58" s="75">
        <v>77.3</v>
      </c>
      <c r="K58" s="75">
        <v>67.7</v>
      </c>
      <c r="L58" s="75">
        <v>85.3</v>
      </c>
      <c r="M58" s="75">
        <v>69.599999999999994</v>
      </c>
      <c r="N58" s="75">
        <v>73.7</v>
      </c>
      <c r="O58" s="75">
        <v>64.099999999999994</v>
      </c>
      <c r="P58" s="75">
        <v>58</v>
      </c>
      <c r="Q58" s="75">
        <v>54.6</v>
      </c>
      <c r="R58" s="75">
        <v>63.1</v>
      </c>
      <c r="S58" s="75">
        <v>65.400000000000006</v>
      </c>
      <c r="T58" s="75">
        <v>59.2</v>
      </c>
      <c r="U58" s="75">
        <v>66.8</v>
      </c>
      <c r="V58" s="75">
        <v>64.900000000000006</v>
      </c>
      <c r="W58" s="75">
        <v>41.8</v>
      </c>
      <c r="X58" s="75">
        <v>60.7</v>
      </c>
      <c r="Y58" s="75">
        <v>52.4</v>
      </c>
      <c r="Z58" s="75">
        <v>66.7</v>
      </c>
      <c r="AA58" s="75">
        <v>59.9</v>
      </c>
      <c r="AB58" s="75">
        <v>59.6</v>
      </c>
    </row>
    <row r="61" spans="1:28" ht="14.5" x14ac:dyDescent="0.35">
      <c r="C61" s="83" t="s">
        <v>200</v>
      </c>
      <c r="D61" s="2"/>
      <c r="E61" s="2"/>
      <c r="F61" t="s">
        <v>201</v>
      </c>
    </row>
    <row r="63" spans="1:28" ht="14.5" x14ac:dyDescent="0.35">
      <c r="B63" s="3"/>
      <c r="C63" s="3"/>
      <c r="D63" s="4" t="s">
        <v>3</v>
      </c>
      <c r="E63" s="80" t="s">
        <v>4</v>
      </c>
      <c r="F63" s="80" t="s">
        <v>4</v>
      </c>
      <c r="G63" s="80" t="s">
        <v>4</v>
      </c>
      <c r="H63" s="80" t="s">
        <v>4</v>
      </c>
      <c r="I63" s="80" t="s">
        <v>4</v>
      </c>
      <c r="J63" s="80" t="s">
        <v>5</v>
      </c>
      <c r="K63" s="80" t="s">
        <v>5</v>
      </c>
      <c r="L63" s="80" t="s">
        <v>5</v>
      </c>
      <c r="M63" s="80" t="s">
        <v>5</v>
      </c>
      <c r="N63" s="80" t="s">
        <v>5</v>
      </c>
      <c r="O63" s="80" t="s">
        <v>197</v>
      </c>
      <c r="P63" s="80" t="s">
        <v>197</v>
      </c>
      <c r="Q63" s="80" t="s">
        <v>197</v>
      </c>
      <c r="R63" s="80" t="s">
        <v>197</v>
      </c>
      <c r="S63" s="80" t="s">
        <v>197</v>
      </c>
      <c r="T63" s="80" t="s">
        <v>198</v>
      </c>
      <c r="U63" s="80" t="s">
        <v>198</v>
      </c>
      <c r="V63" s="80" t="s">
        <v>198</v>
      </c>
      <c r="W63" s="80" t="s">
        <v>198</v>
      </c>
      <c r="X63" s="80" t="s">
        <v>198</v>
      </c>
      <c r="Y63" s="80" t="s">
        <v>199</v>
      </c>
      <c r="Z63" s="80" t="s">
        <v>199</v>
      </c>
      <c r="AA63" s="80" t="s">
        <v>199</v>
      </c>
      <c r="AB63" s="80" t="s">
        <v>199</v>
      </c>
    </row>
    <row r="64" spans="1:28" ht="14.5" x14ac:dyDescent="0.35">
      <c r="A64" s="5" t="s">
        <v>6</v>
      </c>
      <c r="B64" s="6" t="s">
        <v>7</v>
      </c>
      <c r="C64" s="81" t="s">
        <v>8</v>
      </c>
      <c r="D64" s="81" t="s">
        <v>9</v>
      </c>
      <c r="E64" s="82" t="s">
        <v>155</v>
      </c>
      <c r="F64" s="82" t="s">
        <v>156</v>
      </c>
      <c r="G64" s="82" t="s">
        <v>158</v>
      </c>
      <c r="H64" s="82" t="s">
        <v>159</v>
      </c>
      <c r="I64" s="82" t="s">
        <v>162</v>
      </c>
      <c r="J64" s="82" t="s">
        <v>157</v>
      </c>
      <c r="K64" s="82" t="s">
        <v>160</v>
      </c>
      <c r="L64" s="82" t="s">
        <v>163</v>
      </c>
      <c r="M64" s="82" t="s">
        <v>164</v>
      </c>
      <c r="N64" s="82" t="s">
        <v>165</v>
      </c>
      <c r="O64" s="82" t="s">
        <v>167</v>
      </c>
      <c r="P64" s="82" t="s">
        <v>168</v>
      </c>
      <c r="Q64" s="82" t="s">
        <v>169</v>
      </c>
      <c r="R64" s="82" t="s">
        <v>171</v>
      </c>
      <c r="S64" s="82" t="s">
        <v>172</v>
      </c>
      <c r="T64" s="82" t="s">
        <v>173</v>
      </c>
      <c r="U64" s="82" t="s">
        <v>174</v>
      </c>
      <c r="V64" s="82" t="s">
        <v>175</v>
      </c>
      <c r="W64" s="82" t="s">
        <v>176</v>
      </c>
      <c r="X64" s="82" t="s">
        <v>177</v>
      </c>
      <c r="Y64" s="82" t="s">
        <v>178</v>
      </c>
      <c r="Z64" s="82" t="s">
        <v>179</v>
      </c>
      <c r="AA64" s="82" t="s">
        <v>180</v>
      </c>
      <c r="AB64" s="82" t="s">
        <v>181</v>
      </c>
    </row>
    <row r="65" spans="1:28" ht="14.5" x14ac:dyDescent="0.35">
      <c r="A65" s="28">
        <v>1</v>
      </c>
      <c r="B65" s="3" t="s">
        <v>30</v>
      </c>
      <c r="C65" s="11" t="s">
        <v>31</v>
      </c>
      <c r="D65" s="11">
        <v>119</v>
      </c>
      <c r="E65">
        <f>E12*0.55</f>
        <v>54.615000000000002</v>
      </c>
      <c r="F65">
        <f t="shared" ref="F65:AB65" si="0">F12*0.55</f>
        <v>61.105000000000004</v>
      </c>
      <c r="G65">
        <f t="shared" si="0"/>
        <v>66.220000000000013</v>
      </c>
      <c r="H65">
        <f t="shared" si="0"/>
        <v>57.255000000000003</v>
      </c>
      <c r="I65">
        <f t="shared" si="0"/>
        <v>46.914999999999999</v>
      </c>
      <c r="J65">
        <f t="shared" si="0"/>
        <v>61.600000000000009</v>
      </c>
      <c r="K65">
        <f t="shared" si="0"/>
        <v>58.63</v>
      </c>
      <c r="L65">
        <f t="shared" si="0"/>
        <v>53.295000000000009</v>
      </c>
      <c r="M65">
        <f t="shared" si="0"/>
        <v>58.08</v>
      </c>
      <c r="N65">
        <f t="shared" si="0"/>
        <v>68.695000000000007</v>
      </c>
      <c r="O65">
        <f t="shared" si="0"/>
        <v>68.915000000000006</v>
      </c>
      <c r="P65">
        <f t="shared" si="0"/>
        <v>58.685000000000009</v>
      </c>
      <c r="Q65">
        <f t="shared" si="0"/>
        <v>63.470000000000006</v>
      </c>
      <c r="R65">
        <f t="shared" si="0"/>
        <v>73.095000000000013</v>
      </c>
      <c r="S65">
        <f t="shared" si="0"/>
        <v>69.465000000000003</v>
      </c>
      <c r="T65">
        <f t="shared" si="0"/>
        <v>61.93</v>
      </c>
      <c r="U65">
        <f t="shared" si="0"/>
        <v>78.100000000000009</v>
      </c>
      <c r="V65">
        <f t="shared" si="0"/>
        <v>69.410000000000011</v>
      </c>
      <c r="W65">
        <f t="shared" si="0"/>
        <v>72.105000000000004</v>
      </c>
      <c r="X65">
        <f t="shared" si="0"/>
        <v>66.660000000000011</v>
      </c>
      <c r="Y65">
        <f t="shared" si="0"/>
        <v>62.7</v>
      </c>
      <c r="Z65">
        <f t="shared" si="0"/>
        <v>77.220000000000013</v>
      </c>
      <c r="AA65">
        <f t="shared" si="0"/>
        <v>62.920000000000009</v>
      </c>
      <c r="AB65">
        <f t="shared" si="0"/>
        <v>71.390000000000015</v>
      </c>
    </row>
    <row r="66" spans="1:28" ht="14.5" x14ac:dyDescent="0.35">
      <c r="A66" s="28">
        <v>2</v>
      </c>
      <c r="B66" s="3" t="s">
        <v>32</v>
      </c>
      <c r="C66" s="11" t="s">
        <v>33</v>
      </c>
      <c r="D66" s="11">
        <v>6022</v>
      </c>
      <c r="E66">
        <f t="shared" ref="E66:AB76" si="1">E13*0.55</f>
        <v>9.6800000000000015</v>
      </c>
      <c r="F66">
        <f t="shared" si="1"/>
        <v>23.1</v>
      </c>
      <c r="G66">
        <f t="shared" si="1"/>
        <v>23.980000000000004</v>
      </c>
      <c r="H66">
        <f t="shared" si="1"/>
        <v>23.760000000000005</v>
      </c>
      <c r="I66">
        <f t="shared" si="1"/>
        <v>17.325000000000003</v>
      </c>
      <c r="J66">
        <f t="shared" si="1"/>
        <v>13.640000000000002</v>
      </c>
      <c r="K66">
        <f t="shared" si="1"/>
        <v>12.265000000000001</v>
      </c>
      <c r="L66">
        <f t="shared" si="1"/>
        <v>20.735000000000003</v>
      </c>
      <c r="M66">
        <f t="shared" si="1"/>
        <v>23.87</v>
      </c>
      <c r="N66">
        <f t="shared" si="1"/>
        <v>25.025000000000002</v>
      </c>
      <c r="O66">
        <f t="shared" si="1"/>
        <v>22.110000000000003</v>
      </c>
      <c r="P66">
        <f t="shared" si="1"/>
        <v>24.035000000000004</v>
      </c>
      <c r="Q66">
        <f t="shared" si="1"/>
        <v>16.005000000000003</v>
      </c>
      <c r="R66">
        <f t="shared" si="1"/>
        <v>17.490000000000002</v>
      </c>
      <c r="S66">
        <f t="shared" si="1"/>
        <v>22.220000000000002</v>
      </c>
      <c r="T66">
        <f t="shared" si="1"/>
        <v>20.625</v>
      </c>
      <c r="U66">
        <f t="shared" si="1"/>
        <v>27.664999999999999</v>
      </c>
      <c r="V66">
        <f t="shared" si="1"/>
        <v>23.32</v>
      </c>
      <c r="W66">
        <f t="shared" si="1"/>
        <v>17.215000000000003</v>
      </c>
      <c r="X66">
        <f t="shared" si="1"/>
        <v>22.990000000000002</v>
      </c>
      <c r="Y66">
        <f t="shared" si="1"/>
        <v>23.54</v>
      </c>
      <c r="Z66">
        <f t="shared" si="1"/>
        <v>27.830000000000002</v>
      </c>
      <c r="AA66">
        <f t="shared" si="1"/>
        <v>19.525000000000002</v>
      </c>
      <c r="AB66">
        <f t="shared" si="1"/>
        <v>18.700000000000003</v>
      </c>
    </row>
    <row r="67" spans="1:28" ht="14.5" x14ac:dyDescent="0.35">
      <c r="A67" s="28">
        <v>3</v>
      </c>
      <c r="B67" s="3" t="s">
        <v>34</v>
      </c>
      <c r="C67" s="11" t="s">
        <v>35</v>
      </c>
      <c r="D67" s="11">
        <v>6083</v>
      </c>
      <c r="E67">
        <f t="shared" si="1"/>
        <v>5.8849999999999998</v>
      </c>
      <c r="F67">
        <f t="shared" si="1"/>
        <v>6.4900000000000011</v>
      </c>
      <c r="G67">
        <f t="shared" si="1"/>
        <v>4.8950000000000005</v>
      </c>
      <c r="H67">
        <f t="shared" si="1"/>
        <v>5.61</v>
      </c>
      <c r="I67">
        <f t="shared" si="1"/>
        <v>6.4900000000000011</v>
      </c>
      <c r="J67">
        <f t="shared" si="1"/>
        <v>5.83</v>
      </c>
      <c r="K67">
        <f t="shared" si="1"/>
        <v>4.4000000000000004</v>
      </c>
      <c r="L67">
        <f t="shared" si="1"/>
        <v>8.4700000000000006</v>
      </c>
      <c r="M67">
        <f t="shared" si="1"/>
        <v>4.5650000000000004</v>
      </c>
      <c r="N67">
        <f t="shared" si="1"/>
        <v>5.2250000000000005</v>
      </c>
      <c r="O67">
        <f t="shared" si="1"/>
        <v>5.335</v>
      </c>
      <c r="P67">
        <f t="shared" si="1"/>
        <v>5.5550000000000006</v>
      </c>
      <c r="Q67">
        <f t="shared" si="1"/>
        <v>5.1700000000000008</v>
      </c>
      <c r="R67">
        <f t="shared" si="1"/>
        <v>7.2050000000000001</v>
      </c>
      <c r="S67">
        <f t="shared" si="1"/>
        <v>3.1350000000000002</v>
      </c>
      <c r="T67">
        <f t="shared" si="1"/>
        <v>6.2700000000000005</v>
      </c>
      <c r="U67">
        <f t="shared" si="1"/>
        <v>5.28</v>
      </c>
      <c r="V67">
        <f t="shared" si="1"/>
        <v>4.3450000000000006</v>
      </c>
      <c r="W67">
        <f t="shared" si="1"/>
        <v>4.7300000000000004</v>
      </c>
      <c r="X67">
        <f t="shared" si="1"/>
        <v>5.1700000000000008</v>
      </c>
      <c r="Y67">
        <f t="shared" si="1"/>
        <v>8.745000000000001</v>
      </c>
      <c r="Z67">
        <f t="shared" si="1"/>
        <v>4.8950000000000005</v>
      </c>
      <c r="AA67">
        <f t="shared" si="1"/>
        <v>5.0049999999999999</v>
      </c>
      <c r="AB67">
        <f t="shared" si="1"/>
        <v>4.8400000000000007</v>
      </c>
    </row>
    <row r="68" spans="1:28" ht="14.5" x14ac:dyDescent="0.35">
      <c r="A68" s="28">
        <v>4</v>
      </c>
      <c r="B68" s="3" t="s">
        <v>36</v>
      </c>
      <c r="C68" s="11" t="s">
        <v>37</v>
      </c>
      <c r="D68" s="11">
        <v>5957</v>
      </c>
      <c r="E68">
        <f t="shared" si="1"/>
        <v>16.170000000000002</v>
      </c>
      <c r="F68">
        <f t="shared" si="1"/>
        <v>69.465000000000003</v>
      </c>
      <c r="G68">
        <f t="shared" si="1"/>
        <v>72.765000000000015</v>
      </c>
      <c r="H68">
        <f t="shared" si="1"/>
        <v>68.75</v>
      </c>
      <c r="I68">
        <f t="shared" si="1"/>
        <v>25.630000000000003</v>
      </c>
      <c r="J68">
        <f t="shared" si="1"/>
        <v>32.285000000000004</v>
      </c>
      <c r="K68">
        <f t="shared" si="1"/>
        <v>29.645000000000003</v>
      </c>
      <c r="L68">
        <f t="shared" si="1"/>
        <v>44.110000000000007</v>
      </c>
      <c r="M68">
        <f t="shared" si="1"/>
        <v>68.42</v>
      </c>
      <c r="N68">
        <f t="shared" si="1"/>
        <v>69.905000000000001</v>
      </c>
      <c r="O68">
        <f t="shared" si="1"/>
        <v>73.260000000000005</v>
      </c>
      <c r="P68">
        <f t="shared" si="1"/>
        <v>67.430000000000007</v>
      </c>
      <c r="Q68">
        <f t="shared" si="1"/>
        <v>45.760000000000005</v>
      </c>
      <c r="R68">
        <f t="shared" si="1"/>
        <v>38.225000000000001</v>
      </c>
      <c r="S68">
        <f t="shared" si="1"/>
        <v>82.665000000000006</v>
      </c>
      <c r="T68">
        <f t="shared" si="1"/>
        <v>74.305000000000007</v>
      </c>
      <c r="U68">
        <f t="shared" si="1"/>
        <v>72.545000000000016</v>
      </c>
      <c r="V68">
        <f t="shared" si="1"/>
        <v>82.885000000000005</v>
      </c>
      <c r="W68">
        <f t="shared" si="1"/>
        <v>70.400000000000006</v>
      </c>
      <c r="X68">
        <f t="shared" si="1"/>
        <v>78.925000000000011</v>
      </c>
      <c r="Y68">
        <f t="shared" si="1"/>
        <v>66.33</v>
      </c>
      <c r="Z68">
        <f t="shared" si="1"/>
        <v>74.91</v>
      </c>
      <c r="AA68">
        <f t="shared" si="1"/>
        <v>74.91</v>
      </c>
      <c r="AB68">
        <f t="shared" si="1"/>
        <v>67.375</v>
      </c>
    </row>
    <row r="69" spans="1:28" ht="14.5" x14ac:dyDescent="0.35">
      <c r="A69" s="28">
        <v>5</v>
      </c>
      <c r="B69" s="29" t="s">
        <v>38</v>
      </c>
      <c r="C69" s="11" t="s">
        <v>39</v>
      </c>
      <c r="D69" s="11">
        <v>176</v>
      </c>
      <c r="E69">
        <f t="shared" si="1"/>
        <v>7.370000000000001</v>
      </c>
      <c r="F69">
        <f t="shared" si="1"/>
        <v>6.3250000000000002</v>
      </c>
      <c r="G69">
        <f t="shared" si="1"/>
        <v>6.9300000000000006</v>
      </c>
      <c r="H69">
        <f t="shared" si="1"/>
        <v>6.8750000000000009</v>
      </c>
      <c r="I69">
        <f t="shared" si="1"/>
        <v>8.14</v>
      </c>
      <c r="J69">
        <f t="shared" si="1"/>
        <v>6.9850000000000003</v>
      </c>
      <c r="K69">
        <f t="shared" si="1"/>
        <v>6.5450000000000008</v>
      </c>
      <c r="L69">
        <f t="shared" si="1"/>
        <v>7.6450000000000005</v>
      </c>
      <c r="M69">
        <f t="shared" si="1"/>
        <v>6.71</v>
      </c>
      <c r="N69">
        <f t="shared" si="1"/>
        <v>6.6000000000000005</v>
      </c>
      <c r="O69">
        <f t="shared" si="1"/>
        <v>7.48</v>
      </c>
      <c r="P69">
        <f t="shared" si="1"/>
        <v>7.9200000000000008</v>
      </c>
      <c r="Q69">
        <f t="shared" si="1"/>
        <v>9.1850000000000005</v>
      </c>
      <c r="R69">
        <f t="shared" si="1"/>
        <v>7.7000000000000011</v>
      </c>
      <c r="S69">
        <f t="shared" si="1"/>
        <v>8.0300000000000011</v>
      </c>
      <c r="T69">
        <f t="shared" si="1"/>
        <v>7.15</v>
      </c>
      <c r="U69">
        <f t="shared" si="1"/>
        <v>7.370000000000001</v>
      </c>
      <c r="V69">
        <f t="shared" si="1"/>
        <v>8.5250000000000004</v>
      </c>
      <c r="W69">
        <f t="shared" si="1"/>
        <v>8.4700000000000006</v>
      </c>
      <c r="X69">
        <f t="shared" si="1"/>
        <v>9.0750000000000011</v>
      </c>
      <c r="Y69">
        <f t="shared" si="1"/>
        <v>8.14</v>
      </c>
      <c r="Z69">
        <f t="shared" si="1"/>
        <v>7.4250000000000007</v>
      </c>
      <c r="AA69">
        <f t="shared" si="1"/>
        <v>8.8000000000000007</v>
      </c>
      <c r="AB69">
        <f t="shared" si="1"/>
        <v>8.58</v>
      </c>
    </row>
    <row r="70" spans="1:28" ht="14.5" x14ac:dyDescent="0.35">
      <c r="A70" s="28">
        <v>6</v>
      </c>
      <c r="B70" s="3" t="s">
        <v>40</v>
      </c>
      <c r="C70" s="11" t="s">
        <v>41</v>
      </c>
      <c r="D70" s="11">
        <v>5950</v>
      </c>
      <c r="E70">
        <f t="shared" si="1"/>
        <v>7.8100000000000005</v>
      </c>
      <c r="F70">
        <f t="shared" si="1"/>
        <v>6.9850000000000003</v>
      </c>
      <c r="G70">
        <f t="shared" si="1"/>
        <v>7.8650000000000011</v>
      </c>
      <c r="H70">
        <f t="shared" si="1"/>
        <v>8.14</v>
      </c>
      <c r="I70">
        <f t="shared" si="1"/>
        <v>17.765000000000001</v>
      </c>
      <c r="J70">
        <f t="shared" si="1"/>
        <v>10.230000000000002</v>
      </c>
      <c r="K70">
        <f t="shared" si="1"/>
        <v>10.01</v>
      </c>
      <c r="L70">
        <f t="shared" si="1"/>
        <v>12.21</v>
      </c>
      <c r="M70">
        <f t="shared" si="1"/>
        <v>11.66</v>
      </c>
      <c r="N70">
        <f t="shared" si="1"/>
        <v>11.330000000000002</v>
      </c>
      <c r="O70">
        <f t="shared" si="1"/>
        <v>11.605000000000002</v>
      </c>
      <c r="P70">
        <f t="shared" si="1"/>
        <v>10.89</v>
      </c>
      <c r="Q70">
        <f t="shared" si="1"/>
        <v>12.76</v>
      </c>
      <c r="R70">
        <f t="shared" si="1"/>
        <v>10.67</v>
      </c>
      <c r="S70">
        <f t="shared" si="1"/>
        <v>13.640000000000002</v>
      </c>
      <c r="T70">
        <f t="shared" si="1"/>
        <v>9.625</v>
      </c>
      <c r="U70">
        <f t="shared" si="1"/>
        <v>10.065000000000001</v>
      </c>
      <c r="V70">
        <f t="shared" si="1"/>
        <v>14.630000000000003</v>
      </c>
      <c r="W70">
        <f t="shared" si="1"/>
        <v>11.110000000000001</v>
      </c>
      <c r="X70">
        <f t="shared" si="1"/>
        <v>12.540000000000001</v>
      </c>
      <c r="Y70">
        <f t="shared" si="1"/>
        <v>14.135000000000002</v>
      </c>
      <c r="Z70">
        <f t="shared" si="1"/>
        <v>12.76</v>
      </c>
      <c r="AA70">
        <f t="shared" si="1"/>
        <v>14.135000000000002</v>
      </c>
      <c r="AB70">
        <f t="shared" si="1"/>
        <v>12.430000000000001</v>
      </c>
    </row>
    <row r="71" spans="1:28" ht="14.5" x14ac:dyDescent="0.35">
      <c r="A71" s="28">
        <v>7</v>
      </c>
      <c r="B71" s="3" t="s">
        <v>42</v>
      </c>
      <c r="C71" s="11" t="s">
        <v>43</v>
      </c>
      <c r="D71" s="11">
        <v>5785</v>
      </c>
      <c r="E71">
        <f t="shared" si="1"/>
        <v>66.88</v>
      </c>
      <c r="F71">
        <f t="shared" si="1"/>
        <v>50.105000000000004</v>
      </c>
      <c r="G71">
        <f t="shared" si="1"/>
        <v>41.635000000000005</v>
      </c>
      <c r="H71">
        <f t="shared" si="1"/>
        <v>33.99</v>
      </c>
      <c r="I71">
        <f t="shared" si="1"/>
        <v>42.625</v>
      </c>
      <c r="J71">
        <f t="shared" si="1"/>
        <v>75.13000000000001</v>
      </c>
      <c r="K71">
        <f t="shared" si="1"/>
        <v>64.13</v>
      </c>
      <c r="L71">
        <f t="shared" si="1"/>
        <v>51.150000000000006</v>
      </c>
      <c r="M71">
        <f t="shared" si="1"/>
        <v>44.385000000000005</v>
      </c>
      <c r="N71">
        <f t="shared" si="1"/>
        <v>34.594999999999999</v>
      </c>
      <c r="O71">
        <f t="shared" si="1"/>
        <v>45.43</v>
      </c>
      <c r="P71">
        <f t="shared" si="1"/>
        <v>43.175000000000004</v>
      </c>
      <c r="Q71">
        <f t="shared" si="1"/>
        <v>59.675000000000004</v>
      </c>
      <c r="R71">
        <f t="shared" si="1"/>
        <v>74.03</v>
      </c>
      <c r="S71">
        <f t="shared" si="1"/>
        <v>44.164999999999999</v>
      </c>
      <c r="T71">
        <f t="shared" si="1"/>
        <v>49.170000000000009</v>
      </c>
      <c r="U71">
        <f t="shared" si="1"/>
        <v>44.33</v>
      </c>
      <c r="V71">
        <f t="shared" si="1"/>
        <v>49.005000000000003</v>
      </c>
      <c r="W71">
        <f t="shared" si="1"/>
        <v>41.085000000000008</v>
      </c>
      <c r="X71">
        <f t="shared" si="1"/>
        <v>42.900000000000006</v>
      </c>
      <c r="Y71">
        <f t="shared" si="1"/>
        <v>54.065000000000005</v>
      </c>
      <c r="Z71">
        <f t="shared" si="1"/>
        <v>45.815000000000005</v>
      </c>
      <c r="AA71">
        <f t="shared" si="1"/>
        <v>55.000000000000007</v>
      </c>
      <c r="AB71">
        <f t="shared" si="1"/>
        <v>55.550000000000004</v>
      </c>
    </row>
    <row r="72" spans="1:28" ht="14.5" x14ac:dyDescent="0.35">
      <c r="A72" s="28">
        <v>8</v>
      </c>
      <c r="B72" s="3" t="s">
        <v>44</v>
      </c>
      <c r="C72" s="11" t="s">
        <v>45</v>
      </c>
      <c r="D72" s="11">
        <v>5960</v>
      </c>
      <c r="E72">
        <f t="shared" si="1"/>
        <v>67.265000000000001</v>
      </c>
      <c r="F72">
        <f t="shared" si="1"/>
        <v>79.420000000000016</v>
      </c>
      <c r="G72">
        <f t="shared" si="1"/>
        <v>81.290000000000006</v>
      </c>
      <c r="H72">
        <f t="shared" si="1"/>
        <v>81.454999999999998</v>
      </c>
      <c r="I72">
        <f t="shared" si="1"/>
        <v>54.230000000000004</v>
      </c>
      <c r="J72">
        <f t="shared" si="1"/>
        <v>95.48</v>
      </c>
      <c r="K72">
        <f t="shared" si="1"/>
        <v>79.915000000000006</v>
      </c>
      <c r="L72">
        <f t="shared" si="1"/>
        <v>86.954999999999998</v>
      </c>
      <c r="M72">
        <f t="shared" si="1"/>
        <v>81.62</v>
      </c>
      <c r="N72">
        <f t="shared" si="1"/>
        <v>88.990000000000009</v>
      </c>
      <c r="O72">
        <f t="shared" si="1"/>
        <v>103.235</v>
      </c>
      <c r="P72">
        <f t="shared" si="1"/>
        <v>98.175000000000011</v>
      </c>
      <c r="Q72">
        <f t="shared" si="1"/>
        <v>93.66500000000002</v>
      </c>
      <c r="R72">
        <f t="shared" si="1"/>
        <v>106.48</v>
      </c>
      <c r="S72">
        <f t="shared" si="1"/>
        <v>100.98</v>
      </c>
      <c r="T72">
        <f t="shared" si="1"/>
        <v>103.07000000000001</v>
      </c>
      <c r="U72">
        <f t="shared" si="1"/>
        <v>87.340000000000018</v>
      </c>
      <c r="V72">
        <f t="shared" si="1"/>
        <v>109.67000000000002</v>
      </c>
      <c r="W72">
        <f t="shared" si="1"/>
        <v>105.435</v>
      </c>
      <c r="X72">
        <f t="shared" si="1"/>
        <v>100.32000000000001</v>
      </c>
      <c r="Y72">
        <f t="shared" si="1"/>
        <v>85.745000000000005</v>
      </c>
      <c r="Z72">
        <f t="shared" si="1"/>
        <v>96.58</v>
      </c>
      <c r="AA72">
        <f t="shared" si="1"/>
        <v>97.185000000000002</v>
      </c>
      <c r="AB72">
        <f t="shared" si="1"/>
        <v>94.435000000000002</v>
      </c>
    </row>
    <row r="73" spans="1:28" ht="14.5" x14ac:dyDescent="0.35">
      <c r="A73" s="28">
        <v>9</v>
      </c>
      <c r="B73" s="3" t="s">
        <v>46</v>
      </c>
      <c r="C73" s="11" t="s">
        <v>47</v>
      </c>
      <c r="D73" s="11">
        <v>305</v>
      </c>
      <c r="E73">
        <f t="shared" si="1"/>
        <v>1.4850000000000003</v>
      </c>
      <c r="F73">
        <f t="shared" si="1"/>
        <v>1.4850000000000003</v>
      </c>
      <c r="G73">
        <f t="shared" si="1"/>
        <v>1.6500000000000001</v>
      </c>
      <c r="H73">
        <f t="shared" si="1"/>
        <v>1.54</v>
      </c>
      <c r="I73">
        <f t="shared" si="1"/>
        <v>2.5299999999999998</v>
      </c>
      <c r="J73">
        <f t="shared" si="1"/>
        <v>1.595</v>
      </c>
      <c r="K73">
        <f t="shared" si="1"/>
        <v>1.7600000000000002</v>
      </c>
      <c r="L73">
        <f t="shared" si="1"/>
        <v>2.5299999999999998</v>
      </c>
      <c r="M73">
        <f t="shared" si="1"/>
        <v>1.4300000000000002</v>
      </c>
      <c r="N73">
        <f t="shared" si="1"/>
        <v>1.375</v>
      </c>
      <c r="O73">
        <f t="shared" si="1"/>
        <v>1.7050000000000003</v>
      </c>
      <c r="P73">
        <f t="shared" si="1"/>
        <v>1.54</v>
      </c>
      <c r="Q73">
        <f t="shared" si="1"/>
        <v>1.375</v>
      </c>
      <c r="R73">
        <f t="shared" si="1"/>
        <v>1.375</v>
      </c>
      <c r="S73">
        <f t="shared" si="1"/>
        <v>1.2649999999999999</v>
      </c>
      <c r="T73">
        <f t="shared" si="1"/>
        <v>1.54</v>
      </c>
      <c r="U73">
        <f t="shared" si="1"/>
        <v>1.54</v>
      </c>
      <c r="V73">
        <f t="shared" si="1"/>
        <v>1.595</v>
      </c>
      <c r="W73">
        <f t="shared" si="1"/>
        <v>1.7600000000000002</v>
      </c>
      <c r="X73">
        <f t="shared" si="1"/>
        <v>1.4850000000000003</v>
      </c>
      <c r="Y73">
        <f t="shared" si="1"/>
        <v>1.7600000000000002</v>
      </c>
      <c r="Z73">
        <f t="shared" si="1"/>
        <v>1.595</v>
      </c>
      <c r="AA73">
        <f t="shared" si="1"/>
        <v>1.4300000000000002</v>
      </c>
      <c r="AB73">
        <f t="shared" si="1"/>
        <v>1.54</v>
      </c>
    </row>
    <row r="74" spans="1:28" ht="14.5" x14ac:dyDescent="0.35">
      <c r="A74" s="28">
        <v>10</v>
      </c>
      <c r="B74" s="3" t="s">
        <v>48</v>
      </c>
      <c r="C74" s="11" t="s">
        <v>49</v>
      </c>
      <c r="D74" s="11">
        <v>311</v>
      </c>
      <c r="E74">
        <f t="shared" si="1"/>
        <v>119.84500000000001</v>
      </c>
      <c r="F74">
        <f t="shared" si="1"/>
        <v>7.26</v>
      </c>
      <c r="G74">
        <f t="shared" si="1"/>
        <v>8.25</v>
      </c>
      <c r="H74">
        <f t="shared" si="1"/>
        <v>7.3150000000000013</v>
      </c>
      <c r="I74">
        <f t="shared" si="1"/>
        <v>11.330000000000002</v>
      </c>
      <c r="J74">
        <f t="shared" si="1"/>
        <v>46.09</v>
      </c>
      <c r="K74">
        <f t="shared" si="1"/>
        <v>31.625000000000004</v>
      </c>
      <c r="L74">
        <f t="shared" si="1"/>
        <v>22.495000000000001</v>
      </c>
      <c r="M74">
        <f t="shared" si="1"/>
        <v>7.48</v>
      </c>
      <c r="N74">
        <f t="shared" si="1"/>
        <v>8.4700000000000006</v>
      </c>
      <c r="O74">
        <f t="shared" si="1"/>
        <v>1.6500000000000001</v>
      </c>
      <c r="P74">
        <f t="shared" si="1"/>
        <v>3.5200000000000005</v>
      </c>
      <c r="Q74">
        <f t="shared" si="1"/>
        <v>33</v>
      </c>
      <c r="R74">
        <f t="shared" si="1"/>
        <v>19.965</v>
      </c>
      <c r="S74">
        <f t="shared" si="1"/>
        <v>9.8450000000000006</v>
      </c>
      <c r="T74">
        <f t="shared" si="1"/>
        <v>9.3500000000000014</v>
      </c>
      <c r="U74">
        <f t="shared" si="1"/>
        <v>11.77</v>
      </c>
      <c r="V74">
        <f t="shared" si="1"/>
        <v>10.67</v>
      </c>
      <c r="W74">
        <f t="shared" si="1"/>
        <v>13.42</v>
      </c>
      <c r="X74">
        <f t="shared" si="1"/>
        <v>13.585000000000001</v>
      </c>
      <c r="Y74">
        <f t="shared" si="1"/>
        <v>15.125000000000002</v>
      </c>
      <c r="Z74">
        <f t="shared" si="1"/>
        <v>10.505000000000001</v>
      </c>
      <c r="AA74">
        <f t="shared" si="1"/>
        <v>13.365000000000002</v>
      </c>
      <c r="AB74">
        <f t="shared" si="1"/>
        <v>16.72</v>
      </c>
    </row>
    <row r="75" spans="1:28" ht="14.5" x14ac:dyDescent="0.35">
      <c r="A75" s="28">
        <v>11</v>
      </c>
      <c r="B75" s="3" t="s">
        <v>50</v>
      </c>
      <c r="C75" s="11" t="s">
        <v>51</v>
      </c>
      <c r="D75" s="11">
        <v>586</v>
      </c>
      <c r="E75">
        <f t="shared" si="1"/>
        <v>404.47</v>
      </c>
      <c r="F75">
        <f t="shared" si="1"/>
        <v>290.18000000000006</v>
      </c>
      <c r="G75">
        <f t="shared" si="1"/>
        <v>271.53500000000003</v>
      </c>
      <c r="H75">
        <f t="shared" si="1"/>
        <v>313.44499999999999</v>
      </c>
      <c r="I75">
        <f t="shared" si="1"/>
        <v>238.81</v>
      </c>
      <c r="J75">
        <f t="shared" si="1"/>
        <v>269.995</v>
      </c>
      <c r="K75">
        <f t="shared" si="1"/>
        <v>247.22500000000002</v>
      </c>
      <c r="L75">
        <f t="shared" si="1"/>
        <v>252.50500000000002</v>
      </c>
      <c r="M75">
        <f t="shared" si="1"/>
        <v>267.90500000000003</v>
      </c>
      <c r="N75">
        <f t="shared" si="1"/>
        <v>242.27500000000001</v>
      </c>
      <c r="O75">
        <f t="shared" si="1"/>
        <v>280.17</v>
      </c>
      <c r="P75">
        <f t="shared" si="1"/>
        <v>276.32</v>
      </c>
      <c r="Q75">
        <f t="shared" si="1"/>
        <v>270.76500000000004</v>
      </c>
      <c r="R75">
        <f t="shared" si="1"/>
        <v>309.21000000000004</v>
      </c>
      <c r="S75">
        <f t="shared" si="1"/>
        <v>292.875</v>
      </c>
      <c r="T75">
        <f t="shared" si="1"/>
        <v>280.22500000000002</v>
      </c>
      <c r="U75">
        <f t="shared" si="1"/>
        <v>284.51499999999999</v>
      </c>
      <c r="V75">
        <f t="shared" si="1"/>
        <v>294.745</v>
      </c>
      <c r="W75">
        <f t="shared" si="1"/>
        <v>248.82000000000002</v>
      </c>
      <c r="X75">
        <f t="shared" si="1"/>
        <v>278.3</v>
      </c>
      <c r="Y75">
        <f t="shared" si="1"/>
        <v>326.315</v>
      </c>
      <c r="Z75">
        <f t="shared" si="1"/>
        <v>287.59500000000003</v>
      </c>
      <c r="AA75">
        <f t="shared" si="1"/>
        <v>276.87</v>
      </c>
      <c r="AB75">
        <f t="shared" si="1"/>
        <v>262.625</v>
      </c>
    </row>
    <row r="76" spans="1:28" ht="14.5" x14ac:dyDescent="0.35">
      <c r="A76" s="28">
        <v>12</v>
      </c>
      <c r="B76" s="3" t="s">
        <v>52</v>
      </c>
      <c r="C76" s="11" t="s">
        <v>53</v>
      </c>
      <c r="D76" s="11">
        <v>9548602</v>
      </c>
      <c r="E76">
        <f t="shared" si="1"/>
        <v>106.92000000000002</v>
      </c>
      <c r="F76">
        <f t="shared" si="1"/>
        <v>83.93</v>
      </c>
      <c r="G76">
        <f t="shared" si="1"/>
        <v>97.68</v>
      </c>
      <c r="H76">
        <f t="shared" si="1"/>
        <v>86.075000000000003</v>
      </c>
      <c r="I76">
        <f t="shared" si="1"/>
        <v>98.670000000000016</v>
      </c>
      <c r="J76">
        <f t="shared" si="1"/>
        <v>89.375000000000014</v>
      </c>
      <c r="K76">
        <f t="shared" si="1"/>
        <v>97.954999999999998</v>
      </c>
      <c r="L76">
        <f t="shared" si="1"/>
        <v>66.77000000000001</v>
      </c>
      <c r="M76">
        <f t="shared" si="1"/>
        <v>91.025000000000006</v>
      </c>
      <c r="N76">
        <f t="shared" si="1"/>
        <v>86.68</v>
      </c>
      <c r="O76">
        <f t="shared" si="1"/>
        <v>103.07000000000001</v>
      </c>
      <c r="P76">
        <f t="shared" si="1"/>
        <v>72.105000000000004</v>
      </c>
      <c r="Q76">
        <f t="shared" si="1"/>
        <v>79.640000000000015</v>
      </c>
      <c r="R76">
        <f t="shared" si="1"/>
        <v>80.575000000000003</v>
      </c>
      <c r="S76">
        <f t="shared" si="1"/>
        <v>100.705</v>
      </c>
      <c r="T76">
        <f t="shared" ref="T76:AQ76" si="2">T23*0.55</f>
        <v>91.795000000000016</v>
      </c>
      <c r="U76">
        <f t="shared" si="2"/>
        <v>84.64500000000001</v>
      </c>
      <c r="V76">
        <f t="shared" si="2"/>
        <v>92.4</v>
      </c>
      <c r="W76">
        <f t="shared" si="2"/>
        <v>77.33</v>
      </c>
      <c r="X76">
        <f t="shared" si="2"/>
        <v>84.534999999999997</v>
      </c>
      <c r="Y76">
        <f t="shared" si="2"/>
        <v>73.150000000000006</v>
      </c>
      <c r="Z76">
        <f t="shared" si="2"/>
        <v>87.615000000000009</v>
      </c>
      <c r="AA76">
        <f t="shared" si="2"/>
        <v>92.62</v>
      </c>
      <c r="AB76">
        <f t="shared" si="2"/>
        <v>95.975000000000009</v>
      </c>
    </row>
    <row r="77" spans="1:28" ht="14.5" x14ac:dyDescent="0.35">
      <c r="A77" s="28">
        <v>13</v>
      </c>
      <c r="B77" s="29" t="s">
        <v>54</v>
      </c>
      <c r="C77" s="11" t="s">
        <v>55</v>
      </c>
      <c r="D77" s="11">
        <v>284</v>
      </c>
      <c r="E77">
        <f t="shared" ref="E77:AB87" si="3">E24*0.55</f>
        <v>8.6349999999999998</v>
      </c>
      <c r="F77">
        <f t="shared" si="3"/>
        <v>9.2949999999999999</v>
      </c>
      <c r="G77">
        <f t="shared" si="3"/>
        <v>10.780000000000001</v>
      </c>
      <c r="H77">
        <f t="shared" si="3"/>
        <v>9.8450000000000006</v>
      </c>
      <c r="I77">
        <f t="shared" si="3"/>
        <v>11.880000000000003</v>
      </c>
      <c r="J77">
        <f t="shared" si="3"/>
        <v>7.370000000000001</v>
      </c>
      <c r="K77">
        <f t="shared" si="3"/>
        <v>8.6349999999999998</v>
      </c>
      <c r="L77">
        <f t="shared" si="3"/>
        <v>15.07</v>
      </c>
      <c r="M77">
        <f t="shared" si="3"/>
        <v>12.540000000000001</v>
      </c>
      <c r="N77">
        <f t="shared" si="3"/>
        <v>11.825000000000001</v>
      </c>
      <c r="O77">
        <f t="shared" si="3"/>
        <v>9.1850000000000005</v>
      </c>
      <c r="P77">
        <f t="shared" si="3"/>
        <v>10.285</v>
      </c>
      <c r="Q77">
        <f t="shared" si="3"/>
        <v>351.17500000000001</v>
      </c>
      <c r="R77">
        <f t="shared" si="3"/>
        <v>9.7350000000000012</v>
      </c>
      <c r="S77">
        <f t="shared" si="3"/>
        <v>11.605000000000002</v>
      </c>
      <c r="T77">
        <f t="shared" si="3"/>
        <v>8.9650000000000016</v>
      </c>
      <c r="U77">
        <f t="shared" si="3"/>
        <v>11.55</v>
      </c>
      <c r="V77">
        <f t="shared" si="3"/>
        <v>11.605000000000002</v>
      </c>
      <c r="W77">
        <f t="shared" si="3"/>
        <v>9.6800000000000015</v>
      </c>
      <c r="X77">
        <f t="shared" si="3"/>
        <v>10.615000000000002</v>
      </c>
      <c r="Y77">
        <f t="shared" si="3"/>
        <v>10.67</v>
      </c>
      <c r="Z77">
        <f t="shared" si="3"/>
        <v>12.65</v>
      </c>
      <c r="AA77">
        <f t="shared" si="3"/>
        <v>12.155000000000001</v>
      </c>
      <c r="AB77">
        <f t="shared" si="3"/>
        <v>8.8550000000000022</v>
      </c>
    </row>
    <row r="78" spans="1:28" ht="14.5" x14ac:dyDescent="0.35">
      <c r="A78" s="28">
        <v>14</v>
      </c>
      <c r="B78" s="3" t="s">
        <v>56</v>
      </c>
      <c r="C78" s="11" t="s">
        <v>57</v>
      </c>
      <c r="D78" s="11">
        <v>723</v>
      </c>
      <c r="E78">
        <f t="shared" si="3"/>
        <v>2.8600000000000003</v>
      </c>
      <c r="F78">
        <f t="shared" si="3"/>
        <v>2.4750000000000001</v>
      </c>
      <c r="G78">
        <f t="shared" si="3"/>
        <v>2.5850000000000004</v>
      </c>
      <c r="H78">
        <f t="shared" si="3"/>
        <v>2.6950000000000003</v>
      </c>
      <c r="I78">
        <f t="shared" si="3"/>
        <v>2.75</v>
      </c>
      <c r="J78">
        <f t="shared" si="3"/>
        <v>3.19</v>
      </c>
      <c r="K78">
        <f t="shared" si="3"/>
        <v>2.8050000000000002</v>
      </c>
      <c r="L78">
        <f t="shared" si="3"/>
        <v>3.0250000000000004</v>
      </c>
      <c r="M78">
        <f t="shared" si="3"/>
        <v>3.4650000000000003</v>
      </c>
      <c r="N78">
        <f t="shared" si="3"/>
        <v>3.4100000000000006</v>
      </c>
      <c r="O78">
        <f t="shared" si="3"/>
        <v>3.7950000000000004</v>
      </c>
      <c r="P78">
        <f t="shared" si="3"/>
        <v>3.74</v>
      </c>
      <c r="Q78">
        <f t="shared" si="3"/>
        <v>4.4550000000000001</v>
      </c>
      <c r="R78">
        <f t="shared" si="3"/>
        <v>4.620000000000001</v>
      </c>
      <c r="S78">
        <f t="shared" si="3"/>
        <v>4.51</v>
      </c>
      <c r="T78">
        <f t="shared" si="3"/>
        <v>3.7950000000000004</v>
      </c>
      <c r="U78">
        <f t="shared" si="3"/>
        <v>4.18</v>
      </c>
      <c r="V78">
        <f t="shared" si="3"/>
        <v>4.620000000000001</v>
      </c>
      <c r="W78">
        <f t="shared" si="3"/>
        <v>3.8500000000000005</v>
      </c>
      <c r="X78">
        <f t="shared" si="3"/>
        <v>4.29</v>
      </c>
      <c r="Y78">
        <f t="shared" si="3"/>
        <v>3.4100000000000006</v>
      </c>
      <c r="Z78">
        <f t="shared" si="3"/>
        <v>4.07</v>
      </c>
      <c r="AA78">
        <f t="shared" si="3"/>
        <v>4.8950000000000005</v>
      </c>
      <c r="AB78">
        <f t="shared" si="3"/>
        <v>4.2350000000000003</v>
      </c>
    </row>
    <row r="79" spans="1:28" ht="14.5" x14ac:dyDescent="0.35">
      <c r="A79" s="28">
        <v>15</v>
      </c>
      <c r="B79" s="3" t="s">
        <v>58</v>
      </c>
      <c r="C79" s="11" t="s">
        <v>59</v>
      </c>
      <c r="D79" s="11">
        <v>6830</v>
      </c>
      <c r="E79">
        <f t="shared" si="3"/>
        <v>2.2000000000000002</v>
      </c>
      <c r="F79">
        <f t="shared" si="3"/>
        <v>6.71</v>
      </c>
      <c r="G79">
        <f t="shared" si="3"/>
        <v>5.2250000000000005</v>
      </c>
      <c r="H79">
        <f t="shared" si="3"/>
        <v>6.3250000000000002</v>
      </c>
      <c r="I79">
        <f t="shared" si="3"/>
        <v>2.4200000000000004</v>
      </c>
      <c r="J79">
        <f t="shared" si="3"/>
        <v>3.8500000000000005</v>
      </c>
      <c r="K79">
        <f t="shared" si="3"/>
        <v>3.5750000000000002</v>
      </c>
      <c r="L79">
        <f t="shared" si="3"/>
        <v>8.4700000000000006</v>
      </c>
      <c r="M79">
        <f t="shared" si="3"/>
        <v>7.15</v>
      </c>
      <c r="N79">
        <f t="shared" si="3"/>
        <v>6.9850000000000003</v>
      </c>
      <c r="O79">
        <f t="shared" si="3"/>
        <v>5.8849999999999998</v>
      </c>
      <c r="P79">
        <f t="shared" si="3"/>
        <v>6.16</v>
      </c>
      <c r="Q79">
        <f t="shared" si="3"/>
        <v>6.8200000000000012</v>
      </c>
      <c r="R79">
        <f t="shared" si="3"/>
        <v>4.6750000000000007</v>
      </c>
      <c r="S79">
        <f t="shared" si="3"/>
        <v>8.745000000000001</v>
      </c>
      <c r="T79">
        <f t="shared" si="3"/>
        <v>7.8100000000000005</v>
      </c>
      <c r="U79">
        <f t="shared" si="3"/>
        <v>8.8550000000000022</v>
      </c>
      <c r="V79">
        <f t="shared" si="3"/>
        <v>8.5250000000000004</v>
      </c>
      <c r="W79">
        <f t="shared" si="3"/>
        <v>8.745000000000001</v>
      </c>
      <c r="X79">
        <f t="shared" si="3"/>
        <v>9.5150000000000006</v>
      </c>
      <c r="Y79">
        <f t="shared" si="3"/>
        <v>7.8100000000000005</v>
      </c>
      <c r="Z79">
        <f t="shared" si="3"/>
        <v>6.8750000000000009</v>
      </c>
      <c r="AA79">
        <f t="shared" si="3"/>
        <v>9.5150000000000006</v>
      </c>
      <c r="AB79">
        <f t="shared" si="3"/>
        <v>10.285</v>
      </c>
    </row>
    <row r="80" spans="1:28" ht="14.5" x14ac:dyDescent="0.35">
      <c r="A80" s="28">
        <v>16</v>
      </c>
      <c r="B80" s="3" t="s">
        <v>60</v>
      </c>
      <c r="C80" s="11" t="s">
        <v>61</v>
      </c>
      <c r="D80" s="11">
        <v>5793</v>
      </c>
      <c r="E80">
        <f t="shared" si="3"/>
        <v>46.14500000000001</v>
      </c>
      <c r="F80">
        <f t="shared" si="3"/>
        <v>31.57</v>
      </c>
      <c r="G80">
        <f t="shared" si="3"/>
        <v>38.39</v>
      </c>
      <c r="H80">
        <f t="shared" si="3"/>
        <v>41.360000000000007</v>
      </c>
      <c r="I80">
        <f t="shared" si="3"/>
        <v>54.78</v>
      </c>
      <c r="J80">
        <f t="shared" si="3"/>
        <v>53.954999999999998</v>
      </c>
      <c r="K80">
        <f t="shared" si="3"/>
        <v>38.115000000000002</v>
      </c>
      <c r="L80">
        <f t="shared" si="3"/>
        <v>67.100000000000009</v>
      </c>
      <c r="M80">
        <f t="shared" si="3"/>
        <v>44.164999999999999</v>
      </c>
      <c r="N80">
        <f t="shared" si="3"/>
        <v>46.14500000000001</v>
      </c>
      <c r="O80">
        <f t="shared" si="3"/>
        <v>51.865000000000002</v>
      </c>
      <c r="P80">
        <f t="shared" si="3"/>
        <v>35.585000000000008</v>
      </c>
      <c r="Q80">
        <f t="shared" si="3"/>
        <v>47.025000000000006</v>
      </c>
      <c r="R80">
        <f t="shared" si="3"/>
        <v>52.085000000000008</v>
      </c>
      <c r="S80">
        <f t="shared" si="3"/>
        <v>55.550000000000004</v>
      </c>
      <c r="T80">
        <f t="shared" si="3"/>
        <v>47.355000000000004</v>
      </c>
      <c r="U80">
        <f t="shared" si="3"/>
        <v>46.53</v>
      </c>
      <c r="V80">
        <f t="shared" si="3"/>
        <v>45.870000000000005</v>
      </c>
      <c r="W80">
        <f t="shared" si="3"/>
        <v>31.625000000000004</v>
      </c>
      <c r="X80">
        <f t="shared" si="3"/>
        <v>54.39500000000001</v>
      </c>
      <c r="Y80">
        <f t="shared" si="3"/>
        <v>30.745000000000001</v>
      </c>
      <c r="Z80">
        <f t="shared" si="3"/>
        <v>52.965000000000003</v>
      </c>
      <c r="AA80">
        <f t="shared" si="3"/>
        <v>59.070000000000007</v>
      </c>
      <c r="AB80">
        <f t="shared" si="3"/>
        <v>41.690000000000005</v>
      </c>
    </row>
    <row r="81" spans="1:28" ht="14.5" x14ac:dyDescent="0.35">
      <c r="A81" s="28">
        <v>17</v>
      </c>
      <c r="B81" s="3" t="s">
        <v>62</v>
      </c>
      <c r="C81" s="11" t="s">
        <v>63</v>
      </c>
      <c r="D81" s="11">
        <v>33032</v>
      </c>
      <c r="E81">
        <f t="shared" si="3"/>
        <v>237.87500000000003</v>
      </c>
      <c r="F81">
        <f t="shared" si="3"/>
        <v>284.57</v>
      </c>
      <c r="G81">
        <f t="shared" si="3"/>
        <v>292.76499999999999</v>
      </c>
      <c r="H81">
        <f t="shared" si="3"/>
        <v>299.03500000000003</v>
      </c>
      <c r="I81">
        <f t="shared" si="3"/>
        <v>205.97500000000002</v>
      </c>
      <c r="J81">
        <f t="shared" si="3"/>
        <v>313.11500000000001</v>
      </c>
      <c r="K81">
        <f t="shared" si="3"/>
        <v>282.58999999999997</v>
      </c>
      <c r="L81">
        <f t="shared" si="3"/>
        <v>286.82500000000005</v>
      </c>
      <c r="M81">
        <f t="shared" si="3"/>
        <v>303.875</v>
      </c>
      <c r="N81">
        <f t="shared" si="3"/>
        <v>306.84500000000003</v>
      </c>
      <c r="O81">
        <f t="shared" si="3"/>
        <v>348.81000000000006</v>
      </c>
      <c r="P81">
        <f t="shared" si="3"/>
        <v>335.28000000000003</v>
      </c>
      <c r="Q81">
        <f t="shared" si="3"/>
        <v>348.09500000000003</v>
      </c>
      <c r="R81">
        <f t="shared" si="3"/>
        <v>345.51000000000005</v>
      </c>
      <c r="S81">
        <f t="shared" si="3"/>
        <v>387.58500000000004</v>
      </c>
      <c r="T81">
        <f t="shared" si="3"/>
        <v>337.70000000000005</v>
      </c>
      <c r="U81">
        <f t="shared" si="3"/>
        <v>318.89</v>
      </c>
      <c r="V81">
        <f t="shared" si="3"/>
        <v>399.245</v>
      </c>
      <c r="W81">
        <f t="shared" si="3"/>
        <v>342.54</v>
      </c>
      <c r="X81">
        <f t="shared" si="3"/>
        <v>370.92</v>
      </c>
      <c r="Y81">
        <f t="shared" si="3"/>
        <v>308.99</v>
      </c>
      <c r="Z81">
        <f t="shared" si="3"/>
        <v>341.60500000000002</v>
      </c>
      <c r="AA81">
        <f t="shared" si="3"/>
        <v>357.61000000000007</v>
      </c>
      <c r="AB81">
        <f t="shared" si="3"/>
        <v>357.995</v>
      </c>
    </row>
    <row r="82" spans="1:28" ht="14.5" x14ac:dyDescent="0.35">
      <c r="A82" s="28">
        <v>18</v>
      </c>
      <c r="B82" s="3" t="s">
        <v>64</v>
      </c>
      <c r="C82" s="11" t="s">
        <v>65</v>
      </c>
      <c r="D82" s="11">
        <v>5961</v>
      </c>
      <c r="E82">
        <f t="shared" si="3"/>
        <v>141.845</v>
      </c>
      <c r="F82">
        <f t="shared" si="3"/>
        <v>178.14500000000001</v>
      </c>
      <c r="G82">
        <f t="shared" si="3"/>
        <v>173.91</v>
      </c>
      <c r="H82">
        <f t="shared" si="3"/>
        <v>184.745</v>
      </c>
      <c r="I82">
        <f t="shared" si="3"/>
        <v>140.19500000000002</v>
      </c>
      <c r="J82">
        <f t="shared" si="3"/>
        <v>178.42000000000002</v>
      </c>
      <c r="K82">
        <f t="shared" si="3"/>
        <v>158.125</v>
      </c>
      <c r="L82">
        <f t="shared" si="3"/>
        <v>145.36500000000001</v>
      </c>
      <c r="M82">
        <f t="shared" si="3"/>
        <v>189.42000000000002</v>
      </c>
      <c r="N82">
        <f t="shared" si="3"/>
        <v>183.59000000000003</v>
      </c>
      <c r="O82">
        <f t="shared" si="3"/>
        <v>176.77</v>
      </c>
      <c r="P82">
        <f t="shared" si="3"/>
        <v>165.66</v>
      </c>
      <c r="Q82">
        <f t="shared" si="3"/>
        <v>166.70500000000001</v>
      </c>
      <c r="R82">
        <f t="shared" si="3"/>
        <v>176.05500000000004</v>
      </c>
      <c r="S82">
        <f t="shared" si="3"/>
        <v>182.98500000000001</v>
      </c>
      <c r="T82">
        <f t="shared" si="3"/>
        <v>152.57</v>
      </c>
      <c r="U82">
        <f t="shared" si="3"/>
        <v>142.39500000000001</v>
      </c>
      <c r="V82">
        <f t="shared" si="3"/>
        <v>187.38500000000002</v>
      </c>
      <c r="W82">
        <f t="shared" si="3"/>
        <v>344.41</v>
      </c>
      <c r="X82">
        <f t="shared" si="3"/>
        <v>163.68000000000004</v>
      </c>
      <c r="Y82">
        <f t="shared" si="3"/>
        <v>148.995</v>
      </c>
      <c r="Z82">
        <f t="shared" si="3"/>
        <v>153.39500000000001</v>
      </c>
      <c r="AA82">
        <f t="shared" si="3"/>
        <v>162.91</v>
      </c>
      <c r="AB82">
        <f t="shared" si="3"/>
        <v>194.535</v>
      </c>
    </row>
    <row r="83" spans="1:28" ht="14.5" x14ac:dyDescent="0.35">
      <c r="A83" s="28">
        <v>19</v>
      </c>
      <c r="B83" s="3" t="s">
        <v>66</v>
      </c>
      <c r="C83" s="11" t="s">
        <v>67</v>
      </c>
      <c r="D83" s="11">
        <v>124886</v>
      </c>
      <c r="E83">
        <f t="shared" si="3"/>
        <v>22.880000000000003</v>
      </c>
      <c r="F83">
        <f t="shared" si="3"/>
        <v>18.095000000000002</v>
      </c>
      <c r="G83">
        <f t="shared" si="3"/>
        <v>20.295000000000002</v>
      </c>
      <c r="H83">
        <f t="shared" si="3"/>
        <v>23.705000000000002</v>
      </c>
      <c r="I83">
        <f t="shared" si="3"/>
        <v>22.330000000000002</v>
      </c>
      <c r="J83">
        <f t="shared" si="3"/>
        <v>32.89</v>
      </c>
      <c r="K83">
        <f t="shared" si="3"/>
        <v>26.785000000000004</v>
      </c>
      <c r="L83">
        <f t="shared" si="3"/>
        <v>23.760000000000005</v>
      </c>
      <c r="M83">
        <f t="shared" si="3"/>
        <v>19.525000000000002</v>
      </c>
      <c r="N83">
        <f t="shared" si="3"/>
        <v>18.205000000000002</v>
      </c>
      <c r="O83">
        <f t="shared" si="3"/>
        <v>26.07</v>
      </c>
      <c r="P83">
        <f t="shared" si="3"/>
        <v>23.650000000000002</v>
      </c>
      <c r="Q83">
        <f t="shared" si="3"/>
        <v>27.060000000000002</v>
      </c>
      <c r="R83">
        <f t="shared" si="3"/>
        <v>31.075000000000003</v>
      </c>
      <c r="S83">
        <f t="shared" si="3"/>
        <v>20.405000000000001</v>
      </c>
      <c r="T83">
        <f t="shared" si="3"/>
        <v>19.470000000000002</v>
      </c>
      <c r="U83">
        <f t="shared" si="3"/>
        <v>18.315000000000001</v>
      </c>
      <c r="V83">
        <f t="shared" si="3"/>
        <v>23.045000000000002</v>
      </c>
      <c r="W83">
        <f t="shared" si="3"/>
        <v>23.1</v>
      </c>
      <c r="X83">
        <f t="shared" si="3"/>
        <v>20.350000000000001</v>
      </c>
      <c r="Y83">
        <f t="shared" si="3"/>
        <v>26.675000000000001</v>
      </c>
      <c r="Z83">
        <f t="shared" si="3"/>
        <v>14.3</v>
      </c>
      <c r="AA83">
        <f t="shared" si="3"/>
        <v>26.84</v>
      </c>
      <c r="AB83">
        <f t="shared" si="3"/>
        <v>26.235000000000003</v>
      </c>
    </row>
    <row r="84" spans="1:28" ht="14.5" x14ac:dyDescent="0.35">
      <c r="A84" s="28">
        <v>20</v>
      </c>
      <c r="B84" s="3" t="s">
        <v>68</v>
      </c>
      <c r="C84" s="11" t="s">
        <v>69</v>
      </c>
      <c r="D84" s="11">
        <v>750</v>
      </c>
      <c r="E84">
        <f t="shared" si="3"/>
        <v>45.485000000000007</v>
      </c>
      <c r="F84">
        <f t="shared" si="3"/>
        <v>40.204999999999998</v>
      </c>
      <c r="G84">
        <f t="shared" si="3"/>
        <v>43.78</v>
      </c>
      <c r="H84">
        <f t="shared" si="3"/>
        <v>45.265000000000001</v>
      </c>
      <c r="I84">
        <f t="shared" si="3"/>
        <v>37.015000000000001</v>
      </c>
      <c r="J84">
        <f t="shared" si="3"/>
        <v>45.54</v>
      </c>
      <c r="K84">
        <f t="shared" si="3"/>
        <v>33.825000000000003</v>
      </c>
      <c r="L84">
        <f t="shared" si="3"/>
        <v>53.790000000000006</v>
      </c>
      <c r="M84">
        <f t="shared" si="3"/>
        <v>44</v>
      </c>
      <c r="N84">
        <f t="shared" si="3"/>
        <v>30.800000000000004</v>
      </c>
      <c r="O84">
        <f t="shared" si="3"/>
        <v>40.535000000000004</v>
      </c>
      <c r="P84">
        <f t="shared" si="3"/>
        <v>36.520000000000003</v>
      </c>
      <c r="Q84">
        <f t="shared" si="3"/>
        <v>39.655000000000001</v>
      </c>
      <c r="R84">
        <f t="shared" si="3"/>
        <v>51.04</v>
      </c>
      <c r="S84">
        <f t="shared" si="3"/>
        <v>34.870000000000005</v>
      </c>
      <c r="T84">
        <f t="shared" si="3"/>
        <v>49.170000000000009</v>
      </c>
      <c r="U84">
        <f t="shared" si="3"/>
        <v>42.24</v>
      </c>
      <c r="V84">
        <f t="shared" si="3"/>
        <v>42.02</v>
      </c>
      <c r="W84">
        <f t="shared" si="3"/>
        <v>42.24</v>
      </c>
      <c r="X84">
        <f t="shared" si="3"/>
        <v>44.385000000000005</v>
      </c>
      <c r="Y84">
        <f t="shared" si="3"/>
        <v>46.420000000000009</v>
      </c>
      <c r="Z84">
        <f t="shared" si="3"/>
        <v>33</v>
      </c>
      <c r="AA84">
        <f t="shared" si="3"/>
        <v>43.725000000000001</v>
      </c>
      <c r="AB84">
        <f t="shared" si="3"/>
        <v>40.479999999999997</v>
      </c>
    </row>
    <row r="85" spans="1:28" ht="14.5" x14ac:dyDescent="0.35">
      <c r="A85" s="28">
        <v>21</v>
      </c>
      <c r="B85" s="3" t="s">
        <v>74</v>
      </c>
      <c r="C85" s="11" t="s">
        <v>75</v>
      </c>
      <c r="D85" s="11">
        <v>6274</v>
      </c>
      <c r="E85">
        <f t="shared" si="3"/>
        <v>2.75</v>
      </c>
      <c r="F85">
        <f t="shared" si="3"/>
        <v>1.54</v>
      </c>
      <c r="G85">
        <f t="shared" si="3"/>
        <v>2.0350000000000001</v>
      </c>
      <c r="H85">
        <f t="shared" si="3"/>
        <v>1.9250000000000003</v>
      </c>
      <c r="I85">
        <f t="shared" si="3"/>
        <v>1.9250000000000003</v>
      </c>
      <c r="J85">
        <f t="shared" si="3"/>
        <v>2.8600000000000003</v>
      </c>
      <c r="K85">
        <f t="shared" si="3"/>
        <v>2.2000000000000002</v>
      </c>
      <c r="L85">
        <f t="shared" si="3"/>
        <v>2.5850000000000004</v>
      </c>
      <c r="M85">
        <f t="shared" si="3"/>
        <v>2.4200000000000004</v>
      </c>
      <c r="N85">
        <f t="shared" si="3"/>
        <v>2.4750000000000001</v>
      </c>
      <c r="O85">
        <f t="shared" si="3"/>
        <v>2.09</v>
      </c>
      <c r="P85">
        <f t="shared" si="3"/>
        <v>1.87</v>
      </c>
      <c r="Q85">
        <f t="shared" si="3"/>
        <v>2.4200000000000004</v>
      </c>
      <c r="R85">
        <f t="shared" si="3"/>
        <v>2.3100000000000005</v>
      </c>
      <c r="S85">
        <f t="shared" si="3"/>
        <v>2.3100000000000005</v>
      </c>
      <c r="T85">
        <f t="shared" si="3"/>
        <v>1.87</v>
      </c>
      <c r="U85">
        <f t="shared" si="3"/>
        <v>2.2000000000000002</v>
      </c>
      <c r="V85">
        <f t="shared" si="3"/>
        <v>2.9700000000000006</v>
      </c>
      <c r="W85">
        <f t="shared" si="3"/>
        <v>4.125</v>
      </c>
      <c r="X85">
        <f t="shared" si="3"/>
        <v>2.2000000000000002</v>
      </c>
      <c r="Y85">
        <f t="shared" si="3"/>
        <v>2.4200000000000004</v>
      </c>
      <c r="Z85">
        <f t="shared" si="3"/>
        <v>1.595</v>
      </c>
      <c r="AA85">
        <f t="shared" si="3"/>
        <v>2.5850000000000004</v>
      </c>
      <c r="AB85">
        <f t="shared" si="3"/>
        <v>2.3100000000000005</v>
      </c>
    </row>
    <row r="86" spans="1:28" ht="14.5" x14ac:dyDescent="0.35">
      <c r="A86" s="28">
        <v>22</v>
      </c>
      <c r="B86" s="30" t="s">
        <v>188</v>
      </c>
      <c r="C86" s="4"/>
      <c r="D86" s="4"/>
      <c r="E86">
        <f t="shared" si="3"/>
        <v>63.085000000000008</v>
      </c>
      <c r="F86">
        <f t="shared" si="3"/>
        <v>3.63</v>
      </c>
      <c r="G86">
        <f t="shared" si="3"/>
        <v>3.74</v>
      </c>
      <c r="H86">
        <f t="shared" si="3"/>
        <v>5.9400000000000013</v>
      </c>
      <c r="I86">
        <f t="shared" si="3"/>
        <v>27.995000000000001</v>
      </c>
      <c r="J86">
        <f t="shared" si="3"/>
        <v>2.4750000000000001</v>
      </c>
      <c r="K86">
        <f t="shared" si="3"/>
        <v>4.07</v>
      </c>
      <c r="L86">
        <f t="shared" si="3"/>
        <v>32.230000000000004</v>
      </c>
      <c r="M86">
        <f t="shared" si="3"/>
        <v>2.9700000000000006</v>
      </c>
      <c r="N86">
        <f t="shared" si="3"/>
        <v>4.0150000000000006</v>
      </c>
      <c r="O86">
        <f t="shared" si="3"/>
        <v>3.5750000000000002</v>
      </c>
      <c r="P86">
        <f t="shared" si="3"/>
        <v>3.9600000000000004</v>
      </c>
      <c r="Q86">
        <f t="shared" si="3"/>
        <v>4.2350000000000003</v>
      </c>
      <c r="R86">
        <f t="shared" si="3"/>
        <v>3.0250000000000004</v>
      </c>
      <c r="S86">
        <f t="shared" si="3"/>
        <v>3.9050000000000002</v>
      </c>
      <c r="T86">
        <f t="shared" si="3"/>
        <v>3.5200000000000005</v>
      </c>
      <c r="U86">
        <f t="shared" si="3"/>
        <v>3.3000000000000003</v>
      </c>
      <c r="V86">
        <f t="shared" si="3"/>
        <v>4.29</v>
      </c>
      <c r="W86">
        <f t="shared" si="3"/>
        <v>4.4550000000000001</v>
      </c>
      <c r="X86">
        <f t="shared" si="3"/>
        <v>5.335</v>
      </c>
      <c r="Y86">
        <f t="shared" si="3"/>
        <v>4.7850000000000001</v>
      </c>
      <c r="Z86">
        <f t="shared" si="3"/>
        <v>5.83</v>
      </c>
      <c r="AA86">
        <f t="shared" si="3"/>
        <v>4.125</v>
      </c>
      <c r="AB86">
        <f t="shared" si="3"/>
        <v>3.19</v>
      </c>
    </row>
    <row r="87" spans="1:28" ht="14.5" x14ac:dyDescent="0.35">
      <c r="A87" s="28">
        <v>23</v>
      </c>
      <c r="B87" s="3" t="s">
        <v>76</v>
      </c>
      <c r="C87" s="11" t="s">
        <v>77</v>
      </c>
      <c r="D87" s="11">
        <v>6306</v>
      </c>
      <c r="E87">
        <f t="shared" si="3"/>
        <v>1.1000000000000001</v>
      </c>
      <c r="F87">
        <f t="shared" si="3"/>
        <v>0.77</v>
      </c>
      <c r="G87">
        <f t="shared" si="3"/>
        <v>0.93500000000000005</v>
      </c>
      <c r="H87">
        <f t="shared" si="3"/>
        <v>0.9900000000000001</v>
      </c>
      <c r="I87">
        <f t="shared" si="3"/>
        <v>2.09</v>
      </c>
      <c r="J87">
        <f t="shared" si="3"/>
        <v>0.93500000000000005</v>
      </c>
      <c r="K87">
        <f t="shared" si="3"/>
        <v>0.93500000000000005</v>
      </c>
      <c r="L87">
        <f t="shared" si="3"/>
        <v>1.375</v>
      </c>
      <c r="M87">
        <f t="shared" si="3"/>
        <v>1.2649999999999999</v>
      </c>
      <c r="N87">
        <f t="shared" si="3"/>
        <v>1.0449999999999999</v>
      </c>
      <c r="O87">
        <f t="shared" si="3"/>
        <v>0.93500000000000005</v>
      </c>
      <c r="P87">
        <f t="shared" si="3"/>
        <v>0.93500000000000005</v>
      </c>
      <c r="Q87">
        <f t="shared" si="3"/>
        <v>0.93500000000000005</v>
      </c>
      <c r="R87">
        <f t="shared" si="3"/>
        <v>1.1000000000000001</v>
      </c>
      <c r="S87">
        <f t="shared" si="3"/>
        <v>1.2100000000000002</v>
      </c>
      <c r="T87">
        <f t="shared" ref="T87:AQ87" si="4">T34*0.55</f>
        <v>0.93500000000000005</v>
      </c>
      <c r="U87">
        <f t="shared" si="4"/>
        <v>1.1000000000000001</v>
      </c>
      <c r="V87">
        <f t="shared" si="4"/>
        <v>1.1000000000000001</v>
      </c>
      <c r="W87">
        <f t="shared" si="4"/>
        <v>1.1000000000000001</v>
      </c>
      <c r="X87">
        <f t="shared" si="4"/>
        <v>1.1550000000000002</v>
      </c>
      <c r="Y87">
        <f t="shared" si="4"/>
        <v>1.1000000000000001</v>
      </c>
      <c r="Z87">
        <f t="shared" si="4"/>
        <v>1.2649999999999999</v>
      </c>
      <c r="AA87">
        <f t="shared" si="4"/>
        <v>1.1000000000000001</v>
      </c>
      <c r="AB87">
        <f t="shared" si="4"/>
        <v>0.9900000000000001</v>
      </c>
    </row>
    <row r="88" spans="1:28" ht="14.5" x14ac:dyDescent="0.35">
      <c r="A88" s="28">
        <v>24</v>
      </c>
      <c r="B88" s="3" t="s">
        <v>78</v>
      </c>
      <c r="C88" s="11" t="s">
        <v>79</v>
      </c>
      <c r="D88" s="11">
        <v>107689</v>
      </c>
      <c r="E88">
        <f t="shared" ref="E88:AB98" si="5">E35*0.55</f>
        <v>76.670000000000016</v>
      </c>
      <c r="F88">
        <f t="shared" si="5"/>
        <v>87.340000000000018</v>
      </c>
      <c r="G88">
        <f t="shared" si="5"/>
        <v>76.834999999999994</v>
      </c>
      <c r="H88">
        <f t="shared" si="5"/>
        <v>89.43</v>
      </c>
      <c r="I88">
        <f t="shared" si="5"/>
        <v>109.56</v>
      </c>
      <c r="J88">
        <f t="shared" si="5"/>
        <v>83.490000000000009</v>
      </c>
      <c r="K88">
        <f t="shared" si="5"/>
        <v>80.850000000000009</v>
      </c>
      <c r="L88">
        <f t="shared" si="5"/>
        <v>89.54000000000002</v>
      </c>
      <c r="M88">
        <f t="shared" si="5"/>
        <v>90.475000000000009</v>
      </c>
      <c r="N88">
        <f t="shared" si="5"/>
        <v>93.115000000000009</v>
      </c>
      <c r="O88">
        <f t="shared" si="5"/>
        <v>98.23</v>
      </c>
      <c r="P88">
        <f t="shared" si="5"/>
        <v>91.300000000000011</v>
      </c>
      <c r="Q88">
        <f t="shared" si="5"/>
        <v>109.67000000000002</v>
      </c>
      <c r="R88">
        <f t="shared" si="5"/>
        <v>117.15</v>
      </c>
      <c r="S88">
        <f t="shared" si="5"/>
        <v>89.98</v>
      </c>
      <c r="T88">
        <f t="shared" si="5"/>
        <v>98.175000000000011</v>
      </c>
      <c r="U88">
        <f t="shared" si="5"/>
        <v>108.95500000000001</v>
      </c>
      <c r="V88">
        <f t="shared" si="5"/>
        <v>101.75000000000001</v>
      </c>
      <c r="W88">
        <f t="shared" si="5"/>
        <v>97.350000000000009</v>
      </c>
      <c r="X88">
        <f t="shared" si="5"/>
        <v>104.83</v>
      </c>
      <c r="Y88">
        <f t="shared" si="5"/>
        <v>142.17500000000001</v>
      </c>
      <c r="Z88">
        <f t="shared" si="5"/>
        <v>118.52500000000001</v>
      </c>
      <c r="AA88">
        <f t="shared" si="5"/>
        <v>114.785</v>
      </c>
      <c r="AB88">
        <f t="shared" si="5"/>
        <v>97.13000000000001</v>
      </c>
    </row>
    <row r="89" spans="1:28" ht="14.5" x14ac:dyDescent="0.35">
      <c r="A89" s="28">
        <v>25</v>
      </c>
      <c r="B89" s="3" t="s">
        <v>80</v>
      </c>
      <c r="C89" s="11" t="s">
        <v>81</v>
      </c>
      <c r="D89" s="11">
        <v>6106</v>
      </c>
      <c r="E89">
        <f t="shared" si="5"/>
        <v>1.2649999999999999</v>
      </c>
      <c r="F89">
        <f t="shared" si="5"/>
        <v>1.1000000000000001</v>
      </c>
      <c r="G89">
        <f t="shared" si="5"/>
        <v>1.4300000000000002</v>
      </c>
      <c r="H89">
        <f t="shared" si="5"/>
        <v>1.4850000000000003</v>
      </c>
      <c r="I89">
        <f t="shared" si="5"/>
        <v>2.4750000000000001</v>
      </c>
      <c r="J89">
        <f t="shared" si="5"/>
        <v>1.4300000000000002</v>
      </c>
      <c r="K89">
        <f t="shared" si="5"/>
        <v>1.2649999999999999</v>
      </c>
      <c r="L89">
        <f t="shared" si="5"/>
        <v>1.87</v>
      </c>
      <c r="M89">
        <f t="shared" si="5"/>
        <v>1.54</v>
      </c>
      <c r="N89">
        <f t="shared" si="5"/>
        <v>1.4300000000000002</v>
      </c>
      <c r="O89">
        <f t="shared" si="5"/>
        <v>1.2649999999999999</v>
      </c>
      <c r="P89">
        <f t="shared" si="5"/>
        <v>1.4850000000000003</v>
      </c>
      <c r="Q89">
        <f t="shared" si="5"/>
        <v>1.32</v>
      </c>
      <c r="R89">
        <f t="shared" si="5"/>
        <v>1.4300000000000002</v>
      </c>
      <c r="S89">
        <f t="shared" si="5"/>
        <v>1.595</v>
      </c>
      <c r="T89">
        <f t="shared" si="5"/>
        <v>1.2100000000000002</v>
      </c>
      <c r="U89">
        <f t="shared" si="5"/>
        <v>1.2100000000000002</v>
      </c>
      <c r="V89">
        <f t="shared" si="5"/>
        <v>1.8149999999999999</v>
      </c>
      <c r="W89">
        <f t="shared" si="5"/>
        <v>1.595</v>
      </c>
      <c r="X89">
        <f t="shared" si="5"/>
        <v>1.54</v>
      </c>
      <c r="Y89">
        <f t="shared" si="5"/>
        <v>1.4300000000000002</v>
      </c>
      <c r="Z89">
        <f t="shared" si="5"/>
        <v>1.6500000000000001</v>
      </c>
      <c r="AA89">
        <f t="shared" si="5"/>
        <v>1.6500000000000001</v>
      </c>
      <c r="AB89">
        <f t="shared" si="5"/>
        <v>1.32</v>
      </c>
    </row>
    <row r="90" spans="1:28" ht="14.5" x14ac:dyDescent="0.35">
      <c r="A90" s="28">
        <v>26</v>
      </c>
      <c r="B90" s="3" t="s">
        <v>82</v>
      </c>
      <c r="C90" s="11" t="s">
        <v>83</v>
      </c>
      <c r="D90" s="11">
        <v>525</v>
      </c>
      <c r="E90">
        <f t="shared" si="5"/>
        <v>20.845000000000002</v>
      </c>
      <c r="F90">
        <f t="shared" si="5"/>
        <v>14.3</v>
      </c>
      <c r="G90">
        <f t="shared" si="5"/>
        <v>17.16</v>
      </c>
      <c r="H90">
        <f t="shared" si="5"/>
        <v>15.455000000000002</v>
      </c>
      <c r="I90">
        <f t="shared" si="5"/>
        <v>19.195</v>
      </c>
      <c r="J90">
        <f t="shared" si="5"/>
        <v>20.515000000000001</v>
      </c>
      <c r="K90">
        <f t="shared" si="5"/>
        <v>15.345000000000001</v>
      </c>
      <c r="L90">
        <f t="shared" si="5"/>
        <v>17.765000000000001</v>
      </c>
      <c r="M90">
        <f t="shared" si="5"/>
        <v>19.635000000000002</v>
      </c>
      <c r="N90">
        <f t="shared" si="5"/>
        <v>18.975000000000001</v>
      </c>
      <c r="O90">
        <f t="shared" si="5"/>
        <v>19.470000000000002</v>
      </c>
      <c r="P90">
        <f t="shared" si="5"/>
        <v>20.625</v>
      </c>
      <c r="Q90">
        <f t="shared" si="5"/>
        <v>21.945</v>
      </c>
      <c r="R90">
        <f t="shared" si="5"/>
        <v>19.580000000000002</v>
      </c>
      <c r="S90">
        <f t="shared" si="5"/>
        <v>24.200000000000003</v>
      </c>
      <c r="T90">
        <f t="shared" si="5"/>
        <v>18.535000000000004</v>
      </c>
      <c r="U90">
        <f t="shared" si="5"/>
        <v>22</v>
      </c>
      <c r="V90">
        <f t="shared" si="5"/>
        <v>25.465</v>
      </c>
      <c r="W90">
        <f t="shared" si="5"/>
        <v>18.810000000000002</v>
      </c>
      <c r="X90">
        <f t="shared" si="5"/>
        <v>21.395</v>
      </c>
      <c r="Y90">
        <f t="shared" si="5"/>
        <v>18.425000000000001</v>
      </c>
      <c r="Z90">
        <f t="shared" si="5"/>
        <v>25.52</v>
      </c>
      <c r="AA90">
        <f t="shared" si="5"/>
        <v>21.67</v>
      </c>
      <c r="AB90">
        <f t="shared" si="5"/>
        <v>20.405000000000001</v>
      </c>
    </row>
    <row r="91" spans="1:28" ht="14.5" x14ac:dyDescent="0.35">
      <c r="A91" s="28">
        <v>27</v>
      </c>
      <c r="B91" s="30" t="s">
        <v>191</v>
      </c>
      <c r="C91" s="4"/>
      <c r="D91" s="4"/>
      <c r="E91">
        <f t="shared" si="5"/>
        <v>3.355</v>
      </c>
      <c r="F91">
        <f t="shared" si="5"/>
        <v>4.51</v>
      </c>
      <c r="G91">
        <f t="shared" si="5"/>
        <v>3.5200000000000005</v>
      </c>
      <c r="H91">
        <f t="shared" si="5"/>
        <v>4.07</v>
      </c>
      <c r="I91">
        <f t="shared" si="5"/>
        <v>3.0250000000000004</v>
      </c>
      <c r="J91">
        <f t="shared" si="5"/>
        <v>1.54</v>
      </c>
      <c r="K91">
        <f t="shared" si="5"/>
        <v>1.375</v>
      </c>
      <c r="L91">
        <f t="shared" si="5"/>
        <v>1.87</v>
      </c>
      <c r="M91">
        <f t="shared" si="5"/>
        <v>1.8149999999999999</v>
      </c>
      <c r="N91">
        <f t="shared" si="5"/>
        <v>1.7600000000000002</v>
      </c>
      <c r="O91">
        <f t="shared" si="5"/>
        <v>2.2000000000000002</v>
      </c>
      <c r="P91">
        <f t="shared" si="5"/>
        <v>1.87</v>
      </c>
      <c r="Q91">
        <f t="shared" si="5"/>
        <v>2.145</v>
      </c>
      <c r="R91">
        <f t="shared" si="5"/>
        <v>2.2000000000000002</v>
      </c>
      <c r="S91">
        <f t="shared" si="5"/>
        <v>2.3100000000000005</v>
      </c>
      <c r="T91">
        <f t="shared" si="5"/>
        <v>2.09</v>
      </c>
      <c r="U91">
        <f t="shared" si="5"/>
        <v>2.2549999999999999</v>
      </c>
      <c r="V91">
        <f t="shared" si="5"/>
        <v>2.2000000000000002</v>
      </c>
      <c r="W91">
        <f t="shared" si="5"/>
        <v>1.0449999999999999</v>
      </c>
      <c r="X91">
        <f t="shared" si="5"/>
        <v>2.2000000000000002</v>
      </c>
      <c r="Y91">
        <f t="shared" si="5"/>
        <v>1.8149999999999999</v>
      </c>
      <c r="Z91">
        <f t="shared" si="5"/>
        <v>2.2000000000000002</v>
      </c>
      <c r="AA91">
        <f t="shared" si="5"/>
        <v>1.9800000000000002</v>
      </c>
      <c r="AB91">
        <f t="shared" si="5"/>
        <v>2.145</v>
      </c>
    </row>
    <row r="92" spans="1:28" ht="14.5" x14ac:dyDescent="0.35">
      <c r="A92" s="28">
        <v>28</v>
      </c>
      <c r="B92" s="3" t="s">
        <v>86</v>
      </c>
      <c r="C92" s="11" t="s">
        <v>87</v>
      </c>
      <c r="D92" s="11">
        <v>65065</v>
      </c>
      <c r="E92">
        <f t="shared" si="5"/>
        <v>152.73500000000001</v>
      </c>
      <c r="F92">
        <f t="shared" si="5"/>
        <v>180.95000000000002</v>
      </c>
      <c r="G92">
        <f t="shared" si="5"/>
        <v>187.38500000000002</v>
      </c>
      <c r="H92">
        <f t="shared" si="5"/>
        <v>195.14000000000001</v>
      </c>
      <c r="I92">
        <f t="shared" si="5"/>
        <v>126.06</v>
      </c>
      <c r="J92">
        <f t="shared" si="5"/>
        <v>186.23000000000002</v>
      </c>
      <c r="K92">
        <f t="shared" si="5"/>
        <v>167.91500000000002</v>
      </c>
      <c r="L92">
        <f t="shared" si="5"/>
        <v>152.845</v>
      </c>
      <c r="M92">
        <f t="shared" si="5"/>
        <v>166.70500000000001</v>
      </c>
      <c r="N92">
        <f t="shared" si="5"/>
        <v>183.64500000000001</v>
      </c>
      <c r="O92">
        <f t="shared" si="5"/>
        <v>191.07</v>
      </c>
      <c r="P92">
        <f t="shared" si="5"/>
        <v>187.66</v>
      </c>
      <c r="Q92">
        <f t="shared" si="5"/>
        <v>188.04500000000002</v>
      </c>
      <c r="R92">
        <f t="shared" si="5"/>
        <v>215.49000000000004</v>
      </c>
      <c r="S92">
        <f t="shared" si="5"/>
        <v>202.84000000000003</v>
      </c>
      <c r="T92">
        <f t="shared" si="5"/>
        <v>190.35500000000002</v>
      </c>
      <c r="U92">
        <f t="shared" si="5"/>
        <v>197.83500000000001</v>
      </c>
      <c r="V92">
        <f t="shared" si="5"/>
        <v>213.23500000000001</v>
      </c>
      <c r="W92">
        <f t="shared" si="5"/>
        <v>189.58500000000001</v>
      </c>
      <c r="X92">
        <f t="shared" si="5"/>
        <v>192.66500000000002</v>
      </c>
      <c r="Y92">
        <f t="shared" si="5"/>
        <v>171.49</v>
      </c>
      <c r="Z92">
        <f t="shared" si="5"/>
        <v>205.64500000000001</v>
      </c>
      <c r="AA92">
        <f t="shared" si="5"/>
        <v>196.35000000000002</v>
      </c>
      <c r="AB92">
        <f t="shared" si="5"/>
        <v>194.97500000000002</v>
      </c>
    </row>
    <row r="93" spans="1:28" ht="14.5" x14ac:dyDescent="0.35">
      <c r="A93" s="28">
        <v>29</v>
      </c>
      <c r="B93" s="3" t="s">
        <v>88</v>
      </c>
      <c r="C93" s="11" t="s">
        <v>89</v>
      </c>
      <c r="D93" s="11">
        <v>5893</v>
      </c>
      <c r="E93">
        <f t="shared" si="5"/>
        <v>14.025</v>
      </c>
      <c r="F93">
        <f t="shared" si="5"/>
        <v>14.850000000000001</v>
      </c>
      <c r="G93">
        <f t="shared" si="5"/>
        <v>15.07</v>
      </c>
      <c r="H93">
        <f t="shared" si="5"/>
        <v>14.575000000000001</v>
      </c>
      <c r="I93">
        <f t="shared" si="5"/>
        <v>13.640000000000002</v>
      </c>
      <c r="J93">
        <f t="shared" si="5"/>
        <v>16.940000000000001</v>
      </c>
      <c r="K93">
        <f t="shared" si="5"/>
        <v>16.335000000000001</v>
      </c>
      <c r="L93">
        <f t="shared" si="5"/>
        <v>16.28</v>
      </c>
      <c r="M93">
        <f t="shared" si="5"/>
        <v>14.795</v>
      </c>
      <c r="N93">
        <f t="shared" si="5"/>
        <v>15.895000000000001</v>
      </c>
      <c r="O93">
        <f t="shared" si="5"/>
        <v>16.72</v>
      </c>
      <c r="P93">
        <f t="shared" si="5"/>
        <v>15.895000000000001</v>
      </c>
      <c r="Q93">
        <f t="shared" si="5"/>
        <v>17.875</v>
      </c>
      <c r="R93">
        <f t="shared" si="5"/>
        <v>18.480000000000004</v>
      </c>
      <c r="S93">
        <f t="shared" si="5"/>
        <v>16.72</v>
      </c>
      <c r="T93">
        <f t="shared" si="5"/>
        <v>16.72</v>
      </c>
      <c r="U93">
        <f t="shared" si="5"/>
        <v>16.72</v>
      </c>
      <c r="V93">
        <f t="shared" si="5"/>
        <v>17.380000000000003</v>
      </c>
      <c r="W93">
        <f t="shared" si="5"/>
        <v>16.060000000000002</v>
      </c>
      <c r="X93">
        <f t="shared" si="5"/>
        <v>17.27</v>
      </c>
      <c r="Y93">
        <f t="shared" si="5"/>
        <v>16.830000000000002</v>
      </c>
      <c r="Z93">
        <f t="shared" si="5"/>
        <v>17.215000000000003</v>
      </c>
      <c r="AA93">
        <f t="shared" si="5"/>
        <v>17.325000000000003</v>
      </c>
      <c r="AB93">
        <f t="shared" si="5"/>
        <v>17.16</v>
      </c>
    </row>
    <row r="94" spans="1:28" ht="14.5" x14ac:dyDescent="0.35">
      <c r="A94" s="28">
        <v>30</v>
      </c>
      <c r="B94" s="3" t="s">
        <v>90</v>
      </c>
      <c r="C94" s="11" t="s">
        <v>91</v>
      </c>
      <c r="D94" s="11">
        <v>439153</v>
      </c>
      <c r="E94">
        <f t="shared" si="5"/>
        <v>0.9900000000000001</v>
      </c>
      <c r="F94">
        <f t="shared" si="5"/>
        <v>1.1000000000000001</v>
      </c>
      <c r="G94">
        <f t="shared" si="5"/>
        <v>0.22000000000000003</v>
      </c>
      <c r="H94">
        <f t="shared" si="5"/>
        <v>1.1000000000000001</v>
      </c>
      <c r="I94">
        <f t="shared" si="5"/>
        <v>0.93500000000000005</v>
      </c>
      <c r="J94">
        <f t="shared" si="5"/>
        <v>1.0449999999999999</v>
      </c>
      <c r="K94">
        <f t="shared" si="5"/>
        <v>0.77</v>
      </c>
      <c r="L94">
        <f t="shared" si="5"/>
        <v>0.9900000000000001</v>
      </c>
      <c r="M94">
        <f t="shared" si="5"/>
        <v>1.2100000000000002</v>
      </c>
      <c r="N94">
        <f t="shared" si="5"/>
        <v>1.1000000000000001</v>
      </c>
      <c r="O94">
        <f t="shared" si="5"/>
        <v>1.1000000000000001</v>
      </c>
      <c r="P94">
        <f t="shared" si="5"/>
        <v>0.93500000000000005</v>
      </c>
      <c r="Q94">
        <f t="shared" si="5"/>
        <v>0.9900000000000001</v>
      </c>
      <c r="R94">
        <f t="shared" si="5"/>
        <v>1.2100000000000002</v>
      </c>
      <c r="S94">
        <f t="shared" si="5"/>
        <v>1.0449999999999999</v>
      </c>
      <c r="T94">
        <f t="shared" si="5"/>
        <v>1.1550000000000002</v>
      </c>
      <c r="U94">
        <f t="shared" si="5"/>
        <v>1.2100000000000002</v>
      </c>
      <c r="V94">
        <f t="shared" si="5"/>
        <v>0.9900000000000001</v>
      </c>
      <c r="W94">
        <f t="shared" si="5"/>
        <v>0.9900000000000001</v>
      </c>
      <c r="X94">
        <f t="shared" si="5"/>
        <v>0.88000000000000012</v>
      </c>
      <c r="Y94">
        <f t="shared" si="5"/>
        <v>1.1550000000000002</v>
      </c>
      <c r="Z94">
        <f t="shared" si="5"/>
        <v>1.32</v>
      </c>
      <c r="AA94">
        <f t="shared" si="5"/>
        <v>0.93500000000000005</v>
      </c>
      <c r="AB94">
        <f t="shared" si="5"/>
        <v>0.82500000000000007</v>
      </c>
    </row>
    <row r="95" spans="1:28" ht="14.5" x14ac:dyDescent="0.35">
      <c r="A95" s="28">
        <v>31</v>
      </c>
      <c r="B95" s="3" t="s">
        <v>92</v>
      </c>
      <c r="C95" s="11" t="s">
        <v>93</v>
      </c>
      <c r="D95" s="11">
        <v>18230</v>
      </c>
      <c r="E95">
        <f t="shared" si="5"/>
        <v>2.9700000000000006</v>
      </c>
      <c r="F95">
        <f t="shared" si="5"/>
        <v>1.8149999999999999</v>
      </c>
      <c r="G95">
        <f t="shared" si="5"/>
        <v>1.375</v>
      </c>
      <c r="H95">
        <f t="shared" si="5"/>
        <v>1.87</v>
      </c>
      <c r="I95">
        <f t="shared" si="5"/>
        <v>2.8600000000000003</v>
      </c>
      <c r="J95">
        <f t="shared" si="5"/>
        <v>1.32</v>
      </c>
      <c r="K95">
        <f t="shared" si="5"/>
        <v>1.1000000000000001</v>
      </c>
      <c r="L95">
        <f t="shared" si="5"/>
        <v>1.375</v>
      </c>
      <c r="M95">
        <f t="shared" si="5"/>
        <v>1.4850000000000003</v>
      </c>
      <c r="N95">
        <f t="shared" si="5"/>
        <v>1.9250000000000003</v>
      </c>
      <c r="O95">
        <f t="shared" si="5"/>
        <v>1.87</v>
      </c>
      <c r="P95">
        <f t="shared" si="5"/>
        <v>1.2100000000000002</v>
      </c>
      <c r="Q95">
        <f t="shared" si="5"/>
        <v>1.2649999999999999</v>
      </c>
      <c r="R95">
        <f t="shared" si="5"/>
        <v>1.7600000000000002</v>
      </c>
      <c r="S95">
        <f t="shared" si="5"/>
        <v>1.4300000000000002</v>
      </c>
      <c r="T95">
        <f t="shared" si="5"/>
        <v>1.4850000000000003</v>
      </c>
      <c r="U95">
        <f t="shared" si="5"/>
        <v>1.7600000000000002</v>
      </c>
      <c r="V95">
        <f t="shared" si="5"/>
        <v>1.54</v>
      </c>
      <c r="W95">
        <f t="shared" si="5"/>
        <v>1.595</v>
      </c>
      <c r="X95">
        <f t="shared" si="5"/>
        <v>1.595</v>
      </c>
      <c r="Y95">
        <f t="shared" si="5"/>
        <v>1.9250000000000003</v>
      </c>
      <c r="Z95">
        <f t="shared" si="5"/>
        <v>1.7600000000000002</v>
      </c>
      <c r="AA95">
        <f t="shared" si="5"/>
        <v>1.6500000000000001</v>
      </c>
      <c r="AB95">
        <f t="shared" si="5"/>
        <v>1.375</v>
      </c>
    </row>
    <row r="96" spans="1:28" ht="14.5" x14ac:dyDescent="0.35">
      <c r="A96" s="28">
        <v>32</v>
      </c>
      <c r="B96" s="3" t="s">
        <v>94</v>
      </c>
      <c r="C96" s="11" t="s">
        <v>95</v>
      </c>
      <c r="D96" s="11">
        <v>187</v>
      </c>
      <c r="E96">
        <f t="shared" si="5"/>
        <v>5.7200000000000006</v>
      </c>
      <c r="F96">
        <f t="shared" si="5"/>
        <v>4.4000000000000004</v>
      </c>
      <c r="G96">
        <f t="shared" si="5"/>
        <v>3.5750000000000002</v>
      </c>
      <c r="H96">
        <f t="shared" si="5"/>
        <v>4.18</v>
      </c>
      <c r="I96">
        <f t="shared" si="5"/>
        <v>4.95</v>
      </c>
      <c r="J96">
        <f t="shared" si="5"/>
        <v>3.5750000000000002</v>
      </c>
      <c r="K96">
        <f t="shared" si="5"/>
        <v>1.9250000000000003</v>
      </c>
      <c r="L96">
        <f t="shared" si="5"/>
        <v>5.61</v>
      </c>
      <c r="M96">
        <f t="shared" si="5"/>
        <v>2.3650000000000002</v>
      </c>
      <c r="N96">
        <f t="shared" si="5"/>
        <v>4.8950000000000005</v>
      </c>
      <c r="O96">
        <f t="shared" si="5"/>
        <v>4.5650000000000004</v>
      </c>
      <c r="P96">
        <f t="shared" si="5"/>
        <v>2.5299999999999998</v>
      </c>
      <c r="Q96">
        <f t="shared" si="5"/>
        <v>5.0599999999999996</v>
      </c>
      <c r="R96">
        <f t="shared" si="5"/>
        <v>4.3450000000000006</v>
      </c>
      <c r="S96">
        <f t="shared" si="5"/>
        <v>2.9700000000000006</v>
      </c>
      <c r="T96">
        <f t="shared" si="5"/>
        <v>3.5750000000000002</v>
      </c>
      <c r="U96">
        <f t="shared" si="5"/>
        <v>4.7850000000000001</v>
      </c>
      <c r="V96">
        <f t="shared" si="5"/>
        <v>1.7050000000000003</v>
      </c>
      <c r="W96">
        <f t="shared" si="5"/>
        <v>3.355</v>
      </c>
      <c r="X96">
        <f t="shared" si="5"/>
        <v>4.2350000000000003</v>
      </c>
      <c r="Y96">
        <f t="shared" si="5"/>
        <v>2.8050000000000002</v>
      </c>
      <c r="Z96">
        <f t="shared" si="5"/>
        <v>3.6850000000000005</v>
      </c>
      <c r="AA96">
        <f t="shared" si="5"/>
        <v>2.8600000000000003</v>
      </c>
      <c r="AB96">
        <f t="shared" si="5"/>
        <v>3.08</v>
      </c>
    </row>
    <row r="97" spans="1:28" ht="14.5" x14ac:dyDescent="0.35">
      <c r="A97" s="28">
        <v>33</v>
      </c>
      <c r="B97" s="3" t="s">
        <v>96</v>
      </c>
      <c r="C97" s="11" t="s">
        <v>97</v>
      </c>
      <c r="D97" s="11">
        <v>1014</v>
      </c>
      <c r="E97">
        <f t="shared" si="5"/>
        <v>14.355000000000002</v>
      </c>
      <c r="F97">
        <f t="shared" si="5"/>
        <v>11.990000000000002</v>
      </c>
      <c r="G97">
        <f t="shared" si="5"/>
        <v>12.045</v>
      </c>
      <c r="H97">
        <f t="shared" si="5"/>
        <v>11.825000000000001</v>
      </c>
      <c r="I97">
        <f t="shared" si="5"/>
        <v>10.285</v>
      </c>
      <c r="J97">
        <f t="shared" si="5"/>
        <v>13.31</v>
      </c>
      <c r="K97">
        <f t="shared" si="5"/>
        <v>12.265000000000001</v>
      </c>
      <c r="L97">
        <f t="shared" si="5"/>
        <v>13.97</v>
      </c>
      <c r="M97">
        <f t="shared" si="5"/>
        <v>13.97</v>
      </c>
      <c r="N97">
        <f t="shared" si="5"/>
        <v>11.880000000000003</v>
      </c>
      <c r="O97">
        <f t="shared" si="5"/>
        <v>15.620000000000001</v>
      </c>
      <c r="P97">
        <f t="shared" si="5"/>
        <v>15.07</v>
      </c>
      <c r="Q97">
        <f t="shared" si="5"/>
        <v>14.685</v>
      </c>
      <c r="R97">
        <f t="shared" si="5"/>
        <v>14.740000000000002</v>
      </c>
      <c r="S97">
        <f t="shared" si="5"/>
        <v>17.215000000000003</v>
      </c>
      <c r="T97">
        <f t="shared" si="5"/>
        <v>15.400000000000002</v>
      </c>
      <c r="U97">
        <f t="shared" si="5"/>
        <v>16.060000000000002</v>
      </c>
      <c r="V97">
        <f t="shared" si="5"/>
        <v>16.28</v>
      </c>
      <c r="W97">
        <f t="shared" si="5"/>
        <v>16.225000000000001</v>
      </c>
      <c r="X97">
        <f t="shared" si="5"/>
        <v>15.730000000000002</v>
      </c>
      <c r="Y97">
        <f t="shared" si="5"/>
        <v>13.090000000000002</v>
      </c>
      <c r="Z97">
        <f t="shared" si="5"/>
        <v>16.665000000000003</v>
      </c>
      <c r="AA97">
        <f t="shared" si="5"/>
        <v>15.950000000000001</v>
      </c>
      <c r="AB97">
        <f t="shared" si="5"/>
        <v>15.730000000000002</v>
      </c>
    </row>
    <row r="98" spans="1:28" ht="14.5" x14ac:dyDescent="0.35">
      <c r="A98" s="28">
        <v>34</v>
      </c>
      <c r="B98" s="3" t="s">
        <v>98</v>
      </c>
      <c r="C98" s="11" t="s">
        <v>99</v>
      </c>
      <c r="D98" s="11">
        <v>1015</v>
      </c>
      <c r="E98">
        <f t="shared" si="5"/>
        <v>37.620000000000005</v>
      </c>
      <c r="F98">
        <f t="shared" si="5"/>
        <v>37.015000000000001</v>
      </c>
      <c r="G98">
        <f t="shared" si="5"/>
        <v>43.56</v>
      </c>
      <c r="H98">
        <f t="shared" si="5"/>
        <v>33.22</v>
      </c>
      <c r="I98">
        <f t="shared" si="5"/>
        <v>28.82</v>
      </c>
      <c r="J98">
        <f t="shared" si="5"/>
        <v>32.064999999999998</v>
      </c>
      <c r="K98">
        <f t="shared" si="5"/>
        <v>31.185000000000006</v>
      </c>
      <c r="L98">
        <f t="shared" si="5"/>
        <v>37.620000000000005</v>
      </c>
      <c r="M98">
        <f t="shared" si="5"/>
        <v>38.885000000000005</v>
      </c>
      <c r="N98">
        <f t="shared" si="5"/>
        <v>38.5</v>
      </c>
      <c r="O98">
        <f t="shared" si="5"/>
        <v>41.58</v>
      </c>
      <c r="P98">
        <f t="shared" si="5"/>
        <v>36.795000000000009</v>
      </c>
      <c r="Q98">
        <f t="shared" si="5"/>
        <v>41.25</v>
      </c>
      <c r="R98">
        <f t="shared" si="5"/>
        <v>40.535000000000004</v>
      </c>
      <c r="S98">
        <f t="shared" si="5"/>
        <v>45.43</v>
      </c>
      <c r="T98">
        <f t="shared" ref="T98:AQ98" si="6">T45*0.55</f>
        <v>36.354999999999997</v>
      </c>
      <c r="U98">
        <f t="shared" si="6"/>
        <v>39.380000000000003</v>
      </c>
      <c r="V98">
        <f t="shared" si="6"/>
        <v>51.920000000000009</v>
      </c>
      <c r="W98">
        <f t="shared" si="6"/>
        <v>42.295000000000009</v>
      </c>
      <c r="X98">
        <f t="shared" si="6"/>
        <v>49.610000000000007</v>
      </c>
      <c r="Y98">
        <f t="shared" si="6"/>
        <v>37.400000000000006</v>
      </c>
      <c r="Z98">
        <f t="shared" si="6"/>
        <v>45.155000000000001</v>
      </c>
      <c r="AA98">
        <f t="shared" si="6"/>
        <v>46.750000000000007</v>
      </c>
      <c r="AB98">
        <f t="shared" si="6"/>
        <v>44.935000000000002</v>
      </c>
    </row>
    <row r="99" spans="1:28" ht="14.5" x14ac:dyDescent="0.35">
      <c r="A99" s="28">
        <v>35</v>
      </c>
      <c r="B99" s="3" t="s">
        <v>100</v>
      </c>
      <c r="C99" s="11" t="s">
        <v>101</v>
      </c>
      <c r="D99" s="11">
        <v>6140</v>
      </c>
      <c r="E99">
        <f t="shared" ref="E99:AB109" si="7">E46*0.55</f>
        <v>1.6500000000000001</v>
      </c>
      <c r="F99">
        <f t="shared" si="7"/>
        <v>1.9250000000000003</v>
      </c>
      <c r="G99">
        <f t="shared" si="7"/>
        <v>1.9800000000000002</v>
      </c>
      <c r="H99">
        <f t="shared" si="7"/>
        <v>1.54</v>
      </c>
      <c r="I99">
        <f t="shared" si="7"/>
        <v>2.0350000000000001</v>
      </c>
      <c r="J99">
        <f t="shared" si="7"/>
        <v>1.54</v>
      </c>
      <c r="K99">
        <f t="shared" si="7"/>
        <v>1.595</v>
      </c>
      <c r="L99">
        <f t="shared" si="7"/>
        <v>1.7600000000000002</v>
      </c>
      <c r="M99">
        <f t="shared" si="7"/>
        <v>1.6500000000000001</v>
      </c>
      <c r="N99">
        <f t="shared" si="7"/>
        <v>2.0350000000000001</v>
      </c>
      <c r="O99">
        <f t="shared" si="7"/>
        <v>2.2000000000000002</v>
      </c>
      <c r="P99">
        <f t="shared" si="7"/>
        <v>1.595</v>
      </c>
      <c r="Q99">
        <f t="shared" si="7"/>
        <v>1.54</v>
      </c>
      <c r="R99">
        <f t="shared" si="7"/>
        <v>1.87</v>
      </c>
      <c r="S99">
        <f t="shared" si="7"/>
        <v>2.09</v>
      </c>
      <c r="T99">
        <f t="shared" si="7"/>
        <v>1.8149999999999999</v>
      </c>
      <c r="U99">
        <f t="shared" si="7"/>
        <v>1.7600000000000002</v>
      </c>
      <c r="V99">
        <f t="shared" si="7"/>
        <v>1.87</v>
      </c>
      <c r="W99">
        <f t="shared" si="7"/>
        <v>3.2450000000000006</v>
      </c>
      <c r="X99">
        <f t="shared" si="7"/>
        <v>1.8149999999999999</v>
      </c>
      <c r="Y99">
        <f t="shared" si="7"/>
        <v>1.8149999999999999</v>
      </c>
      <c r="Z99">
        <f t="shared" si="7"/>
        <v>1.9800000000000002</v>
      </c>
      <c r="AA99">
        <f t="shared" si="7"/>
        <v>2.0350000000000001</v>
      </c>
      <c r="AB99">
        <f t="shared" si="7"/>
        <v>1.9250000000000003</v>
      </c>
    </row>
    <row r="100" spans="1:28" ht="14.5" x14ac:dyDescent="0.35">
      <c r="A100" s="28">
        <v>36</v>
      </c>
      <c r="B100" s="3" t="s">
        <v>102</v>
      </c>
      <c r="C100" s="11" t="s">
        <v>103</v>
      </c>
      <c r="D100" s="11">
        <v>1060</v>
      </c>
      <c r="E100">
        <f t="shared" si="7"/>
        <v>2.4200000000000004</v>
      </c>
      <c r="F100">
        <f t="shared" si="7"/>
        <v>4.18</v>
      </c>
      <c r="G100">
        <f t="shared" si="7"/>
        <v>3.5750000000000002</v>
      </c>
      <c r="H100">
        <f t="shared" si="7"/>
        <v>4.18</v>
      </c>
      <c r="I100">
        <f t="shared" si="7"/>
        <v>6.2700000000000005</v>
      </c>
      <c r="J100">
        <f t="shared" si="7"/>
        <v>4.07</v>
      </c>
      <c r="K100">
        <f t="shared" si="7"/>
        <v>3.4100000000000006</v>
      </c>
      <c r="L100">
        <f t="shared" si="7"/>
        <v>3.4650000000000003</v>
      </c>
      <c r="M100">
        <f t="shared" si="7"/>
        <v>5.3900000000000006</v>
      </c>
      <c r="N100">
        <f t="shared" si="7"/>
        <v>4.6750000000000007</v>
      </c>
      <c r="O100">
        <f t="shared" si="7"/>
        <v>4.29</v>
      </c>
      <c r="P100">
        <f t="shared" si="7"/>
        <v>3.5200000000000005</v>
      </c>
      <c r="Q100">
        <f t="shared" si="7"/>
        <v>3.9600000000000004</v>
      </c>
      <c r="R100">
        <f t="shared" si="7"/>
        <v>5.5550000000000006</v>
      </c>
      <c r="S100">
        <f t="shared" si="7"/>
        <v>4.3450000000000006</v>
      </c>
      <c r="T100">
        <f t="shared" si="7"/>
        <v>4.6750000000000007</v>
      </c>
      <c r="U100">
        <f t="shared" si="7"/>
        <v>4.8950000000000005</v>
      </c>
      <c r="V100">
        <f t="shared" si="7"/>
        <v>4.2350000000000003</v>
      </c>
      <c r="W100">
        <f t="shared" si="7"/>
        <v>4.2350000000000003</v>
      </c>
      <c r="X100">
        <f t="shared" si="7"/>
        <v>4.07</v>
      </c>
      <c r="Y100">
        <f t="shared" si="7"/>
        <v>6.4900000000000011</v>
      </c>
      <c r="Z100">
        <f t="shared" si="7"/>
        <v>5.28</v>
      </c>
      <c r="AA100">
        <f t="shared" si="7"/>
        <v>5.995000000000001</v>
      </c>
      <c r="AB100">
        <f t="shared" si="7"/>
        <v>4.3450000000000006</v>
      </c>
    </row>
    <row r="101" spans="1:28" ht="14.5" x14ac:dyDescent="0.35">
      <c r="A101" s="28">
        <v>37</v>
      </c>
      <c r="B101" s="3" t="s">
        <v>104</v>
      </c>
      <c r="C101" s="11" t="s">
        <v>105</v>
      </c>
      <c r="D101" s="11">
        <v>5951</v>
      </c>
      <c r="E101">
        <f t="shared" si="7"/>
        <v>16.555000000000003</v>
      </c>
      <c r="F101">
        <f t="shared" si="7"/>
        <v>5.3900000000000006</v>
      </c>
      <c r="G101">
        <f t="shared" si="7"/>
        <v>17.655000000000001</v>
      </c>
      <c r="H101">
        <f t="shared" si="7"/>
        <v>16.005000000000003</v>
      </c>
      <c r="I101">
        <f t="shared" si="7"/>
        <v>12.980000000000002</v>
      </c>
      <c r="J101">
        <f t="shared" si="7"/>
        <v>22.330000000000002</v>
      </c>
      <c r="K101">
        <f t="shared" si="7"/>
        <v>16.39</v>
      </c>
      <c r="L101">
        <f t="shared" si="7"/>
        <v>20.295000000000002</v>
      </c>
      <c r="M101">
        <f t="shared" si="7"/>
        <v>17.215000000000003</v>
      </c>
      <c r="N101">
        <f t="shared" si="7"/>
        <v>19.305000000000003</v>
      </c>
      <c r="O101">
        <f t="shared" si="7"/>
        <v>17.655000000000001</v>
      </c>
      <c r="P101">
        <f t="shared" si="7"/>
        <v>18.864999999999998</v>
      </c>
      <c r="Q101">
        <f t="shared" si="7"/>
        <v>20.845000000000002</v>
      </c>
      <c r="R101">
        <f t="shared" si="7"/>
        <v>16.830000000000002</v>
      </c>
      <c r="S101">
        <f t="shared" si="7"/>
        <v>13.860000000000001</v>
      </c>
      <c r="T101">
        <f t="shared" si="7"/>
        <v>13.695</v>
      </c>
      <c r="U101">
        <f t="shared" si="7"/>
        <v>11.605000000000002</v>
      </c>
      <c r="V101">
        <f t="shared" si="7"/>
        <v>17.875</v>
      </c>
      <c r="W101">
        <f t="shared" si="7"/>
        <v>20.845000000000002</v>
      </c>
      <c r="X101">
        <f t="shared" si="7"/>
        <v>20.130000000000003</v>
      </c>
      <c r="Y101">
        <f t="shared" si="7"/>
        <v>17.380000000000003</v>
      </c>
      <c r="Z101">
        <f t="shared" si="7"/>
        <v>11.440000000000001</v>
      </c>
      <c r="AA101">
        <f t="shared" si="7"/>
        <v>23.650000000000002</v>
      </c>
      <c r="AB101">
        <f t="shared" si="7"/>
        <v>18.975000000000001</v>
      </c>
    </row>
    <row r="102" spans="1:28" ht="14.5" x14ac:dyDescent="0.35">
      <c r="A102" s="28">
        <v>38</v>
      </c>
      <c r="B102" s="3" t="s">
        <v>106</v>
      </c>
      <c r="C102" s="11" t="s">
        <v>107</v>
      </c>
      <c r="D102" s="11">
        <v>1110</v>
      </c>
      <c r="E102">
        <f t="shared" si="7"/>
        <v>5.5550000000000006</v>
      </c>
      <c r="F102">
        <f t="shared" si="7"/>
        <v>5.9400000000000013</v>
      </c>
      <c r="G102">
        <f t="shared" si="7"/>
        <v>5.5550000000000006</v>
      </c>
      <c r="H102">
        <f t="shared" si="7"/>
        <v>5.995000000000001</v>
      </c>
      <c r="I102">
        <f t="shared" si="7"/>
        <v>5.61</v>
      </c>
      <c r="J102">
        <f t="shared" si="7"/>
        <v>6.38</v>
      </c>
      <c r="K102">
        <f t="shared" si="7"/>
        <v>5.5550000000000006</v>
      </c>
      <c r="L102">
        <f t="shared" si="7"/>
        <v>7.2050000000000001</v>
      </c>
      <c r="M102">
        <f t="shared" si="7"/>
        <v>6.3250000000000002</v>
      </c>
      <c r="N102">
        <f t="shared" si="7"/>
        <v>6.2150000000000007</v>
      </c>
      <c r="O102">
        <f t="shared" si="7"/>
        <v>6.71</v>
      </c>
      <c r="P102">
        <f t="shared" si="7"/>
        <v>7.0950000000000006</v>
      </c>
      <c r="Q102">
        <f t="shared" si="7"/>
        <v>7.8650000000000011</v>
      </c>
      <c r="R102">
        <f t="shared" si="7"/>
        <v>8.58</v>
      </c>
      <c r="S102">
        <f t="shared" si="7"/>
        <v>7.8650000000000011</v>
      </c>
      <c r="T102">
        <f t="shared" si="7"/>
        <v>7.15</v>
      </c>
      <c r="U102">
        <f t="shared" si="7"/>
        <v>7.8650000000000011</v>
      </c>
      <c r="V102">
        <f t="shared" si="7"/>
        <v>8.5250000000000004</v>
      </c>
      <c r="W102">
        <f t="shared" si="7"/>
        <v>7.2050000000000001</v>
      </c>
      <c r="X102">
        <f t="shared" si="7"/>
        <v>7.9200000000000008</v>
      </c>
      <c r="Y102">
        <f t="shared" si="7"/>
        <v>8.14</v>
      </c>
      <c r="Z102">
        <f t="shared" si="7"/>
        <v>7.5900000000000007</v>
      </c>
      <c r="AA102">
        <f t="shared" si="7"/>
        <v>8.0850000000000009</v>
      </c>
      <c r="AB102">
        <f t="shared" si="7"/>
        <v>7.2050000000000001</v>
      </c>
    </row>
    <row r="103" spans="1:28" ht="14.5" x14ac:dyDescent="0.35">
      <c r="A103" s="28">
        <v>39</v>
      </c>
      <c r="B103" s="3" t="s">
        <v>108</v>
      </c>
      <c r="C103" s="11" t="s">
        <v>109</v>
      </c>
      <c r="D103" s="11">
        <v>1123</v>
      </c>
      <c r="E103">
        <f t="shared" si="7"/>
        <v>431.09000000000003</v>
      </c>
      <c r="F103">
        <f t="shared" si="7"/>
        <v>213.29000000000002</v>
      </c>
      <c r="G103">
        <f t="shared" si="7"/>
        <v>314.16000000000003</v>
      </c>
      <c r="H103">
        <f t="shared" si="7"/>
        <v>298.815</v>
      </c>
      <c r="I103">
        <f t="shared" si="7"/>
        <v>392.26000000000005</v>
      </c>
      <c r="J103">
        <f t="shared" si="7"/>
        <v>325.875</v>
      </c>
      <c r="K103">
        <f t="shared" si="7"/>
        <v>300.96000000000004</v>
      </c>
      <c r="L103">
        <f t="shared" si="7"/>
        <v>333.96000000000004</v>
      </c>
      <c r="M103">
        <f t="shared" si="7"/>
        <v>272.58000000000004</v>
      </c>
      <c r="N103">
        <f t="shared" si="7"/>
        <v>238.92000000000002</v>
      </c>
      <c r="O103">
        <f t="shared" si="7"/>
        <v>305.69</v>
      </c>
      <c r="P103">
        <f t="shared" si="7"/>
        <v>310.64</v>
      </c>
      <c r="Q103">
        <f t="shared" si="7"/>
        <v>332.09</v>
      </c>
      <c r="R103">
        <f t="shared" si="7"/>
        <v>305.58000000000004</v>
      </c>
      <c r="S103">
        <f t="shared" si="7"/>
        <v>321.97000000000003</v>
      </c>
      <c r="T103">
        <f t="shared" si="7"/>
        <v>231.16500000000002</v>
      </c>
      <c r="U103">
        <f t="shared" si="7"/>
        <v>205.75500000000002</v>
      </c>
      <c r="V103">
        <f t="shared" si="7"/>
        <v>367.23500000000007</v>
      </c>
      <c r="W103">
        <f t="shared" si="7"/>
        <v>255.86</v>
      </c>
      <c r="X103">
        <f t="shared" si="7"/>
        <v>279.67500000000001</v>
      </c>
      <c r="Y103">
        <f t="shared" si="7"/>
        <v>406.17500000000001</v>
      </c>
      <c r="Z103">
        <f t="shared" si="7"/>
        <v>236.66500000000002</v>
      </c>
      <c r="AA103">
        <f t="shared" si="7"/>
        <v>329.89</v>
      </c>
      <c r="AB103">
        <f t="shared" si="7"/>
        <v>328.68000000000006</v>
      </c>
    </row>
    <row r="104" spans="1:28" ht="14.5" x14ac:dyDescent="0.35">
      <c r="A104" s="28">
        <v>40</v>
      </c>
      <c r="B104" s="3" t="s">
        <v>112</v>
      </c>
      <c r="C104" s="11" t="s">
        <v>113</v>
      </c>
      <c r="D104" s="11">
        <v>1146</v>
      </c>
      <c r="E104">
        <f t="shared" si="7"/>
        <v>0.49500000000000005</v>
      </c>
      <c r="F104">
        <f t="shared" si="7"/>
        <v>0.55000000000000004</v>
      </c>
      <c r="G104">
        <f t="shared" si="7"/>
        <v>0.22000000000000003</v>
      </c>
      <c r="H104">
        <f t="shared" si="7"/>
        <v>0.55000000000000004</v>
      </c>
      <c r="I104">
        <f t="shared" si="7"/>
        <v>0.33</v>
      </c>
      <c r="J104">
        <f t="shared" si="7"/>
        <v>0.38500000000000001</v>
      </c>
      <c r="K104">
        <f t="shared" si="7"/>
        <v>0.16500000000000001</v>
      </c>
      <c r="L104">
        <f t="shared" si="7"/>
        <v>0.11000000000000001</v>
      </c>
      <c r="M104">
        <f t="shared" si="7"/>
        <v>0.11000000000000001</v>
      </c>
      <c r="N104">
        <f t="shared" si="7"/>
        <v>0.11000000000000001</v>
      </c>
      <c r="O104">
        <f t="shared" si="7"/>
        <v>0.9900000000000001</v>
      </c>
      <c r="P104">
        <f t="shared" si="7"/>
        <v>0.55000000000000004</v>
      </c>
      <c r="Q104">
        <f t="shared" si="7"/>
        <v>1.1000000000000001</v>
      </c>
      <c r="R104">
        <f t="shared" si="7"/>
        <v>0.88000000000000012</v>
      </c>
      <c r="S104">
        <f t="shared" si="7"/>
        <v>1.0449999999999999</v>
      </c>
      <c r="T104">
        <f t="shared" si="7"/>
        <v>1.1550000000000002</v>
      </c>
      <c r="U104">
        <f t="shared" si="7"/>
        <v>0.88000000000000012</v>
      </c>
      <c r="V104">
        <f t="shared" si="7"/>
        <v>0.9900000000000001</v>
      </c>
      <c r="W104">
        <f t="shared" si="7"/>
        <v>0.77</v>
      </c>
      <c r="X104">
        <f t="shared" si="7"/>
        <v>1.595</v>
      </c>
      <c r="Y104">
        <f t="shared" si="7"/>
        <v>0.88000000000000012</v>
      </c>
      <c r="Z104">
        <f t="shared" si="7"/>
        <v>0.9900000000000001</v>
      </c>
      <c r="AA104">
        <f t="shared" si="7"/>
        <v>1.8149999999999999</v>
      </c>
      <c r="AB104">
        <f t="shared" si="7"/>
        <v>1.6500000000000001</v>
      </c>
    </row>
    <row r="105" spans="1:28" ht="14.5" x14ac:dyDescent="0.35">
      <c r="A105" s="28">
        <v>41</v>
      </c>
      <c r="B105" s="3" t="s">
        <v>114</v>
      </c>
      <c r="C105" s="11" t="s">
        <v>115</v>
      </c>
      <c r="D105" s="11">
        <v>6057</v>
      </c>
      <c r="E105">
        <f t="shared" si="7"/>
        <v>2.145</v>
      </c>
      <c r="F105">
        <f t="shared" si="7"/>
        <v>2.4200000000000004</v>
      </c>
      <c r="G105">
        <f t="shared" si="7"/>
        <v>2.145</v>
      </c>
      <c r="H105">
        <f t="shared" si="7"/>
        <v>2.3650000000000002</v>
      </c>
      <c r="I105">
        <f t="shared" si="7"/>
        <v>2.4200000000000004</v>
      </c>
      <c r="J105">
        <f t="shared" si="7"/>
        <v>2.145</v>
      </c>
      <c r="K105">
        <f t="shared" si="7"/>
        <v>2.5850000000000004</v>
      </c>
      <c r="L105">
        <f t="shared" si="7"/>
        <v>2.09</v>
      </c>
      <c r="M105">
        <f t="shared" si="7"/>
        <v>1.1000000000000001</v>
      </c>
      <c r="N105">
        <f t="shared" si="7"/>
        <v>3.1350000000000002</v>
      </c>
      <c r="O105">
        <f t="shared" si="7"/>
        <v>3.355</v>
      </c>
      <c r="P105">
        <f t="shared" si="7"/>
        <v>3.2450000000000006</v>
      </c>
      <c r="Q105">
        <f t="shared" si="7"/>
        <v>3.5200000000000005</v>
      </c>
      <c r="R105">
        <f t="shared" si="7"/>
        <v>2.8600000000000003</v>
      </c>
      <c r="S105">
        <f t="shared" si="7"/>
        <v>4.0150000000000006</v>
      </c>
      <c r="T105">
        <f t="shared" si="7"/>
        <v>2.4200000000000004</v>
      </c>
      <c r="U105">
        <f t="shared" si="7"/>
        <v>2.5299999999999998</v>
      </c>
      <c r="V105">
        <f t="shared" si="7"/>
        <v>3.5750000000000002</v>
      </c>
      <c r="W105">
        <f t="shared" si="7"/>
        <v>5.83</v>
      </c>
      <c r="X105">
        <f t="shared" si="7"/>
        <v>3.0250000000000004</v>
      </c>
      <c r="Y105">
        <f t="shared" si="7"/>
        <v>3.5200000000000005</v>
      </c>
      <c r="Z105">
        <f t="shared" si="7"/>
        <v>3.7950000000000004</v>
      </c>
      <c r="AA105">
        <f t="shared" si="7"/>
        <v>3.2450000000000006</v>
      </c>
      <c r="AB105">
        <f t="shared" si="7"/>
        <v>2.64</v>
      </c>
    </row>
    <row r="106" spans="1:28" ht="14.5" x14ac:dyDescent="0.35">
      <c r="A106" s="28">
        <v>42</v>
      </c>
      <c r="B106" s="3" t="s">
        <v>116</v>
      </c>
      <c r="C106" s="11" t="s">
        <v>117</v>
      </c>
      <c r="D106" s="11">
        <v>445675</v>
      </c>
      <c r="E106">
        <f t="shared" si="7"/>
        <v>2.75</v>
      </c>
      <c r="F106">
        <f t="shared" si="7"/>
        <v>2.4200000000000004</v>
      </c>
      <c r="G106">
        <f t="shared" si="7"/>
        <v>2.5299999999999998</v>
      </c>
      <c r="H106">
        <f t="shared" si="7"/>
        <v>1.54</v>
      </c>
      <c r="I106">
        <f t="shared" si="7"/>
        <v>3.6850000000000005</v>
      </c>
      <c r="J106">
        <f t="shared" si="7"/>
        <v>1.9800000000000002</v>
      </c>
      <c r="K106">
        <f t="shared" si="7"/>
        <v>1.2649999999999999</v>
      </c>
      <c r="L106">
        <f t="shared" si="7"/>
        <v>3.4650000000000003</v>
      </c>
      <c r="M106">
        <f t="shared" si="7"/>
        <v>1.87</v>
      </c>
      <c r="N106">
        <f t="shared" si="7"/>
        <v>3.08</v>
      </c>
      <c r="O106">
        <f t="shared" si="7"/>
        <v>2.2549999999999999</v>
      </c>
      <c r="P106">
        <f t="shared" si="7"/>
        <v>1.9250000000000003</v>
      </c>
      <c r="Q106">
        <f t="shared" si="7"/>
        <v>2.64</v>
      </c>
      <c r="R106">
        <f t="shared" si="7"/>
        <v>2.09</v>
      </c>
      <c r="S106">
        <f t="shared" si="7"/>
        <v>2.75</v>
      </c>
      <c r="T106">
        <f t="shared" si="7"/>
        <v>2.2000000000000002</v>
      </c>
      <c r="U106">
        <f t="shared" si="7"/>
        <v>3.0250000000000004</v>
      </c>
      <c r="V106">
        <f t="shared" si="7"/>
        <v>3.0250000000000004</v>
      </c>
      <c r="W106">
        <f t="shared" si="7"/>
        <v>2.2549999999999999</v>
      </c>
      <c r="X106">
        <f t="shared" si="7"/>
        <v>2.2000000000000002</v>
      </c>
      <c r="Y106">
        <f t="shared" si="7"/>
        <v>1.595</v>
      </c>
      <c r="Z106">
        <f t="shared" si="7"/>
        <v>2.8600000000000003</v>
      </c>
      <c r="AA106">
        <f t="shared" si="7"/>
        <v>2.915</v>
      </c>
      <c r="AB106">
        <f t="shared" si="7"/>
        <v>2.75</v>
      </c>
    </row>
    <row r="107" spans="1:28" ht="14.5" x14ac:dyDescent="0.35">
      <c r="A107" s="28">
        <v>43</v>
      </c>
      <c r="B107" s="3" t="s">
        <v>118</v>
      </c>
      <c r="C107" s="11" t="s">
        <v>119</v>
      </c>
      <c r="D107" s="11">
        <v>8629</v>
      </c>
      <c r="E107">
        <f t="shared" si="7"/>
        <v>4.0150000000000006</v>
      </c>
      <c r="F107">
        <f t="shared" si="7"/>
        <v>5.0599999999999996</v>
      </c>
      <c r="G107">
        <f t="shared" si="7"/>
        <v>4.5650000000000004</v>
      </c>
      <c r="H107">
        <f t="shared" si="7"/>
        <v>4.4000000000000004</v>
      </c>
      <c r="I107">
        <f t="shared" si="7"/>
        <v>3.0250000000000004</v>
      </c>
      <c r="J107">
        <f t="shared" si="7"/>
        <v>3.08</v>
      </c>
      <c r="K107">
        <f t="shared" si="7"/>
        <v>2.4200000000000004</v>
      </c>
      <c r="L107">
        <f t="shared" si="7"/>
        <v>4.29</v>
      </c>
      <c r="M107">
        <f t="shared" si="7"/>
        <v>5.5550000000000006</v>
      </c>
      <c r="N107">
        <f t="shared" si="7"/>
        <v>3.9600000000000004</v>
      </c>
      <c r="O107">
        <f t="shared" si="7"/>
        <v>3.9050000000000002</v>
      </c>
      <c r="P107">
        <f t="shared" si="7"/>
        <v>4.29</v>
      </c>
      <c r="Q107">
        <f t="shared" si="7"/>
        <v>4.51</v>
      </c>
      <c r="R107">
        <f t="shared" si="7"/>
        <v>4.7300000000000004</v>
      </c>
      <c r="S107">
        <f t="shared" si="7"/>
        <v>5.335</v>
      </c>
      <c r="T107">
        <f t="shared" si="7"/>
        <v>5.3900000000000006</v>
      </c>
      <c r="U107">
        <f t="shared" si="7"/>
        <v>5.61</v>
      </c>
      <c r="V107">
        <f t="shared" si="7"/>
        <v>3.8500000000000005</v>
      </c>
      <c r="W107">
        <f t="shared" si="7"/>
        <v>5.1700000000000008</v>
      </c>
      <c r="X107">
        <f t="shared" si="7"/>
        <v>3.8500000000000005</v>
      </c>
      <c r="Y107">
        <f t="shared" si="7"/>
        <v>3.9050000000000002</v>
      </c>
      <c r="Z107">
        <f t="shared" si="7"/>
        <v>5.2250000000000005</v>
      </c>
      <c r="AA107">
        <f t="shared" si="7"/>
        <v>5.1700000000000008</v>
      </c>
      <c r="AB107">
        <f t="shared" si="7"/>
        <v>5.0049999999999999</v>
      </c>
    </row>
    <row r="108" spans="1:28" ht="14.5" x14ac:dyDescent="0.35">
      <c r="A108" s="28">
        <v>44</v>
      </c>
      <c r="B108" s="3" t="s">
        <v>120</v>
      </c>
      <c r="C108" s="11" t="s">
        <v>121</v>
      </c>
      <c r="D108" s="11">
        <v>1176</v>
      </c>
      <c r="E108">
        <f t="shared" si="7"/>
        <v>54.78</v>
      </c>
      <c r="F108">
        <f t="shared" si="7"/>
        <v>36.245000000000005</v>
      </c>
      <c r="G108">
        <f t="shared" si="7"/>
        <v>78.045000000000016</v>
      </c>
      <c r="H108">
        <f t="shared" si="7"/>
        <v>46.585000000000008</v>
      </c>
      <c r="I108">
        <f t="shared" si="7"/>
        <v>133.81500000000003</v>
      </c>
      <c r="J108">
        <f t="shared" si="7"/>
        <v>53.735000000000007</v>
      </c>
      <c r="K108">
        <f t="shared" si="7"/>
        <v>51.755000000000003</v>
      </c>
      <c r="L108">
        <f t="shared" si="7"/>
        <v>61.710000000000008</v>
      </c>
      <c r="M108">
        <f t="shared" si="7"/>
        <v>79.034999999999997</v>
      </c>
      <c r="N108">
        <f t="shared" si="7"/>
        <v>69.300000000000011</v>
      </c>
      <c r="O108">
        <f t="shared" si="7"/>
        <v>82.61</v>
      </c>
      <c r="P108">
        <f t="shared" si="7"/>
        <v>77.495000000000005</v>
      </c>
      <c r="Q108">
        <f t="shared" si="7"/>
        <v>86.515000000000015</v>
      </c>
      <c r="R108">
        <f t="shared" si="7"/>
        <v>91.465000000000018</v>
      </c>
      <c r="S108">
        <f t="shared" si="7"/>
        <v>85.084999999999994</v>
      </c>
      <c r="T108">
        <f t="shared" si="7"/>
        <v>66.935000000000002</v>
      </c>
      <c r="U108">
        <f t="shared" si="7"/>
        <v>57.09</v>
      </c>
      <c r="V108">
        <f t="shared" si="7"/>
        <v>94.93</v>
      </c>
      <c r="W108">
        <f t="shared" si="7"/>
        <v>56.760000000000005</v>
      </c>
      <c r="X108">
        <f t="shared" si="7"/>
        <v>72.600000000000009</v>
      </c>
      <c r="Y108">
        <f t="shared" si="7"/>
        <v>76.065000000000012</v>
      </c>
      <c r="Z108">
        <f t="shared" si="7"/>
        <v>63.360000000000007</v>
      </c>
      <c r="AA108">
        <f t="shared" si="7"/>
        <v>95.425000000000011</v>
      </c>
      <c r="AB108">
        <f t="shared" si="7"/>
        <v>70.180000000000007</v>
      </c>
    </row>
    <row r="109" spans="1:28" ht="14.5" x14ac:dyDescent="0.35">
      <c r="A109" s="28">
        <v>45</v>
      </c>
      <c r="B109" s="3" t="s">
        <v>122</v>
      </c>
      <c r="C109" s="11" t="s">
        <v>123</v>
      </c>
      <c r="D109" s="11">
        <v>6287</v>
      </c>
      <c r="E109">
        <f t="shared" si="7"/>
        <v>2.09</v>
      </c>
      <c r="F109">
        <f t="shared" si="7"/>
        <v>1.7600000000000002</v>
      </c>
      <c r="G109">
        <f t="shared" si="7"/>
        <v>2.0350000000000001</v>
      </c>
      <c r="H109">
        <f t="shared" si="7"/>
        <v>2.145</v>
      </c>
      <c r="I109">
        <f t="shared" si="7"/>
        <v>3.9050000000000002</v>
      </c>
      <c r="J109">
        <f t="shared" si="7"/>
        <v>2.8050000000000002</v>
      </c>
      <c r="K109">
        <f t="shared" si="7"/>
        <v>2.8600000000000003</v>
      </c>
      <c r="L109">
        <f t="shared" si="7"/>
        <v>3.08</v>
      </c>
      <c r="M109">
        <f t="shared" si="7"/>
        <v>3.19</v>
      </c>
      <c r="N109">
        <f t="shared" si="7"/>
        <v>3.1350000000000002</v>
      </c>
      <c r="O109">
        <f t="shared" si="7"/>
        <v>2.6950000000000003</v>
      </c>
      <c r="P109">
        <f t="shared" si="7"/>
        <v>2.4750000000000001</v>
      </c>
      <c r="Q109">
        <f t="shared" si="7"/>
        <v>2.5850000000000004</v>
      </c>
      <c r="R109">
        <f t="shared" si="7"/>
        <v>2.75</v>
      </c>
      <c r="S109">
        <f t="shared" si="7"/>
        <v>3.2450000000000006</v>
      </c>
      <c r="T109">
        <f t="shared" ref="T109:AQ109" si="8">T56*0.55</f>
        <v>2.4750000000000001</v>
      </c>
      <c r="U109">
        <f t="shared" si="8"/>
        <v>2.75</v>
      </c>
      <c r="V109">
        <f t="shared" si="8"/>
        <v>3.3000000000000003</v>
      </c>
      <c r="W109">
        <f t="shared" si="8"/>
        <v>2.915</v>
      </c>
      <c r="X109">
        <f t="shared" si="8"/>
        <v>3.08</v>
      </c>
      <c r="Y109">
        <f t="shared" si="8"/>
        <v>2.8600000000000003</v>
      </c>
      <c r="Z109">
        <f t="shared" si="8"/>
        <v>3.08</v>
      </c>
      <c r="AA109">
        <f t="shared" si="8"/>
        <v>2.915</v>
      </c>
      <c r="AB109">
        <f t="shared" si="8"/>
        <v>2.5850000000000004</v>
      </c>
    </row>
    <row r="110" spans="1:28" ht="14.5" x14ac:dyDescent="0.35">
      <c r="A110" s="28">
        <v>46</v>
      </c>
      <c r="B110" s="3" t="s">
        <v>124</v>
      </c>
      <c r="C110" s="11" t="s">
        <v>125</v>
      </c>
      <c r="D110" s="11">
        <v>892</v>
      </c>
      <c r="E110">
        <f t="shared" ref="E110:AB111" si="9">E57*0.55</f>
        <v>168.08</v>
      </c>
      <c r="F110">
        <f t="shared" si="9"/>
        <v>209.66</v>
      </c>
      <c r="G110">
        <f t="shared" si="9"/>
        <v>191.84000000000003</v>
      </c>
      <c r="H110">
        <f t="shared" si="9"/>
        <v>201.41</v>
      </c>
      <c r="I110">
        <f t="shared" si="9"/>
        <v>124.63000000000001</v>
      </c>
      <c r="J110">
        <f t="shared" si="9"/>
        <v>198.44000000000003</v>
      </c>
      <c r="K110">
        <f t="shared" si="9"/>
        <v>163.95500000000001</v>
      </c>
      <c r="L110">
        <f t="shared" si="9"/>
        <v>189.20000000000002</v>
      </c>
      <c r="M110">
        <f t="shared" si="9"/>
        <v>202.95000000000002</v>
      </c>
      <c r="N110">
        <f t="shared" si="9"/>
        <v>202.4</v>
      </c>
      <c r="O110">
        <f t="shared" si="9"/>
        <v>213.4</v>
      </c>
      <c r="P110">
        <f t="shared" si="9"/>
        <v>177.87</v>
      </c>
      <c r="Q110">
        <f t="shared" si="9"/>
        <v>198.16500000000002</v>
      </c>
      <c r="R110">
        <f t="shared" si="9"/>
        <v>213.23500000000001</v>
      </c>
      <c r="S110">
        <f t="shared" si="9"/>
        <v>210.76000000000002</v>
      </c>
      <c r="T110">
        <f t="shared" si="9"/>
        <v>209.22</v>
      </c>
      <c r="U110">
        <f t="shared" si="9"/>
        <v>234.685</v>
      </c>
      <c r="V110">
        <f t="shared" si="9"/>
        <v>209.00000000000003</v>
      </c>
      <c r="W110">
        <f t="shared" si="9"/>
        <v>129.91</v>
      </c>
      <c r="X110">
        <f t="shared" si="9"/>
        <v>220.44000000000003</v>
      </c>
      <c r="Y110">
        <f t="shared" si="9"/>
        <v>164.50500000000002</v>
      </c>
      <c r="Z110">
        <f t="shared" si="9"/>
        <v>214.39000000000001</v>
      </c>
      <c r="AA110">
        <f t="shared" si="9"/>
        <v>200.36500000000001</v>
      </c>
      <c r="AB110">
        <f t="shared" si="9"/>
        <v>201.35500000000002</v>
      </c>
    </row>
    <row r="111" spans="1:28" ht="14.5" x14ac:dyDescent="0.35">
      <c r="A111" s="28">
        <v>47</v>
      </c>
      <c r="B111" s="3" t="s">
        <v>126</v>
      </c>
      <c r="C111" s="11" t="s">
        <v>127</v>
      </c>
      <c r="D111" s="11">
        <v>439285</v>
      </c>
      <c r="E111">
        <f t="shared" si="9"/>
        <v>37.895000000000003</v>
      </c>
      <c r="F111">
        <f t="shared" si="9"/>
        <v>38.170000000000009</v>
      </c>
      <c r="G111">
        <f t="shared" si="9"/>
        <v>39.820000000000007</v>
      </c>
      <c r="H111">
        <f t="shared" si="9"/>
        <v>36.685000000000002</v>
      </c>
      <c r="I111">
        <f t="shared" si="9"/>
        <v>35.145000000000003</v>
      </c>
      <c r="J111">
        <f t="shared" si="9"/>
        <v>42.515000000000001</v>
      </c>
      <c r="K111">
        <f t="shared" si="9"/>
        <v>37.235000000000007</v>
      </c>
      <c r="L111">
        <f t="shared" si="9"/>
        <v>46.914999999999999</v>
      </c>
      <c r="M111">
        <f t="shared" si="9"/>
        <v>38.28</v>
      </c>
      <c r="N111">
        <f t="shared" si="9"/>
        <v>40.535000000000004</v>
      </c>
      <c r="O111">
        <f t="shared" si="9"/>
        <v>35.255000000000003</v>
      </c>
      <c r="P111">
        <f t="shared" si="9"/>
        <v>31.900000000000002</v>
      </c>
      <c r="Q111">
        <f t="shared" si="9"/>
        <v>30.030000000000005</v>
      </c>
      <c r="R111">
        <f t="shared" si="9"/>
        <v>34.705000000000005</v>
      </c>
      <c r="S111">
        <f t="shared" si="9"/>
        <v>35.970000000000006</v>
      </c>
      <c r="T111">
        <f t="shared" si="9"/>
        <v>32.56</v>
      </c>
      <c r="U111">
        <f t="shared" si="9"/>
        <v>36.74</v>
      </c>
      <c r="V111">
        <f t="shared" si="9"/>
        <v>35.695000000000007</v>
      </c>
      <c r="W111">
        <f t="shared" si="9"/>
        <v>22.990000000000002</v>
      </c>
      <c r="X111">
        <f t="shared" si="9"/>
        <v>33.385000000000005</v>
      </c>
      <c r="Y111">
        <f t="shared" si="9"/>
        <v>28.82</v>
      </c>
      <c r="Z111">
        <f t="shared" si="9"/>
        <v>36.685000000000002</v>
      </c>
      <c r="AA111">
        <f t="shared" si="9"/>
        <v>32.945</v>
      </c>
      <c r="AB111">
        <f>AB58*0.55</f>
        <v>32.78</v>
      </c>
    </row>
    <row r="114" spans="1:28" ht="14.5" x14ac:dyDescent="0.35">
      <c r="C114" s="1" t="s">
        <v>0</v>
      </c>
      <c r="D114" s="2"/>
      <c r="E114" s="2"/>
      <c r="F114" t="s">
        <v>202</v>
      </c>
      <c r="G114" t="s">
        <v>203</v>
      </c>
    </row>
    <row r="117" spans="1:28" ht="14.5" x14ac:dyDescent="0.35">
      <c r="B117" s="3"/>
      <c r="C117" s="3"/>
      <c r="D117" s="4" t="s">
        <v>3</v>
      </c>
      <c r="E117" s="80" t="s">
        <v>4</v>
      </c>
      <c r="F117" s="80" t="s">
        <v>4</v>
      </c>
      <c r="G117" s="80" t="s">
        <v>4</v>
      </c>
      <c r="H117" s="80" t="s">
        <v>4</v>
      </c>
      <c r="I117" s="80" t="s">
        <v>4</v>
      </c>
      <c r="J117" s="80" t="s">
        <v>5</v>
      </c>
      <c r="K117" s="80" t="s">
        <v>5</v>
      </c>
      <c r="L117" s="80" t="s">
        <v>5</v>
      </c>
      <c r="M117" s="80" t="s">
        <v>5</v>
      </c>
      <c r="N117" s="80" t="s">
        <v>5</v>
      </c>
      <c r="O117" s="80" t="s">
        <v>197</v>
      </c>
      <c r="P117" s="80" t="s">
        <v>197</v>
      </c>
      <c r="Q117" s="80" t="s">
        <v>197</v>
      </c>
      <c r="R117" s="80" t="s">
        <v>197</v>
      </c>
      <c r="S117" s="80" t="s">
        <v>197</v>
      </c>
      <c r="T117" s="80" t="s">
        <v>198</v>
      </c>
      <c r="U117" s="80" t="s">
        <v>198</v>
      </c>
      <c r="V117" s="80" t="s">
        <v>198</v>
      </c>
      <c r="W117" s="80" t="s">
        <v>198</v>
      </c>
      <c r="X117" s="80" t="s">
        <v>198</v>
      </c>
      <c r="Y117" s="80" t="s">
        <v>199</v>
      </c>
      <c r="Z117" s="80" t="s">
        <v>199</v>
      </c>
      <c r="AA117" s="80" t="s">
        <v>199</v>
      </c>
      <c r="AB117" s="80" t="s">
        <v>199</v>
      </c>
    </row>
    <row r="118" spans="1:28" ht="14.5" x14ac:dyDescent="0.35">
      <c r="A118" s="5" t="s">
        <v>6</v>
      </c>
      <c r="B118" s="6" t="s">
        <v>7</v>
      </c>
      <c r="C118" s="81" t="s">
        <v>8</v>
      </c>
      <c r="D118" s="81" t="s">
        <v>9</v>
      </c>
      <c r="E118" s="82" t="s">
        <v>155</v>
      </c>
      <c r="F118" s="82" t="s">
        <v>156</v>
      </c>
      <c r="G118" s="82" t="s">
        <v>158</v>
      </c>
      <c r="H118" s="82" t="s">
        <v>159</v>
      </c>
      <c r="I118" s="82" t="s">
        <v>162</v>
      </c>
      <c r="J118" s="82" t="s">
        <v>157</v>
      </c>
      <c r="K118" s="82" t="s">
        <v>160</v>
      </c>
      <c r="L118" s="82" t="s">
        <v>163</v>
      </c>
      <c r="M118" s="82" t="s">
        <v>164</v>
      </c>
      <c r="N118" s="82" t="s">
        <v>165</v>
      </c>
      <c r="O118" s="82" t="s">
        <v>167</v>
      </c>
      <c r="P118" s="82" t="s">
        <v>168</v>
      </c>
      <c r="Q118" s="82" t="s">
        <v>169</v>
      </c>
      <c r="R118" s="82" t="s">
        <v>171</v>
      </c>
      <c r="S118" s="82" t="s">
        <v>172</v>
      </c>
      <c r="T118" s="82" t="s">
        <v>173</v>
      </c>
      <c r="U118" s="82" t="s">
        <v>174</v>
      </c>
      <c r="V118" s="82" t="s">
        <v>175</v>
      </c>
      <c r="W118" s="82" t="s">
        <v>176</v>
      </c>
      <c r="X118" s="82" t="s">
        <v>177</v>
      </c>
      <c r="Y118" s="82" t="s">
        <v>178</v>
      </c>
      <c r="Z118" s="82" t="s">
        <v>179</v>
      </c>
      <c r="AA118" s="82" t="s">
        <v>180</v>
      </c>
      <c r="AB118" s="82" t="s">
        <v>181</v>
      </c>
    </row>
    <row r="119" spans="1:28" ht="14.5" x14ac:dyDescent="0.35">
      <c r="A119" s="28">
        <v>1</v>
      </c>
      <c r="B119" s="3" t="s">
        <v>30</v>
      </c>
      <c r="C119" s="11" t="s">
        <v>31</v>
      </c>
      <c r="D119" s="11">
        <v>119</v>
      </c>
      <c r="E119" s="44">
        <f>E65/40*1.056</f>
        <v>1.4418360000000001</v>
      </c>
      <c r="F119" s="44">
        <f>F65/40*1.056</f>
        <v>1.6131720000000001</v>
      </c>
      <c r="G119" s="44">
        <f t="shared" ref="G119:AB119" si="10">G65/40*1.056</f>
        <v>1.7482080000000004</v>
      </c>
      <c r="H119" s="44">
        <f t="shared" si="10"/>
        <v>1.5115320000000001</v>
      </c>
      <c r="I119" s="44">
        <f t="shared" si="10"/>
        <v>1.238556</v>
      </c>
      <c r="J119" s="44">
        <f t="shared" si="10"/>
        <v>1.6262400000000004</v>
      </c>
      <c r="K119" s="44">
        <f t="shared" si="10"/>
        <v>1.5478320000000001</v>
      </c>
      <c r="L119" s="44">
        <f t="shared" si="10"/>
        <v>1.4069880000000003</v>
      </c>
      <c r="M119" s="44">
        <f t="shared" si="10"/>
        <v>1.533312</v>
      </c>
      <c r="N119" s="44">
        <f t="shared" si="10"/>
        <v>1.8135480000000002</v>
      </c>
      <c r="O119" s="44">
        <f t="shared" si="10"/>
        <v>1.8193560000000002</v>
      </c>
      <c r="P119" s="44">
        <f t="shared" si="10"/>
        <v>1.5492840000000003</v>
      </c>
      <c r="Q119" s="44">
        <f t="shared" si="10"/>
        <v>1.6756080000000002</v>
      </c>
      <c r="R119" s="44">
        <f t="shared" si="10"/>
        <v>1.9297080000000004</v>
      </c>
      <c r="S119" s="44">
        <f t="shared" si="10"/>
        <v>1.8338760000000003</v>
      </c>
      <c r="T119" s="44">
        <f t="shared" si="10"/>
        <v>1.634952</v>
      </c>
      <c r="U119" s="44">
        <f t="shared" si="10"/>
        <v>2.0618400000000001</v>
      </c>
      <c r="V119" s="44">
        <f t="shared" si="10"/>
        <v>1.8324240000000003</v>
      </c>
      <c r="W119" s="44">
        <f t="shared" si="10"/>
        <v>1.9035720000000003</v>
      </c>
      <c r="X119" s="44">
        <f t="shared" si="10"/>
        <v>1.7598240000000005</v>
      </c>
      <c r="Y119" s="44">
        <f t="shared" si="10"/>
        <v>1.6552800000000003</v>
      </c>
      <c r="Z119" s="44">
        <f t="shared" si="10"/>
        <v>2.0386080000000004</v>
      </c>
      <c r="AA119" s="44">
        <f t="shared" si="10"/>
        <v>1.6610880000000003</v>
      </c>
      <c r="AB119" s="44">
        <f t="shared" si="10"/>
        <v>1.8846960000000004</v>
      </c>
    </row>
    <row r="120" spans="1:28" ht="14.5" x14ac:dyDescent="0.35">
      <c r="A120" s="28">
        <v>2</v>
      </c>
      <c r="B120" s="3" t="s">
        <v>32</v>
      </c>
      <c r="C120" s="11" t="s">
        <v>33</v>
      </c>
      <c r="D120" s="11">
        <v>6022</v>
      </c>
      <c r="E120" s="44">
        <f t="shared" ref="E120:AB130" si="11">E66/40*1.056</f>
        <v>0.25555200000000006</v>
      </c>
      <c r="F120" s="44">
        <f t="shared" si="11"/>
        <v>0.60984000000000005</v>
      </c>
      <c r="G120" s="44">
        <f t="shared" si="11"/>
        <v>0.63307200000000019</v>
      </c>
      <c r="H120" s="44">
        <f t="shared" si="11"/>
        <v>0.62726400000000015</v>
      </c>
      <c r="I120" s="44">
        <f t="shared" si="11"/>
        <v>0.45738000000000012</v>
      </c>
      <c r="J120" s="44">
        <f t="shared" si="11"/>
        <v>0.36009600000000008</v>
      </c>
      <c r="K120" s="44">
        <f t="shared" si="11"/>
        <v>0.32379600000000003</v>
      </c>
      <c r="L120" s="44">
        <f t="shared" si="11"/>
        <v>0.54740400000000011</v>
      </c>
      <c r="M120" s="44">
        <f t="shared" si="11"/>
        <v>0.63016800000000006</v>
      </c>
      <c r="N120" s="44">
        <f t="shared" si="11"/>
        <v>0.66066000000000014</v>
      </c>
      <c r="O120" s="44">
        <f t="shared" si="11"/>
        <v>0.58370400000000011</v>
      </c>
      <c r="P120" s="44">
        <f t="shared" si="11"/>
        <v>0.63452400000000009</v>
      </c>
      <c r="Q120" s="44">
        <f t="shared" si="11"/>
        <v>0.42253200000000007</v>
      </c>
      <c r="R120" s="44">
        <f t="shared" si="11"/>
        <v>0.46173600000000004</v>
      </c>
      <c r="S120" s="44">
        <f t="shared" si="11"/>
        <v>0.58660800000000013</v>
      </c>
      <c r="T120" s="44">
        <f t="shared" si="11"/>
        <v>0.54449999999999998</v>
      </c>
      <c r="U120" s="44">
        <f t="shared" si="11"/>
        <v>0.73035600000000001</v>
      </c>
      <c r="V120" s="44">
        <f t="shared" si="11"/>
        <v>0.61564799999999997</v>
      </c>
      <c r="W120" s="44">
        <f t="shared" si="11"/>
        <v>0.4544760000000001</v>
      </c>
      <c r="X120" s="44">
        <f t="shared" si="11"/>
        <v>0.60693600000000014</v>
      </c>
      <c r="Y120" s="44">
        <f t="shared" si="11"/>
        <v>0.62145600000000001</v>
      </c>
      <c r="Z120" s="44">
        <f t="shared" si="11"/>
        <v>0.73471200000000014</v>
      </c>
      <c r="AA120" s="44">
        <f t="shared" si="11"/>
        <v>0.51546000000000003</v>
      </c>
      <c r="AB120" s="44">
        <f t="shared" si="11"/>
        <v>0.49368000000000012</v>
      </c>
    </row>
    <row r="121" spans="1:28" ht="14.5" x14ac:dyDescent="0.35">
      <c r="A121" s="28">
        <v>3</v>
      </c>
      <c r="B121" s="3" t="s">
        <v>34</v>
      </c>
      <c r="C121" s="11" t="s">
        <v>35</v>
      </c>
      <c r="D121" s="11">
        <v>6083</v>
      </c>
      <c r="E121" s="44">
        <f t="shared" si="11"/>
        <v>0.155364</v>
      </c>
      <c r="F121" s="44">
        <f t="shared" si="11"/>
        <v>0.17133600000000004</v>
      </c>
      <c r="G121" s="44">
        <f t="shared" si="11"/>
        <v>0.12922800000000001</v>
      </c>
      <c r="H121" s="44">
        <f t="shared" si="11"/>
        <v>0.14810400000000001</v>
      </c>
      <c r="I121" s="44">
        <f t="shared" si="11"/>
        <v>0.17133600000000004</v>
      </c>
      <c r="J121" s="44">
        <f t="shared" si="11"/>
        <v>0.15391199999999999</v>
      </c>
      <c r="K121" s="44">
        <f t="shared" si="11"/>
        <v>0.11616000000000003</v>
      </c>
      <c r="L121" s="44">
        <f t="shared" si="11"/>
        <v>0.22360800000000003</v>
      </c>
      <c r="M121" s="44">
        <f t="shared" si="11"/>
        <v>0.12051600000000001</v>
      </c>
      <c r="N121" s="44">
        <f t="shared" si="11"/>
        <v>0.13794000000000003</v>
      </c>
      <c r="O121" s="44">
        <f t="shared" si="11"/>
        <v>0.140844</v>
      </c>
      <c r="P121" s="44">
        <f t="shared" si="11"/>
        <v>0.14665200000000003</v>
      </c>
      <c r="Q121" s="44">
        <f t="shared" si="11"/>
        <v>0.13648800000000003</v>
      </c>
      <c r="R121" s="44">
        <f t="shared" si="11"/>
        <v>0.19021200000000002</v>
      </c>
      <c r="S121" s="44">
        <f t="shared" si="11"/>
        <v>8.2764000000000004E-2</v>
      </c>
      <c r="T121" s="44">
        <f t="shared" si="11"/>
        <v>0.16552800000000001</v>
      </c>
      <c r="U121" s="44">
        <f t="shared" si="11"/>
        <v>0.13939200000000002</v>
      </c>
      <c r="V121" s="44">
        <f t="shared" si="11"/>
        <v>0.11470800000000002</v>
      </c>
      <c r="W121" s="44">
        <f t="shared" si="11"/>
        <v>0.12487200000000001</v>
      </c>
      <c r="X121" s="44">
        <f t="shared" si="11"/>
        <v>0.13648800000000003</v>
      </c>
      <c r="Y121" s="44">
        <f t="shared" si="11"/>
        <v>0.23086800000000002</v>
      </c>
      <c r="Z121" s="44">
        <f t="shared" si="11"/>
        <v>0.12922800000000001</v>
      </c>
      <c r="AA121" s="44">
        <f t="shared" si="11"/>
        <v>0.132132</v>
      </c>
      <c r="AB121" s="44">
        <f t="shared" si="11"/>
        <v>0.12777600000000003</v>
      </c>
    </row>
    <row r="122" spans="1:28" ht="14.5" x14ac:dyDescent="0.35">
      <c r="A122" s="28">
        <v>4</v>
      </c>
      <c r="B122" s="3" t="s">
        <v>36</v>
      </c>
      <c r="C122" s="11" t="s">
        <v>37</v>
      </c>
      <c r="D122" s="11">
        <v>5957</v>
      </c>
      <c r="E122" s="44">
        <f t="shared" si="11"/>
        <v>0.4268880000000001</v>
      </c>
      <c r="F122" s="44">
        <f t="shared" si="11"/>
        <v>1.8338760000000003</v>
      </c>
      <c r="G122" s="44">
        <f t="shared" si="11"/>
        <v>1.9209960000000004</v>
      </c>
      <c r="H122" s="44">
        <f t="shared" si="11"/>
        <v>1.8150000000000002</v>
      </c>
      <c r="I122" s="44">
        <f t="shared" si="11"/>
        <v>0.67663200000000012</v>
      </c>
      <c r="J122" s="44">
        <f t="shared" si="11"/>
        <v>0.85232400000000019</v>
      </c>
      <c r="K122" s="44">
        <f t="shared" si="11"/>
        <v>0.7826280000000001</v>
      </c>
      <c r="L122" s="44">
        <f t="shared" si="11"/>
        <v>1.1645040000000002</v>
      </c>
      <c r="M122" s="44">
        <f t="shared" si="11"/>
        <v>1.8062880000000001</v>
      </c>
      <c r="N122" s="44">
        <f t="shared" si="11"/>
        <v>1.8454920000000001</v>
      </c>
      <c r="O122" s="44">
        <f t="shared" si="11"/>
        <v>1.9340640000000002</v>
      </c>
      <c r="P122" s="44">
        <f t="shared" si="11"/>
        <v>1.7801520000000002</v>
      </c>
      <c r="Q122" s="44">
        <f t="shared" si="11"/>
        <v>1.2080640000000002</v>
      </c>
      <c r="R122" s="44">
        <f t="shared" si="11"/>
        <v>1.0091400000000001</v>
      </c>
      <c r="S122" s="44">
        <f t="shared" si="11"/>
        <v>2.1823560000000004</v>
      </c>
      <c r="T122" s="44">
        <f t="shared" si="11"/>
        <v>1.9616520000000002</v>
      </c>
      <c r="U122" s="44">
        <f t="shared" si="11"/>
        <v>1.9151880000000006</v>
      </c>
      <c r="V122" s="44">
        <f t="shared" si="11"/>
        <v>2.1881640000000004</v>
      </c>
      <c r="W122" s="44">
        <f t="shared" si="11"/>
        <v>1.8585600000000004</v>
      </c>
      <c r="X122" s="44">
        <f t="shared" si="11"/>
        <v>2.0836200000000002</v>
      </c>
      <c r="Y122" s="44">
        <f t="shared" si="11"/>
        <v>1.751112</v>
      </c>
      <c r="Z122" s="44">
        <f t="shared" si="11"/>
        <v>1.977624</v>
      </c>
      <c r="AA122" s="44">
        <f t="shared" si="11"/>
        <v>1.977624</v>
      </c>
      <c r="AB122" s="44">
        <f t="shared" si="11"/>
        <v>1.7786999999999999</v>
      </c>
    </row>
    <row r="123" spans="1:28" ht="14.5" x14ac:dyDescent="0.35">
      <c r="A123" s="28">
        <v>5</v>
      </c>
      <c r="B123" s="29" t="s">
        <v>38</v>
      </c>
      <c r="C123" s="11" t="s">
        <v>39</v>
      </c>
      <c r="D123" s="11">
        <v>176</v>
      </c>
      <c r="E123" s="44">
        <f t="shared" si="11"/>
        <v>0.19456800000000005</v>
      </c>
      <c r="F123" s="44">
        <f t="shared" si="11"/>
        <v>0.16698000000000002</v>
      </c>
      <c r="G123" s="44">
        <f t="shared" si="11"/>
        <v>0.18295200000000003</v>
      </c>
      <c r="H123" s="44">
        <f t="shared" si="11"/>
        <v>0.18150000000000005</v>
      </c>
      <c r="I123" s="44">
        <f t="shared" si="11"/>
        <v>0.21489600000000003</v>
      </c>
      <c r="J123" s="44">
        <f t="shared" si="11"/>
        <v>0.18440400000000001</v>
      </c>
      <c r="K123" s="44">
        <f t="shared" si="11"/>
        <v>0.17278800000000002</v>
      </c>
      <c r="L123" s="44">
        <f t="shared" si="11"/>
        <v>0.20182800000000004</v>
      </c>
      <c r="M123" s="44">
        <f t="shared" si="11"/>
        <v>0.17714400000000002</v>
      </c>
      <c r="N123" s="44">
        <f t="shared" si="11"/>
        <v>0.17424000000000001</v>
      </c>
      <c r="O123" s="44">
        <f t="shared" si="11"/>
        <v>0.19747200000000001</v>
      </c>
      <c r="P123" s="44">
        <f t="shared" si="11"/>
        <v>0.20908800000000002</v>
      </c>
      <c r="Q123" s="44">
        <f t="shared" si="11"/>
        <v>0.24248400000000003</v>
      </c>
      <c r="R123" s="44">
        <f t="shared" si="11"/>
        <v>0.20328000000000004</v>
      </c>
      <c r="S123" s="44">
        <f t="shared" si="11"/>
        <v>0.21199200000000004</v>
      </c>
      <c r="T123" s="44">
        <f t="shared" si="11"/>
        <v>0.18876000000000004</v>
      </c>
      <c r="U123" s="44">
        <f t="shared" si="11"/>
        <v>0.19456800000000005</v>
      </c>
      <c r="V123" s="44">
        <f t="shared" si="11"/>
        <v>0.22506000000000001</v>
      </c>
      <c r="W123" s="44">
        <f t="shared" si="11"/>
        <v>0.22360800000000003</v>
      </c>
      <c r="X123" s="44">
        <f t="shared" si="11"/>
        <v>0.23958000000000004</v>
      </c>
      <c r="Y123" s="44">
        <f t="shared" si="11"/>
        <v>0.21489600000000003</v>
      </c>
      <c r="Z123" s="44">
        <f t="shared" si="11"/>
        <v>0.19602000000000003</v>
      </c>
      <c r="AA123" s="44">
        <f t="shared" si="11"/>
        <v>0.23232000000000005</v>
      </c>
      <c r="AB123" s="44">
        <f t="shared" si="11"/>
        <v>0.22651200000000002</v>
      </c>
    </row>
    <row r="124" spans="1:28" ht="14.5" x14ac:dyDescent="0.35">
      <c r="A124" s="28">
        <v>6</v>
      </c>
      <c r="B124" s="3" t="s">
        <v>40</v>
      </c>
      <c r="C124" s="11" t="s">
        <v>41</v>
      </c>
      <c r="D124" s="11">
        <v>5950</v>
      </c>
      <c r="E124" s="44">
        <f t="shared" si="11"/>
        <v>0.20618400000000001</v>
      </c>
      <c r="F124" s="44">
        <f t="shared" si="11"/>
        <v>0.18440400000000001</v>
      </c>
      <c r="G124" s="44">
        <f t="shared" si="11"/>
        <v>0.20763600000000004</v>
      </c>
      <c r="H124" s="44">
        <f t="shared" si="11"/>
        <v>0.21489600000000003</v>
      </c>
      <c r="I124" s="44">
        <f t="shared" si="11"/>
        <v>0.46899600000000002</v>
      </c>
      <c r="J124" s="44">
        <f t="shared" si="11"/>
        <v>0.27007200000000003</v>
      </c>
      <c r="K124" s="44">
        <f t="shared" si="11"/>
        <v>0.264264</v>
      </c>
      <c r="L124" s="44">
        <f t="shared" si="11"/>
        <v>0.32234400000000002</v>
      </c>
      <c r="M124" s="44">
        <f t="shared" si="11"/>
        <v>0.30782399999999999</v>
      </c>
      <c r="N124" s="44">
        <f t="shared" si="11"/>
        <v>0.2991120000000001</v>
      </c>
      <c r="O124" s="44">
        <f t="shared" si="11"/>
        <v>0.30637200000000009</v>
      </c>
      <c r="P124" s="44">
        <f t="shared" si="11"/>
        <v>0.28749600000000003</v>
      </c>
      <c r="Q124" s="44">
        <f t="shared" si="11"/>
        <v>0.336864</v>
      </c>
      <c r="R124" s="44">
        <f t="shared" si="11"/>
        <v>0.28168799999999999</v>
      </c>
      <c r="S124" s="44">
        <f t="shared" si="11"/>
        <v>0.36009600000000008</v>
      </c>
      <c r="T124" s="44">
        <f t="shared" si="11"/>
        <v>0.25409999999999999</v>
      </c>
      <c r="U124" s="44">
        <f t="shared" si="11"/>
        <v>0.26571600000000006</v>
      </c>
      <c r="V124" s="44">
        <f t="shared" si="11"/>
        <v>0.38623200000000008</v>
      </c>
      <c r="W124" s="44">
        <f t="shared" si="11"/>
        <v>0.29330400000000006</v>
      </c>
      <c r="X124" s="44">
        <f t="shared" si="11"/>
        <v>0.33105600000000002</v>
      </c>
      <c r="Y124" s="44">
        <f t="shared" si="11"/>
        <v>0.37316400000000005</v>
      </c>
      <c r="Z124" s="44">
        <f t="shared" si="11"/>
        <v>0.336864</v>
      </c>
      <c r="AA124" s="44">
        <f t="shared" si="11"/>
        <v>0.37316400000000005</v>
      </c>
      <c r="AB124" s="44">
        <f t="shared" si="11"/>
        <v>0.32815200000000005</v>
      </c>
    </row>
    <row r="125" spans="1:28" ht="14.5" x14ac:dyDescent="0.35">
      <c r="A125" s="28">
        <v>7</v>
      </c>
      <c r="B125" s="3" t="s">
        <v>42</v>
      </c>
      <c r="C125" s="11" t="s">
        <v>43</v>
      </c>
      <c r="D125" s="11">
        <v>5785</v>
      </c>
      <c r="E125" s="44">
        <f t="shared" si="11"/>
        <v>1.7656320000000001</v>
      </c>
      <c r="F125" s="44">
        <f t="shared" si="11"/>
        <v>1.3227720000000001</v>
      </c>
      <c r="G125" s="44">
        <f t="shared" si="11"/>
        <v>1.0991640000000003</v>
      </c>
      <c r="H125" s="44">
        <f t="shared" si="11"/>
        <v>0.89733600000000002</v>
      </c>
      <c r="I125" s="44">
        <f t="shared" si="11"/>
        <v>1.1253000000000002</v>
      </c>
      <c r="J125" s="44">
        <f t="shared" si="11"/>
        <v>1.9834320000000003</v>
      </c>
      <c r="K125" s="44">
        <f t="shared" si="11"/>
        <v>1.6930319999999999</v>
      </c>
      <c r="L125" s="44">
        <f t="shared" si="11"/>
        <v>1.3503600000000002</v>
      </c>
      <c r="M125" s="44">
        <f t="shared" si="11"/>
        <v>1.1717640000000002</v>
      </c>
      <c r="N125" s="44">
        <f t="shared" si="11"/>
        <v>0.91330800000000001</v>
      </c>
      <c r="O125" s="44">
        <f t="shared" si="11"/>
        <v>1.1993520000000002</v>
      </c>
      <c r="P125" s="44">
        <f t="shared" si="11"/>
        <v>1.1398200000000003</v>
      </c>
      <c r="Q125" s="44">
        <f t="shared" si="11"/>
        <v>1.57542</v>
      </c>
      <c r="R125" s="44">
        <f t="shared" si="11"/>
        <v>1.9543920000000001</v>
      </c>
      <c r="S125" s="44">
        <f t="shared" si="11"/>
        <v>1.165956</v>
      </c>
      <c r="T125" s="44">
        <f t="shared" si="11"/>
        <v>1.2980880000000004</v>
      </c>
      <c r="U125" s="44">
        <f t="shared" si="11"/>
        <v>1.170312</v>
      </c>
      <c r="V125" s="44">
        <f t="shared" si="11"/>
        <v>1.2937320000000001</v>
      </c>
      <c r="W125" s="44">
        <f t="shared" si="11"/>
        <v>1.0846440000000004</v>
      </c>
      <c r="X125" s="44">
        <f t="shared" si="11"/>
        <v>1.1325600000000002</v>
      </c>
      <c r="Y125" s="44">
        <f t="shared" si="11"/>
        <v>1.4273160000000003</v>
      </c>
      <c r="Z125" s="44">
        <f t="shared" si="11"/>
        <v>1.209516</v>
      </c>
      <c r="AA125" s="44">
        <f t="shared" si="11"/>
        <v>1.4520000000000004</v>
      </c>
      <c r="AB125" s="44">
        <f t="shared" si="11"/>
        <v>1.4665200000000003</v>
      </c>
    </row>
    <row r="126" spans="1:28" ht="14.5" x14ac:dyDescent="0.35">
      <c r="A126" s="28">
        <v>8</v>
      </c>
      <c r="B126" s="3" t="s">
        <v>44</v>
      </c>
      <c r="C126" s="11" t="s">
        <v>45</v>
      </c>
      <c r="D126" s="11">
        <v>5960</v>
      </c>
      <c r="E126" s="44">
        <f t="shared" si="11"/>
        <v>1.7757959999999999</v>
      </c>
      <c r="F126" s="44">
        <f t="shared" si="11"/>
        <v>2.0966880000000008</v>
      </c>
      <c r="G126" s="44">
        <f t="shared" si="11"/>
        <v>2.1460560000000006</v>
      </c>
      <c r="H126" s="44">
        <f t="shared" si="11"/>
        <v>2.1504120000000002</v>
      </c>
      <c r="I126" s="44">
        <f t="shared" si="11"/>
        <v>1.4316720000000001</v>
      </c>
      <c r="J126" s="44">
        <f t="shared" si="11"/>
        <v>2.5206720000000002</v>
      </c>
      <c r="K126" s="44">
        <f t="shared" si="11"/>
        <v>2.109756</v>
      </c>
      <c r="L126" s="44">
        <f t="shared" si="11"/>
        <v>2.2956119999999998</v>
      </c>
      <c r="M126" s="44">
        <f t="shared" si="11"/>
        <v>2.1547680000000002</v>
      </c>
      <c r="N126" s="44">
        <f t="shared" si="11"/>
        <v>2.3493360000000005</v>
      </c>
      <c r="O126" s="44">
        <f t="shared" si="11"/>
        <v>2.7254039999999997</v>
      </c>
      <c r="P126" s="44">
        <f t="shared" si="11"/>
        <v>2.5918200000000002</v>
      </c>
      <c r="Q126" s="44">
        <f t="shared" si="11"/>
        <v>2.4727560000000008</v>
      </c>
      <c r="R126" s="44">
        <f t="shared" si="11"/>
        <v>2.8110720000000002</v>
      </c>
      <c r="S126" s="44">
        <f t="shared" si="11"/>
        <v>2.6658720000000002</v>
      </c>
      <c r="T126" s="44">
        <f t="shared" si="11"/>
        <v>2.7210480000000001</v>
      </c>
      <c r="U126" s="44">
        <f t="shared" si="11"/>
        <v>2.3057760000000007</v>
      </c>
      <c r="V126" s="44">
        <f t="shared" si="11"/>
        <v>2.8952880000000007</v>
      </c>
      <c r="W126" s="44">
        <f t="shared" si="11"/>
        <v>2.7834840000000001</v>
      </c>
      <c r="X126" s="44">
        <f t="shared" si="11"/>
        <v>2.6484480000000001</v>
      </c>
      <c r="Y126" s="44">
        <f t="shared" si="11"/>
        <v>2.263668</v>
      </c>
      <c r="Z126" s="44">
        <f t="shared" si="11"/>
        <v>2.549712</v>
      </c>
      <c r="AA126" s="44">
        <f t="shared" si="11"/>
        <v>2.5656840000000001</v>
      </c>
      <c r="AB126" s="44">
        <f t="shared" si="11"/>
        <v>2.4930840000000001</v>
      </c>
    </row>
    <row r="127" spans="1:28" ht="14.5" x14ac:dyDescent="0.35">
      <c r="A127" s="28">
        <v>9</v>
      </c>
      <c r="B127" s="3" t="s">
        <v>46</v>
      </c>
      <c r="C127" s="11" t="s">
        <v>47</v>
      </c>
      <c r="D127" s="11">
        <v>305</v>
      </c>
      <c r="E127" s="44">
        <f t="shared" si="11"/>
        <v>3.920400000000001E-2</v>
      </c>
      <c r="F127" s="44">
        <f t="shared" si="11"/>
        <v>3.920400000000001E-2</v>
      </c>
      <c r="G127" s="44">
        <f t="shared" si="11"/>
        <v>4.3560000000000001E-2</v>
      </c>
      <c r="H127" s="44">
        <f t="shared" si="11"/>
        <v>4.0656000000000005E-2</v>
      </c>
      <c r="I127" s="44">
        <f t="shared" si="11"/>
        <v>6.6792000000000004E-2</v>
      </c>
      <c r="J127" s="44">
        <f t="shared" si="11"/>
        <v>4.2108E-2</v>
      </c>
      <c r="K127" s="44">
        <f t="shared" si="11"/>
        <v>4.6464000000000005E-2</v>
      </c>
      <c r="L127" s="44">
        <f t="shared" si="11"/>
        <v>6.6792000000000004E-2</v>
      </c>
      <c r="M127" s="44">
        <f t="shared" si="11"/>
        <v>3.7752000000000008E-2</v>
      </c>
      <c r="N127" s="44">
        <f t="shared" si="11"/>
        <v>3.6300000000000006E-2</v>
      </c>
      <c r="O127" s="44">
        <f t="shared" si="11"/>
        <v>4.501200000000001E-2</v>
      </c>
      <c r="P127" s="44">
        <f t="shared" si="11"/>
        <v>4.0656000000000005E-2</v>
      </c>
      <c r="Q127" s="44">
        <f t="shared" si="11"/>
        <v>3.6300000000000006E-2</v>
      </c>
      <c r="R127" s="44">
        <f t="shared" si="11"/>
        <v>3.6300000000000006E-2</v>
      </c>
      <c r="S127" s="44">
        <f t="shared" si="11"/>
        <v>3.3396000000000002E-2</v>
      </c>
      <c r="T127" s="44">
        <f t="shared" si="11"/>
        <v>4.0656000000000005E-2</v>
      </c>
      <c r="U127" s="44">
        <f t="shared" si="11"/>
        <v>4.0656000000000005E-2</v>
      </c>
      <c r="V127" s="44">
        <f t="shared" si="11"/>
        <v>4.2108E-2</v>
      </c>
      <c r="W127" s="44">
        <f t="shared" si="11"/>
        <v>4.6464000000000005E-2</v>
      </c>
      <c r="X127" s="44">
        <f t="shared" si="11"/>
        <v>3.920400000000001E-2</v>
      </c>
      <c r="Y127" s="44">
        <f t="shared" si="11"/>
        <v>4.6464000000000005E-2</v>
      </c>
      <c r="Z127" s="44">
        <f t="shared" si="11"/>
        <v>4.2108E-2</v>
      </c>
      <c r="AA127" s="44">
        <f t="shared" si="11"/>
        <v>3.7752000000000008E-2</v>
      </c>
      <c r="AB127" s="44">
        <f t="shared" si="11"/>
        <v>4.0656000000000005E-2</v>
      </c>
    </row>
    <row r="128" spans="1:28" ht="14.5" x14ac:dyDescent="0.35">
      <c r="A128" s="28">
        <v>10</v>
      </c>
      <c r="B128" s="3" t="s">
        <v>48</v>
      </c>
      <c r="C128" s="11" t="s">
        <v>49</v>
      </c>
      <c r="D128" s="11">
        <v>311</v>
      </c>
      <c r="E128" s="44">
        <f t="shared" si="11"/>
        <v>3.1639080000000002</v>
      </c>
      <c r="F128" s="44">
        <f t="shared" si="11"/>
        <v>0.191664</v>
      </c>
      <c r="G128" s="44">
        <f t="shared" si="11"/>
        <v>0.21779999999999999</v>
      </c>
      <c r="H128" s="44">
        <f t="shared" si="11"/>
        <v>0.19311600000000004</v>
      </c>
      <c r="I128" s="44">
        <f t="shared" si="11"/>
        <v>0.2991120000000001</v>
      </c>
      <c r="J128" s="44">
        <f t="shared" si="11"/>
        <v>1.2167760000000001</v>
      </c>
      <c r="K128" s="44">
        <f t="shared" si="11"/>
        <v>0.8349000000000002</v>
      </c>
      <c r="L128" s="44">
        <f t="shared" si="11"/>
        <v>0.59386800000000006</v>
      </c>
      <c r="M128" s="44">
        <f t="shared" si="11"/>
        <v>0.19747200000000001</v>
      </c>
      <c r="N128" s="44">
        <f t="shared" si="11"/>
        <v>0.22360800000000003</v>
      </c>
      <c r="O128" s="44">
        <f t="shared" si="11"/>
        <v>4.3560000000000001E-2</v>
      </c>
      <c r="P128" s="44">
        <f t="shared" si="11"/>
        <v>9.2928000000000011E-2</v>
      </c>
      <c r="Q128" s="44">
        <f t="shared" si="11"/>
        <v>0.87119999999999997</v>
      </c>
      <c r="R128" s="44">
        <f t="shared" si="11"/>
        <v>0.52707599999999999</v>
      </c>
      <c r="S128" s="44">
        <f t="shared" si="11"/>
        <v>0.25990800000000003</v>
      </c>
      <c r="T128" s="44">
        <f t="shared" si="11"/>
        <v>0.24684000000000006</v>
      </c>
      <c r="U128" s="44">
        <f t="shared" si="11"/>
        <v>0.310728</v>
      </c>
      <c r="V128" s="44">
        <f t="shared" si="11"/>
        <v>0.28168799999999999</v>
      </c>
      <c r="W128" s="44">
        <f t="shared" si="11"/>
        <v>0.35428800000000005</v>
      </c>
      <c r="X128" s="44">
        <f t="shared" si="11"/>
        <v>0.35864400000000002</v>
      </c>
      <c r="Y128" s="44">
        <f t="shared" si="11"/>
        <v>0.39930000000000004</v>
      </c>
      <c r="Z128" s="44">
        <f t="shared" si="11"/>
        <v>0.27733200000000002</v>
      </c>
      <c r="AA128" s="44">
        <f t="shared" si="11"/>
        <v>0.35283600000000009</v>
      </c>
      <c r="AB128" s="44">
        <f t="shared" si="11"/>
        <v>0.44140800000000002</v>
      </c>
    </row>
    <row r="129" spans="1:28" ht="14.5" x14ac:dyDescent="0.35">
      <c r="A129" s="28">
        <v>11</v>
      </c>
      <c r="B129" s="3" t="s">
        <v>50</v>
      </c>
      <c r="C129" s="11" t="s">
        <v>51</v>
      </c>
      <c r="D129" s="11">
        <v>586</v>
      </c>
      <c r="E129" s="44">
        <f t="shared" si="11"/>
        <v>10.678008000000002</v>
      </c>
      <c r="F129" s="44">
        <f t="shared" si="11"/>
        <v>7.6607520000000022</v>
      </c>
      <c r="G129" s="44">
        <f t="shared" si="11"/>
        <v>7.1685240000000006</v>
      </c>
      <c r="H129" s="44">
        <f t="shared" si="11"/>
        <v>8.2749480000000002</v>
      </c>
      <c r="I129" s="44">
        <f t="shared" si="11"/>
        <v>6.3045840000000002</v>
      </c>
      <c r="J129" s="44">
        <f t="shared" si="11"/>
        <v>7.1278680000000003</v>
      </c>
      <c r="K129" s="44">
        <f t="shared" si="11"/>
        <v>6.5267400000000011</v>
      </c>
      <c r="L129" s="44">
        <f t="shared" si="11"/>
        <v>6.6661320000000011</v>
      </c>
      <c r="M129" s="44">
        <f t="shared" si="11"/>
        <v>7.0726920000000009</v>
      </c>
      <c r="N129" s="44">
        <f t="shared" si="11"/>
        <v>6.3960600000000003</v>
      </c>
      <c r="O129" s="44">
        <f t="shared" si="11"/>
        <v>7.3964880000000015</v>
      </c>
      <c r="P129" s="44">
        <f t="shared" si="11"/>
        <v>7.294848</v>
      </c>
      <c r="Q129" s="44">
        <f t="shared" si="11"/>
        <v>7.1481960000000013</v>
      </c>
      <c r="R129" s="44">
        <f t="shared" si="11"/>
        <v>8.1631440000000008</v>
      </c>
      <c r="S129" s="44">
        <f t="shared" si="11"/>
        <v>7.7319000000000004</v>
      </c>
      <c r="T129" s="44">
        <f t="shared" si="11"/>
        <v>7.3979400000000002</v>
      </c>
      <c r="U129" s="44">
        <f t="shared" si="11"/>
        <v>7.511196</v>
      </c>
      <c r="V129" s="44">
        <f t="shared" si="11"/>
        <v>7.7812679999999999</v>
      </c>
      <c r="W129" s="44">
        <f t="shared" si="11"/>
        <v>6.5688480000000009</v>
      </c>
      <c r="X129" s="44">
        <f t="shared" si="11"/>
        <v>7.3471200000000012</v>
      </c>
      <c r="Y129" s="44">
        <f t="shared" si="11"/>
        <v>8.6147160000000014</v>
      </c>
      <c r="Z129" s="44">
        <f t="shared" si="11"/>
        <v>7.5925080000000014</v>
      </c>
      <c r="AA129" s="44">
        <f t="shared" si="11"/>
        <v>7.309368000000001</v>
      </c>
      <c r="AB129" s="44">
        <f t="shared" si="11"/>
        <v>6.9333</v>
      </c>
    </row>
    <row r="130" spans="1:28" ht="14.5" x14ac:dyDescent="0.35">
      <c r="A130" s="28">
        <v>12</v>
      </c>
      <c r="B130" s="3" t="s">
        <v>52</v>
      </c>
      <c r="C130" s="11" t="s">
        <v>53</v>
      </c>
      <c r="D130" s="11">
        <v>9548602</v>
      </c>
      <c r="E130" s="44">
        <f t="shared" si="11"/>
        <v>2.8226880000000008</v>
      </c>
      <c r="F130" s="44">
        <f t="shared" si="11"/>
        <v>2.2157520000000002</v>
      </c>
      <c r="G130" s="44">
        <f t="shared" si="11"/>
        <v>2.5787520000000002</v>
      </c>
      <c r="H130" s="44">
        <f t="shared" si="11"/>
        <v>2.2723800000000001</v>
      </c>
      <c r="I130" s="44">
        <f t="shared" si="11"/>
        <v>2.6048880000000003</v>
      </c>
      <c r="J130" s="44">
        <f t="shared" si="11"/>
        <v>2.3595000000000006</v>
      </c>
      <c r="K130" s="44">
        <f t="shared" si="11"/>
        <v>2.5860120000000002</v>
      </c>
      <c r="L130" s="44">
        <f t="shared" si="11"/>
        <v>1.7627280000000005</v>
      </c>
      <c r="M130" s="44">
        <f t="shared" si="11"/>
        <v>2.4030600000000004</v>
      </c>
      <c r="N130" s="44">
        <f t="shared" si="11"/>
        <v>2.2883520000000002</v>
      </c>
      <c r="O130" s="44">
        <f t="shared" si="11"/>
        <v>2.7210480000000001</v>
      </c>
      <c r="P130" s="44">
        <f t="shared" si="11"/>
        <v>1.9035720000000003</v>
      </c>
      <c r="Q130" s="44">
        <f t="shared" si="11"/>
        <v>2.1024960000000004</v>
      </c>
      <c r="R130" s="44">
        <f t="shared" si="11"/>
        <v>2.1271800000000005</v>
      </c>
      <c r="S130" s="44">
        <f t="shared" si="11"/>
        <v>2.6586119999999998</v>
      </c>
      <c r="T130" s="44">
        <f t="shared" ref="T130:AQ130" si="12">T76/40*1.056</f>
        <v>2.4233880000000005</v>
      </c>
      <c r="U130" s="44">
        <f t="shared" si="12"/>
        <v>2.2346280000000003</v>
      </c>
      <c r="V130" s="44">
        <f t="shared" si="12"/>
        <v>2.4393600000000002</v>
      </c>
      <c r="W130" s="44">
        <f t="shared" si="12"/>
        <v>2.041512</v>
      </c>
      <c r="X130" s="44">
        <f t="shared" si="12"/>
        <v>2.2317240000000003</v>
      </c>
      <c r="Y130" s="44">
        <f t="shared" si="12"/>
        <v>1.9311600000000002</v>
      </c>
      <c r="Z130" s="44">
        <f t="shared" si="12"/>
        <v>2.3130360000000008</v>
      </c>
      <c r="AA130" s="44">
        <f t="shared" si="12"/>
        <v>2.4451680000000002</v>
      </c>
      <c r="AB130" s="44">
        <f t="shared" si="12"/>
        <v>2.5337400000000003</v>
      </c>
    </row>
    <row r="131" spans="1:28" ht="14.5" x14ac:dyDescent="0.35">
      <c r="A131" s="28">
        <v>13</v>
      </c>
      <c r="B131" s="29" t="s">
        <v>54</v>
      </c>
      <c r="C131" s="11" t="s">
        <v>55</v>
      </c>
      <c r="D131" s="11">
        <v>284</v>
      </c>
      <c r="E131" s="44">
        <f t="shared" ref="E131:AB141" si="13">E77/40*1.056</f>
        <v>0.227964</v>
      </c>
      <c r="F131" s="44">
        <f t="shared" si="13"/>
        <v>0.24538800000000002</v>
      </c>
      <c r="G131" s="44">
        <f t="shared" si="13"/>
        <v>0.28459200000000001</v>
      </c>
      <c r="H131" s="44">
        <f t="shared" si="13"/>
        <v>0.25990800000000003</v>
      </c>
      <c r="I131" s="44">
        <f t="shared" si="13"/>
        <v>0.31363200000000008</v>
      </c>
      <c r="J131" s="44">
        <f t="shared" si="13"/>
        <v>0.19456800000000005</v>
      </c>
      <c r="K131" s="44">
        <f t="shared" si="13"/>
        <v>0.227964</v>
      </c>
      <c r="L131" s="44">
        <f t="shared" si="13"/>
        <v>0.39784800000000003</v>
      </c>
      <c r="M131" s="44">
        <f t="shared" si="13"/>
        <v>0.33105600000000002</v>
      </c>
      <c r="N131" s="44">
        <f t="shared" si="13"/>
        <v>0.31218000000000007</v>
      </c>
      <c r="O131" s="44">
        <f t="shared" si="13"/>
        <v>0.24248400000000003</v>
      </c>
      <c r="P131" s="44">
        <f t="shared" si="13"/>
        <v>0.27152399999999999</v>
      </c>
      <c r="Q131" s="44">
        <f t="shared" si="13"/>
        <v>9.27102</v>
      </c>
      <c r="R131" s="44">
        <f t="shared" si="13"/>
        <v>0.25700400000000007</v>
      </c>
      <c r="S131" s="44">
        <f t="shared" si="13"/>
        <v>0.30637200000000009</v>
      </c>
      <c r="T131" s="44">
        <f t="shared" si="13"/>
        <v>0.23667600000000005</v>
      </c>
      <c r="U131" s="44">
        <f t="shared" si="13"/>
        <v>0.30492000000000002</v>
      </c>
      <c r="V131" s="44">
        <f t="shared" si="13"/>
        <v>0.30637200000000009</v>
      </c>
      <c r="W131" s="44">
        <f t="shared" si="13"/>
        <v>0.25555200000000006</v>
      </c>
      <c r="X131" s="44">
        <f t="shared" si="13"/>
        <v>0.28023600000000004</v>
      </c>
      <c r="Y131" s="44">
        <f t="shared" si="13"/>
        <v>0.28168799999999999</v>
      </c>
      <c r="Z131" s="44">
        <f t="shared" si="13"/>
        <v>0.33396000000000003</v>
      </c>
      <c r="AA131" s="44">
        <f t="shared" si="13"/>
        <v>0.32089200000000001</v>
      </c>
      <c r="AB131" s="44">
        <f t="shared" si="13"/>
        <v>0.23377200000000006</v>
      </c>
    </row>
    <row r="132" spans="1:28" ht="14.5" x14ac:dyDescent="0.35">
      <c r="A132" s="28">
        <v>14</v>
      </c>
      <c r="B132" s="3" t="s">
        <v>56</v>
      </c>
      <c r="C132" s="11" t="s">
        <v>57</v>
      </c>
      <c r="D132" s="11">
        <v>723</v>
      </c>
      <c r="E132" s="44">
        <f t="shared" si="13"/>
        <v>7.5504000000000016E-2</v>
      </c>
      <c r="F132" s="44">
        <f t="shared" si="13"/>
        <v>6.5340000000000009E-2</v>
      </c>
      <c r="G132" s="44">
        <f t="shared" si="13"/>
        <v>6.8244000000000013E-2</v>
      </c>
      <c r="H132" s="44">
        <f t="shared" si="13"/>
        <v>7.1148000000000003E-2</v>
      </c>
      <c r="I132" s="44">
        <f t="shared" si="13"/>
        <v>7.2600000000000012E-2</v>
      </c>
      <c r="J132" s="44">
        <f t="shared" si="13"/>
        <v>8.4215999999999999E-2</v>
      </c>
      <c r="K132" s="44">
        <f t="shared" si="13"/>
        <v>7.4052000000000007E-2</v>
      </c>
      <c r="L132" s="44">
        <f t="shared" si="13"/>
        <v>7.9860000000000014E-2</v>
      </c>
      <c r="M132" s="44">
        <f t="shared" si="13"/>
        <v>9.1476000000000016E-2</v>
      </c>
      <c r="N132" s="44">
        <f t="shared" si="13"/>
        <v>9.0024000000000021E-2</v>
      </c>
      <c r="O132" s="44">
        <f t="shared" si="13"/>
        <v>0.10018800000000003</v>
      </c>
      <c r="P132" s="44">
        <f t="shared" si="13"/>
        <v>9.8736000000000004E-2</v>
      </c>
      <c r="Q132" s="44">
        <f t="shared" si="13"/>
        <v>0.11761200000000001</v>
      </c>
      <c r="R132" s="44">
        <f t="shared" si="13"/>
        <v>0.12196800000000002</v>
      </c>
      <c r="S132" s="44">
        <f t="shared" si="13"/>
        <v>0.11906399999999999</v>
      </c>
      <c r="T132" s="44">
        <f t="shared" si="13"/>
        <v>0.10018800000000003</v>
      </c>
      <c r="U132" s="44">
        <f t="shared" si="13"/>
        <v>0.11035200000000001</v>
      </c>
      <c r="V132" s="44">
        <f t="shared" si="13"/>
        <v>0.12196800000000002</v>
      </c>
      <c r="W132" s="44">
        <f t="shared" si="13"/>
        <v>0.10164000000000002</v>
      </c>
      <c r="X132" s="44">
        <f t="shared" si="13"/>
        <v>0.11325600000000001</v>
      </c>
      <c r="Y132" s="44">
        <f t="shared" si="13"/>
        <v>9.0024000000000021E-2</v>
      </c>
      <c r="Z132" s="44">
        <f t="shared" si="13"/>
        <v>0.10744800000000002</v>
      </c>
      <c r="AA132" s="44">
        <f t="shared" si="13"/>
        <v>0.12922800000000001</v>
      </c>
      <c r="AB132" s="44">
        <f t="shared" si="13"/>
        <v>0.11180400000000001</v>
      </c>
    </row>
    <row r="133" spans="1:28" ht="14.5" x14ac:dyDescent="0.35">
      <c r="A133" s="28">
        <v>15</v>
      </c>
      <c r="B133" s="3" t="s">
        <v>58</v>
      </c>
      <c r="C133" s="11" t="s">
        <v>59</v>
      </c>
      <c r="D133" s="11">
        <v>6830</v>
      </c>
      <c r="E133" s="44">
        <f t="shared" si="13"/>
        <v>5.8080000000000014E-2</v>
      </c>
      <c r="F133" s="44">
        <f t="shared" si="13"/>
        <v>0.17714400000000002</v>
      </c>
      <c r="G133" s="44">
        <f t="shared" si="13"/>
        <v>0.13794000000000003</v>
      </c>
      <c r="H133" s="44">
        <f t="shared" si="13"/>
        <v>0.16698000000000002</v>
      </c>
      <c r="I133" s="44">
        <f t="shared" si="13"/>
        <v>6.3888000000000014E-2</v>
      </c>
      <c r="J133" s="44">
        <f t="shared" si="13"/>
        <v>0.10164000000000002</v>
      </c>
      <c r="K133" s="44">
        <f t="shared" si="13"/>
        <v>9.4380000000000019E-2</v>
      </c>
      <c r="L133" s="44">
        <f t="shared" si="13"/>
        <v>0.22360800000000003</v>
      </c>
      <c r="M133" s="44">
        <f t="shared" si="13"/>
        <v>0.18876000000000004</v>
      </c>
      <c r="N133" s="44">
        <f t="shared" si="13"/>
        <v>0.18440400000000001</v>
      </c>
      <c r="O133" s="44">
        <f t="shared" si="13"/>
        <v>0.155364</v>
      </c>
      <c r="P133" s="44">
        <f t="shared" si="13"/>
        <v>0.16262400000000002</v>
      </c>
      <c r="Q133" s="44">
        <f t="shared" si="13"/>
        <v>0.18004800000000004</v>
      </c>
      <c r="R133" s="44">
        <f t="shared" si="13"/>
        <v>0.12342000000000003</v>
      </c>
      <c r="S133" s="44">
        <f t="shared" si="13"/>
        <v>0.23086800000000002</v>
      </c>
      <c r="T133" s="44">
        <f t="shared" si="13"/>
        <v>0.20618400000000001</v>
      </c>
      <c r="U133" s="44">
        <f t="shared" si="13"/>
        <v>0.23377200000000006</v>
      </c>
      <c r="V133" s="44">
        <f t="shared" si="13"/>
        <v>0.22506000000000001</v>
      </c>
      <c r="W133" s="44">
        <f t="shared" si="13"/>
        <v>0.23086800000000002</v>
      </c>
      <c r="X133" s="44">
        <f t="shared" si="13"/>
        <v>0.25119600000000003</v>
      </c>
      <c r="Y133" s="44">
        <f t="shared" si="13"/>
        <v>0.20618400000000001</v>
      </c>
      <c r="Z133" s="44">
        <f t="shared" si="13"/>
        <v>0.18150000000000005</v>
      </c>
      <c r="AA133" s="44">
        <f t="shared" si="13"/>
        <v>0.25119600000000003</v>
      </c>
      <c r="AB133" s="44">
        <f t="shared" si="13"/>
        <v>0.27152399999999999</v>
      </c>
    </row>
    <row r="134" spans="1:28" ht="14.5" x14ac:dyDescent="0.35">
      <c r="A134" s="28">
        <v>16</v>
      </c>
      <c r="B134" s="3" t="s">
        <v>60</v>
      </c>
      <c r="C134" s="11" t="s">
        <v>61</v>
      </c>
      <c r="D134" s="11">
        <v>5793</v>
      </c>
      <c r="E134" s="44">
        <f t="shared" si="13"/>
        <v>1.2182280000000003</v>
      </c>
      <c r="F134" s="44">
        <f t="shared" si="13"/>
        <v>0.83344800000000008</v>
      </c>
      <c r="G134" s="44">
        <f t="shared" si="13"/>
        <v>1.013496</v>
      </c>
      <c r="H134" s="44">
        <f t="shared" si="13"/>
        <v>1.0919040000000002</v>
      </c>
      <c r="I134" s="44">
        <f t="shared" si="13"/>
        <v>1.4461919999999999</v>
      </c>
      <c r="J134" s="44">
        <f t="shared" si="13"/>
        <v>1.424412</v>
      </c>
      <c r="K134" s="44">
        <f t="shared" si="13"/>
        <v>1.0062360000000001</v>
      </c>
      <c r="L134" s="44">
        <f t="shared" si="13"/>
        <v>1.7714400000000003</v>
      </c>
      <c r="M134" s="44">
        <f t="shared" si="13"/>
        <v>1.165956</v>
      </c>
      <c r="N134" s="44">
        <f t="shared" si="13"/>
        <v>1.2182280000000003</v>
      </c>
      <c r="O134" s="44">
        <f t="shared" si="13"/>
        <v>1.3692360000000001</v>
      </c>
      <c r="P134" s="44">
        <f t="shared" si="13"/>
        <v>0.93944400000000028</v>
      </c>
      <c r="Q134" s="44">
        <f t="shared" si="13"/>
        <v>1.2414600000000002</v>
      </c>
      <c r="R134" s="44">
        <f t="shared" si="13"/>
        <v>1.3750440000000004</v>
      </c>
      <c r="S134" s="44">
        <f t="shared" si="13"/>
        <v>1.4665200000000003</v>
      </c>
      <c r="T134" s="44">
        <f t="shared" si="13"/>
        <v>1.2501720000000001</v>
      </c>
      <c r="U134" s="44">
        <f t="shared" si="13"/>
        <v>1.2283920000000002</v>
      </c>
      <c r="V134" s="44">
        <f t="shared" si="13"/>
        <v>1.2109680000000003</v>
      </c>
      <c r="W134" s="44">
        <f t="shared" si="13"/>
        <v>0.8349000000000002</v>
      </c>
      <c r="X134" s="44">
        <f t="shared" si="13"/>
        <v>1.4360280000000003</v>
      </c>
      <c r="Y134" s="44">
        <f t="shared" si="13"/>
        <v>0.81166800000000006</v>
      </c>
      <c r="Z134" s="44">
        <f t="shared" si="13"/>
        <v>1.3982760000000001</v>
      </c>
      <c r="AA134" s="44">
        <f t="shared" si="13"/>
        <v>1.5594480000000004</v>
      </c>
      <c r="AB134" s="44">
        <f t="shared" si="13"/>
        <v>1.1006160000000003</v>
      </c>
    </row>
    <row r="135" spans="1:28" ht="14.5" x14ac:dyDescent="0.35">
      <c r="A135" s="28">
        <v>17</v>
      </c>
      <c r="B135" s="3" t="s">
        <v>62</v>
      </c>
      <c r="C135" s="11" t="s">
        <v>63</v>
      </c>
      <c r="D135" s="11">
        <v>33032</v>
      </c>
      <c r="E135" s="44">
        <f t="shared" si="13"/>
        <v>6.2799000000000005</v>
      </c>
      <c r="F135" s="44">
        <f t="shared" si="13"/>
        <v>7.5126480000000004</v>
      </c>
      <c r="G135" s="44">
        <f t="shared" si="13"/>
        <v>7.7289960000000004</v>
      </c>
      <c r="H135" s="44">
        <f t="shared" si="13"/>
        <v>7.8945240000000005</v>
      </c>
      <c r="I135" s="44">
        <f t="shared" si="13"/>
        <v>5.4377400000000016</v>
      </c>
      <c r="J135" s="44">
        <f t="shared" si="13"/>
        <v>8.266236000000001</v>
      </c>
      <c r="K135" s="44">
        <f t="shared" si="13"/>
        <v>7.4603759999999992</v>
      </c>
      <c r="L135" s="44">
        <f t="shared" si="13"/>
        <v>7.5721800000000012</v>
      </c>
      <c r="M135" s="44">
        <f t="shared" si="13"/>
        <v>8.0222999999999995</v>
      </c>
      <c r="N135" s="44">
        <f t="shared" si="13"/>
        <v>8.1007080000000009</v>
      </c>
      <c r="O135" s="44">
        <f t="shared" si="13"/>
        <v>9.2085840000000019</v>
      </c>
      <c r="P135" s="44">
        <f t="shared" si="13"/>
        <v>8.8513920000000024</v>
      </c>
      <c r="Q135" s="44">
        <f t="shared" si="13"/>
        <v>9.1897079999999995</v>
      </c>
      <c r="R135" s="44">
        <f t="shared" si="13"/>
        <v>9.1214640000000013</v>
      </c>
      <c r="S135" s="44">
        <f t="shared" si="13"/>
        <v>10.232244000000001</v>
      </c>
      <c r="T135" s="44">
        <f t="shared" si="13"/>
        <v>8.915280000000001</v>
      </c>
      <c r="U135" s="44">
        <f t="shared" si="13"/>
        <v>8.4186960000000006</v>
      </c>
      <c r="V135" s="44">
        <f t="shared" si="13"/>
        <v>10.540068000000002</v>
      </c>
      <c r="W135" s="44">
        <f t="shared" si="13"/>
        <v>9.0430560000000018</v>
      </c>
      <c r="X135" s="44">
        <f t="shared" si="13"/>
        <v>9.792288000000001</v>
      </c>
      <c r="Y135" s="44">
        <f t="shared" si="13"/>
        <v>8.1573360000000008</v>
      </c>
      <c r="Z135" s="44">
        <f t="shared" si="13"/>
        <v>9.0183719999999994</v>
      </c>
      <c r="AA135" s="44">
        <f t="shared" si="13"/>
        <v>9.4409040000000033</v>
      </c>
      <c r="AB135" s="44">
        <f t="shared" si="13"/>
        <v>9.4510680000000011</v>
      </c>
    </row>
    <row r="136" spans="1:28" ht="14.5" x14ac:dyDescent="0.35">
      <c r="A136" s="28">
        <v>18</v>
      </c>
      <c r="B136" s="3" t="s">
        <v>64</v>
      </c>
      <c r="C136" s="11" t="s">
        <v>65</v>
      </c>
      <c r="D136" s="11">
        <v>5961</v>
      </c>
      <c r="E136" s="44">
        <f t="shared" si="13"/>
        <v>3.7447080000000001</v>
      </c>
      <c r="F136" s="44">
        <f t="shared" si="13"/>
        <v>4.7030280000000007</v>
      </c>
      <c r="G136" s="44">
        <f t="shared" si="13"/>
        <v>4.5912239999999995</v>
      </c>
      <c r="H136" s="44">
        <f t="shared" si="13"/>
        <v>4.8772679999999999</v>
      </c>
      <c r="I136" s="44">
        <f t="shared" si="13"/>
        <v>3.7011480000000008</v>
      </c>
      <c r="J136" s="44">
        <f t="shared" si="13"/>
        <v>4.7102880000000011</v>
      </c>
      <c r="K136" s="44">
        <f t="shared" si="13"/>
        <v>4.1745000000000001</v>
      </c>
      <c r="L136" s="44">
        <f t="shared" si="13"/>
        <v>3.8376360000000003</v>
      </c>
      <c r="M136" s="44">
        <f t="shared" si="13"/>
        <v>5.0006880000000002</v>
      </c>
      <c r="N136" s="44">
        <f t="shared" si="13"/>
        <v>4.8467760000000011</v>
      </c>
      <c r="O136" s="44">
        <f t="shared" si="13"/>
        <v>4.666728</v>
      </c>
      <c r="P136" s="44">
        <f t="shared" si="13"/>
        <v>4.373424</v>
      </c>
      <c r="Q136" s="44">
        <f t="shared" si="13"/>
        <v>4.4010120000000006</v>
      </c>
      <c r="R136" s="44">
        <f t="shared" si="13"/>
        <v>4.6478520000000012</v>
      </c>
      <c r="S136" s="44">
        <f t="shared" si="13"/>
        <v>4.8308040000000005</v>
      </c>
      <c r="T136" s="44">
        <f t="shared" si="13"/>
        <v>4.0278480000000005</v>
      </c>
      <c r="U136" s="44">
        <f t="shared" si="13"/>
        <v>3.7592280000000007</v>
      </c>
      <c r="V136" s="44">
        <f t="shared" si="13"/>
        <v>4.9469640000000004</v>
      </c>
      <c r="W136" s="44">
        <f t="shared" si="13"/>
        <v>9.0924240000000012</v>
      </c>
      <c r="X136" s="44">
        <f t="shared" si="13"/>
        <v>4.3211520000000005</v>
      </c>
      <c r="Y136" s="44">
        <f t="shared" si="13"/>
        <v>3.933468</v>
      </c>
      <c r="Z136" s="44">
        <f t="shared" si="13"/>
        <v>4.0496280000000002</v>
      </c>
      <c r="AA136" s="44">
        <f t="shared" si="13"/>
        <v>4.3008240000000004</v>
      </c>
      <c r="AB136" s="44">
        <f t="shared" si="13"/>
        <v>5.1357239999999997</v>
      </c>
    </row>
    <row r="137" spans="1:28" ht="14.5" x14ac:dyDescent="0.35">
      <c r="A137" s="28">
        <v>19</v>
      </c>
      <c r="B137" s="3" t="s">
        <v>66</v>
      </c>
      <c r="C137" s="11" t="s">
        <v>67</v>
      </c>
      <c r="D137" s="11">
        <v>124886</v>
      </c>
      <c r="E137" s="44">
        <f t="shared" si="13"/>
        <v>0.60403200000000012</v>
      </c>
      <c r="F137" s="44">
        <f t="shared" si="13"/>
        <v>0.47770800000000013</v>
      </c>
      <c r="G137" s="44">
        <f t="shared" si="13"/>
        <v>0.53578800000000004</v>
      </c>
      <c r="H137" s="44">
        <f t="shared" si="13"/>
        <v>0.62581200000000015</v>
      </c>
      <c r="I137" s="44">
        <f t="shared" si="13"/>
        <v>0.58951200000000004</v>
      </c>
      <c r="J137" s="44">
        <f t="shared" si="13"/>
        <v>0.86829600000000007</v>
      </c>
      <c r="K137" s="44">
        <f t="shared" si="13"/>
        <v>0.7071240000000002</v>
      </c>
      <c r="L137" s="44">
        <f t="shared" si="13"/>
        <v>0.62726400000000015</v>
      </c>
      <c r="M137" s="44">
        <f t="shared" si="13"/>
        <v>0.51546000000000003</v>
      </c>
      <c r="N137" s="44">
        <f t="shared" si="13"/>
        <v>0.48061200000000009</v>
      </c>
      <c r="O137" s="44">
        <f t="shared" si="13"/>
        <v>0.68824800000000008</v>
      </c>
      <c r="P137" s="44">
        <f t="shared" si="13"/>
        <v>0.62436000000000014</v>
      </c>
      <c r="Q137" s="44">
        <f t="shared" si="13"/>
        <v>0.71438400000000013</v>
      </c>
      <c r="R137" s="44">
        <f t="shared" si="13"/>
        <v>0.82038000000000011</v>
      </c>
      <c r="S137" s="44">
        <f t="shared" si="13"/>
        <v>0.53869200000000006</v>
      </c>
      <c r="T137" s="44">
        <f t="shared" si="13"/>
        <v>0.51400800000000013</v>
      </c>
      <c r="U137" s="44">
        <f t="shared" si="13"/>
        <v>0.48351600000000006</v>
      </c>
      <c r="V137" s="44">
        <f t="shared" si="13"/>
        <v>0.60838800000000004</v>
      </c>
      <c r="W137" s="44">
        <f t="shared" si="13"/>
        <v>0.60984000000000005</v>
      </c>
      <c r="X137" s="44">
        <f t="shared" si="13"/>
        <v>0.53724000000000005</v>
      </c>
      <c r="Y137" s="44">
        <f t="shared" si="13"/>
        <v>0.70422000000000007</v>
      </c>
      <c r="Z137" s="44">
        <f t="shared" si="13"/>
        <v>0.37752000000000008</v>
      </c>
      <c r="AA137" s="44">
        <f t="shared" si="13"/>
        <v>0.70857600000000009</v>
      </c>
      <c r="AB137" s="44">
        <f t="shared" si="13"/>
        <v>0.69260400000000011</v>
      </c>
    </row>
    <row r="138" spans="1:28" ht="14.5" x14ac:dyDescent="0.35">
      <c r="A138" s="28">
        <v>20</v>
      </c>
      <c r="B138" s="3" t="s">
        <v>68</v>
      </c>
      <c r="C138" s="11" t="s">
        <v>69</v>
      </c>
      <c r="D138" s="11">
        <v>750</v>
      </c>
      <c r="E138" s="44">
        <f t="shared" si="13"/>
        <v>1.2008040000000002</v>
      </c>
      <c r="F138" s="44">
        <f t="shared" si="13"/>
        <v>1.061412</v>
      </c>
      <c r="G138" s="44">
        <f t="shared" si="13"/>
        <v>1.1557920000000002</v>
      </c>
      <c r="H138" s="44">
        <f t="shared" si="13"/>
        <v>1.1949960000000002</v>
      </c>
      <c r="I138" s="44">
        <f t="shared" si="13"/>
        <v>0.97719600000000006</v>
      </c>
      <c r="J138" s="44">
        <f t="shared" si="13"/>
        <v>1.2022560000000002</v>
      </c>
      <c r="K138" s="44">
        <f t="shared" si="13"/>
        <v>0.89298000000000011</v>
      </c>
      <c r="L138" s="44">
        <f t="shared" si="13"/>
        <v>1.4200560000000002</v>
      </c>
      <c r="M138" s="44">
        <f t="shared" si="13"/>
        <v>1.1616000000000002</v>
      </c>
      <c r="N138" s="44">
        <f t="shared" si="13"/>
        <v>0.81312000000000018</v>
      </c>
      <c r="O138" s="44">
        <f t="shared" si="13"/>
        <v>1.0701240000000003</v>
      </c>
      <c r="P138" s="44">
        <f t="shared" si="13"/>
        <v>0.9641280000000001</v>
      </c>
      <c r="Q138" s="44">
        <f t="shared" si="13"/>
        <v>1.0468920000000002</v>
      </c>
      <c r="R138" s="44">
        <f t="shared" si="13"/>
        <v>1.347456</v>
      </c>
      <c r="S138" s="44">
        <f t="shared" si="13"/>
        <v>0.92056800000000016</v>
      </c>
      <c r="T138" s="44">
        <f t="shared" si="13"/>
        <v>1.2980880000000004</v>
      </c>
      <c r="U138" s="44">
        <f t="shared" si="13"/>
        <v>1.1151360000000001</v>
      </c>
      <c r="V138" s="44">
        <f t="shared" si="13"/>
        <v>1.1093280000000001</v>
      </c>
      <c r="W138" s="44">
        <f t="shared" si="13"/>
        <v>1.1151360000000001</v>
      </c>
      <c r="X138" s="44">
        <f t="shared" si="13"/>
        <v>1.1717640000000002</v>
      </c>
      <c r="Y138" s="44">
        <f t="shared" si="13"/>
        <v>1.2254880000000004</v>
      </c>
      <c r="Z138" s="44">
        <f t="shared" si="13"/>
        <v>0.87119999999999997</v>
      </c>
      <c r="AA138" s="44">
        <f t="shared" si="13"/>
        <v>1.1543400000000001</v>
      </c>
      <c r="AB138" s="44">
        <f t="shared" si="13"/>
        <v>1.0686720000000001</v>
      </c>
    </row>
    <row r="139" spans="1:28" ht="14.5" x14ac:dyDescent="0.35">
      <c r="A139" s="28">
        <v>21</v>
      </c>
      <c r="B139" s="3" t="s">
        <v>74</v>
      </c>
      <c r="C139" s="11" t="s">
        <v>75</v>
      </c>
      <c r="D139" s="11">
        <v>6274</v>
      </c>
      <c r="E139" s="44">
        <f t="shared" si="13"/>
        <v>7.2600000000000012E-2</v>
      </c>
      <c r="F139" s="44">
        <f t="shared" si="13"/>
        <v>4.0656000000000005E-2</v>
      </c>
      <c r="G139" s="44">
        <f t="shared" si="13"/>
        <v>5.3724000000000008E-2</v>
      </c>
      <c r="H139" s="44">
        <f t="shared" si="13"/>
        <v>5.0820000000000011E-2</v>
      </c>
      <c r="I139" s="44">
        <f t="shared" si="13"/>
        <v>5.0820000000000011E-2</v>
      </c>
      <c r="J139" s="44">
        <f t="shared" si="13"/>
        <v>7.5504000000000016E-2</v>
      </c>
      <c r="K139" s="44">
        <f t="shared" si="13"/>
        <v>5.8080000000000014E-2</v>
      </c>
      <c r="L139" s="44">
        <f t="shared" si="13"/>
        <v>6.8244000000000013E-2</v>
      </c>
      <c r="M139" s="44">
        <f t="shared" si="13"/>
        <v>6.3888000000000014E-2</v>
      </c>
      <c r="N139" s="44">
        <f t="shared" si="13"/>
        <v>6.5340000000000009E-2</v>
      </c>
      <c r="O139" s="44">
        <f t="shared" si="13"/>
        <v>5.5176000000000003E-2</v>
      </c>
      <c r="P139" s="44">
        <f t="shared" si="13"/>
        <v>4.9368000000000002E-2</v>
      </c>
      <c r="Q139" s="44">
        <f t="shared" si="13"/>
        <v>6.3888000000000014E-2</v>
      </c>
      <c r="R139" s="44">
        <f t="shared" si="13"/>
        <v>6.098400000000001E-2</v>
      </c>
      <c r="S139" s="44">
        <f t="shared" si="13"/>
        <v>6.098400000000001E-2</v>
      </c>
      <c r="T139" s="44">
        <f t="shared" si="13"/>
        <v>4.9368000000000002E-2</v>
      </c>
      <c r="U139" s="44">
        <f t="shared" si="13"/>
        <v>5.8080000000000014E-2</v>
      </c>
      <c r="V139" s="44">
        <f t="shared" si="13"/>
        <v>7.8408000000000019E-2</v>
      </c>
      <c r="W139" s="44">
        <f t="shared" si="13"/>
        <v>0.1089</v>
      </c>
      <c r="X139" s="44">
        <f t="shared" si="13"/>
        <v>5.8080000000000014E-2</v>
      </c>
      <c r="Y139" s="44">
        <f t="shared" si="13"/>
        <v>6.3888000000000014E-2</v>
      </c>
      <c r="Z139" s="44">
        <f t="shared" si="13"/>
        <v>4.2108E-2</v>
      </c>
      <c r="AA139" s="44">
        <f t="shared" si="13"/>
        <v>6.8244000000000013E-2</v>
      </c>
      <c r="AB139" s="44">
        <f t="shared" si="13"/>
        <v>6.098400000000001E-2</v>
      </c>
    </row>
    <row r="140" spans="1:28" ht="14.5" x14ac:dyDescent="0.35">
      <c r="A140" s="28">
        <v>22</v>
      </c>
      <c r="B140" s="30" t="s">
        <v>188</v>
      </c>
      <c r="C140" s="4"/>
      <c r="D140" s="4"/>
      <c r="E140" s="44">
        <f t="shared" si="13"/>
        <v>1.6654440000000001</v>
      </c>
      <c r="F140" s="44">
        <f t="shared" si="13"/>
        <v>9.5832000000000001E-2</v>
      </c>
      <c r="G140" s="44">
        <f t="shared" si="13"/>
        <v>9.8736000000000004E-2</v>
      </c>
      <c r="H140" s="44">
        <f t="shared" si="13"/>
        <v>0.15681600000000004</v>
      </c>
      <c r="I140" s="44">
        <f t="shared" si="13"/>
        <v>0.73906800000000006</v>
      </c>
      <c r="J140" s="44">
        <f t="shared" si="13"/>
        <v>6.5340000000000009E-2</v>
      </c>
      <c r="K140" s="44">
        <f t="shared" si="13"/>
        <v>0.10744800000000002</v>
      </c>
      <c r="L140" s="44">
        <f t="shared" si="13"/>
        <v>0.85087200000000007</v>
      </c>
      <c r="M140" s="44">
        <f t="shared" si="13"/>
        <v>7.8408000000000019E-2</v>
      </c>
      <c r="N140" s="44">
        <f t="shared" si="13"/>
        <v>0.10599600000000002</v>
      </c>
      <c r="O140" s="44">
        <f t="shared" si="13"/>
        <v>9.4380000000000019E-2</v>
      </c>
      <c r="P140" s="44">
        <f t="shared" si="13"/>
        <v>0.10454400000000001</v>
      </c>
      <c r="Q140" s="44">
        <f t="shared" si="13"/>
        <v>0.11180400000000001</v>
      </c>
      <c r="R140" s="44">
        <f t="shared" si="13"/>
        <v>7.9860000000000014E-2</v>
      </c>
      <c r="S140" s="44">
        <f t="shared" si="13"/>
        <v>0.103092</v>
      </c>
      <c r="T140" s="44">
        <f t="shared" si="13"/>
        <v>9.2928000000000011E-2</v>
      </c>
      <c r="U140" s="44">
        <f t="shared" si="13"/>
        <v>8.7120000000000003E-2</v>
      </c>
      <c r="V140" s="44">
        <f t="shared" si="13"/>
        <v>0.11325600000000001</v>
      </c>
      <c r="W140" s="44">
        <f t="shared" si="13"/>
        <v>0.11761200000000001</v>
      </c>
      <c r="X140" s="44">
        <f t="shared" si="13"/>
        <v>0.140844</v>
      </c>
      <c r="Y140" s="44">
        <f t="shared" si="13"/>
        <v>0.12632400000000002</v>
      </c>
      <c r="Z140" s="44">
        <f t="shared" si="13"/>
        <v>0.15391199999999999</v>
      </c>
      <c r="AA140" s="44">
        <f t="shared" si="13"/>
        <v>0.1089</v>
      </c>
      <c r="AB140" s="44">
        <f t="shared" si="13"/>
        <v>8.4215999999999999E-2</v>
      </c>
    </row>
    <row r="141" spans="1:28" ht="14.5" x14ac:dyDescent="0.35">
      <c r="A141" s="28">
        <v>23</v>
      </c>
      <c r="B141" s="3" t="s">
        <v>76</v>
      </c>
      <c r="C141" s="11" t="s">
        <v>77</v>
      </c>
      <c r="D141" s="11">
        <v>6306</v>
      </c>
      <c r="E141" s="44">
        <f t="shared" si="13"/>
        <v>2.9040000000000007E-2</v>
      </c>
      <c r="F141" s="44">
        <f t="shared" si="13"/>
        <v>2.0328000000000002E-2</v>
      </c>
      <c r="G141" s="44">
        <f t="shared" si="13"/>
        <v>2.4684000000000001E-2</v>
      </c>
      <c r="H141" s="44">
        <f t="shared" si="13"/>
        <v>2.6136000000000003E-2</v>
      </c>
      <c r="I141" s="44">
        <f t="shared" si="13"/>
        <v>5.5176000000000003E-2</v>
      </c>
      <c r="J141" s="44">
        <f t="shared" si="13"/>
        <v>2.4684000000000001E-2</v>
      </c>
      <c r="K141" s="44">
        <f t="shared" si="13"/>
        <v>2.4684000000000001E-2</v>
      </c>
      <c r="L141" s="44">
        <f t="shared" si="13"/>
        <v>3.6300000000000006E-2</v>
      </c>
      <c r="M141" s="44">
        <f t="shared" si="13"/>
        <v>3.3396000000000002E-2</v>
      </c>
      <c r="N141" s="44">
        <f t="shared" si="13"/>
        <v>2.7588000000000001E-2</v>
      </c>
      <c r="O141" s="44">
        <f t="shared" si="13"/>
        <v>2.4684000000000001E-2</v>
      </c>
      <c r="P141" s="44">
        <f t="shared" si="13"/>
        <v>2.4684000000000001E-2</v>
      </c>
      <c r="Q141" s="44">
        <f t="shared" si="13"/>
        <v>2.4684000000000001E-2</v>
      </c>
      <c r="R141" s="44">
        <f t="shared" si="13"/>
        <v>2.9040000000000007E-2</v>
      </c>
      <c r="S141" s="44">
        <f t="shared" si="13"/>
        <v>3.1944000000000007E-2</v>
      </c>
      <c r="T141" s="44">
        <f t="shared" ref="T141:AQ141" si="14">T87/40*1.056</f>
        <v>2.4684000000000001E-2</v>
      </c>
      <c r="U141" s="44">
        <f t="shared" si="14"/>
        <v>2.9040000000000007E-2</v>
      </c>
      <c r="V141" s="44">
        <f t="shared" si="14"/>
        <v>2.9040000000000007E-2</v>
      </c>
      <c r="W141" s="44">
        <f t="shared" si="14"/>
        <v>2.9040000000000007E-2</v>
      </c>
      <c r="X141" s="44">
        <f t="shared" si="14"/>
        <v>3.0492000000000005E-2</v>
      </c>
      <c r="Y141" s="44">
        <f t="shared" si="14"/>
        <v>2.9040000000000007E-2</v>
      </c>
      <c r="Z141" s="44">
        <f t="shared" si="14"/>
        <v>3.3396000000000002E-2</v>
      </c>
      <c r="AA141" s="44">
        <f t="shared" si="14"/>
        <v>2.9040000000000007E-2</v>
      </c>
      <c r="AB141" s="44">
        <f t="shared" si="14"/>
        <v>2.6136000000000003E-2</v>
      </c>
    </row>
    <row r="142" spans="1:28" ht="14.5" x14ac:dyDescent="0.35">
      <c r="A142" s="28">
        <v>24</v>
      </c>
      <c r="B142" s="3" t="s">
        <v>78</v>
      </c>
      <c r="C142" s="11" t="s">
        <v>79</v>
      </c>
      <c r="D142" s="11">
        <v>107689</v>
      </c>
      <c r="E142" s="44">
        <f t="shared" ref="E142:AB152" si="15">E88/40*1.056</f>
        <v>2.0240880000000003</v>
      </c>
      <c r="F142" s="44">
        <f t="shared" si="15"/>
        <v>2.3057760000000007</v>
      </c>
      <c r="G142" s="44">
        <f t="shared" si="15"/>
        <v>2.0284439999999999</v>
      </c>
      <c r="H142" s="44">
        <f t="shared" si="15"/>
        <v>2.3609520000000006</v>
      </c>
      <c r="I142" s="44">
        <f t="shared" si="15"/>
        <v>2.8923839999999998</v>
      </c>
      <c r="J142" s="44">
        <f t="shared" si="15"/>
        <v>2.2041360000000001</v>
      </c>
      <c r="K142" s="44">
        <f t="shared" si="15"/>
        <v>2.1344400000000001</v>
      </c>
      <c r="L142" s="44">
        <f t="shared" si="15"/>
        <v>2.3638560000000006</v>
      </c>
      <c r="M142" s="44">
        <f t="shared" si="15"/>
        <v>2.3885400000000003</v>
      </c>
      <c r="N142" s="44">
        <f t="shared" si="15"/>
        <v>2.4582360000000003</v>
      </c>
      <c r="O142" s="44">
        <f t="shared" si="15"/>
        <v>2.5932720000000002</v>
      </c>
      <c r="P142" s="44">
        <f t="shared" si="15"/>
        <v>2.4103200000000005</v>
      </c>
      <c r="Q142" s="44">
        <f t="shared" si="15"/>
        <v>2.8952880000000007</v>
      </c>
      <c r="R142" s="44">
        <f t="shared" si="15"/>
        <v>3.0927600000000002</v>
      </c>
      <c r="S142" s="44">
        <f t="shared" si="15"/>
        <v>2.3754720000000002</v>
      </c>
      <c r="T142" s="44">
        <f t="shared" si="15"/>
        <v>2.5918200000000002</v>
      </c>
      <c r="U142" s="44">
        <f t="shared" si="15"/>
        <v>2.8764120000000006</v>
      </c>
      <c r="V142" s="44">
        <f t="shared" si="15"/>
        <v>2.6862000000000004</v>
      </c>
      <c r="W142" s="44">
        <f t="shared" si="15"/>
        <v>2.5700400000000005</v>
      </c>
      <c r="X142" s="44">
        <f t="shared" si="15"/>
        <v>2.7675120000000004</v>
      </c>
      <c r="Y142" s="44">
        <f t="shared" si="15"/>
        <v>3.7534200000000006</v>
      </c>
      <c r="Z142" s="44">
        <f t="shared" si="15"/>
        <v>3.1290600000000004</v>
      </c>
      <c r="AA142" s="44">
        <f t="shared" si="15"/>
        <v>3.0303240000000002</v>
      </c>
      <c r="AB142" s="44">
        <f t="shared" si="15"/>
        <v>2.5642320000000005</v>
      </c>
    </row>
    <row r="143" spans="1:28" ht="14.5" x14ac:dyDescent="0.35">
      <c r="A143" s="28">
        <v>25</v>
      </c>
      <c r="B143" s="3" t="s">
        <v>80</v>
      </c>
      <c r="C143" s="11" t="s">
        <v>81</v>
      </c>
      <c r="D143" s="11">
        <v>6106</v>
      </c>
      <c r="E143" s="44">
        <f t="shared" si="15"/>
        <v>3.3396000000000002E-2</v>
      </c>
      <c r="F143" s="44">
        <f t="shared" si="15"/>
        <v>2.9040000000000007E-2</v>
      </c>
      <c r="G143" s="44">
        <f t="shared" si="15"/>
        <v>3.7752000000000008E-2</v>
      </c>
      <c r="H143" s="44">
        <f t="shared" si="15"/>
        <v>3.920400000000001E-2</v>
      </c>
      <c r="I143" s="44">
        <f t="shared" si="15"/>
        <v>6.5340000000000009E-2</v>
      </c>
      <c r="J143" s="44">
        <f t="shared" si="15"/>
        <v>3.7752000000000008E-2</v>
      </c>
      <c r="K143" s="44">
        <f t="shared" si="15"/>
        <v>3.3396000000000002E-2</v>
      </c>
      <c r="L143" s="44">
        <f t="shared" si="15"/>
        <v>4.9368000000000002E-2</v>
      </c>
      <c r="M143" s="44">
        <f t="shared" si="15"/>
        <v>4.0656000000000005E-2</v>
      </c>
      <c r="N143" s="44">
        <f t="shared" si="15"/>
        <v>3.7752000000000008E-2</v>
      </c>
      <c r="O143" s="44">
        <f t="shared" si="15"/>
        <v>3.3396000000000002E-2</v>
      </c>
      <c r="P143" s="44">
        <f t="shared" si="15"/>
        <v>3.920400000000001E-2</v>
      </c>
      <c r="Q143" s="44">
        <f t="shared" si="15"/>
        <v>3.4848000000000004E-2</v>
      </c>
      <c r="R143" s="44">
        <f t="shared" si="15"/>
        <v>3.7752000000000008E-2</v>
      </c>
      <c r="S143" s="44">
        <f t="shared" si="15"/>
        <v>4.2108E-2</v>
      </c>
      <c r="T143" s="44">
        <f t="shared" si="15"/>
        <v>3.1944000000000007E-2</v>
      </c>
      <c r="U143" s="44">
        <f t="shared" si="15"/>
        <v>3.1944000000000007E-2</v>
      </c>
      <c r="V143" s="44">
        <f t="shared" si="15"/>
        <v>4.7916E-2</v>
      </c>
      <c r="W143" s="44">
        <f t="shared" si="15"/>
        <v>4.2108E-2</v>
      </c>
      <c r="X143" s="44">
        <f t="shared" si="15"/>
        <v>4.0656000000000005E-2</v>
      </c>
      <c r="Y143" s="44">
        <f t="shared" si="15"/>
        <v>3.7752000000000008E-2</v>
      </c>
      <c r="Z143" s="44">
        <f t="shared" si="15"/>
        <v>4.3560000000000001E-2</v>
      </c>
      <c r="AA143" s="44">
        <f t="shared" si="15"/>
        <v>4.3560000000000001E-2</v>
      </c>
      <c r="AB143" s="44">
        <f t="shared" si="15"/>
        <v>3.4848000000000004E-2</v>
      </c>
    </row>
    <row r="144" spans="1:28" ht="14.5" x14ac:dyDescent="0.35">
      <c r="A144" s="28">
        <v>26</v>
      </c>
      <c r="B144" s="3" t="s">
        <v>82</v>
      </c>
      <c r="C144" s="11" t="s">
        <v>83</v>
      </c>
      <c r="D144" s="11">
        <v>525</v>
      </c>
      <c r="E144" s="44">
        <f t="shared" si="15"/>
        <v>0.55030800000000013</v>
      </c>
      <c r="F144" s="44">
        <f t="shared" si="15"/>
        <v>0.37752000000000008</v>
      </c>
      <c r="G144" s="44">
        <f t="shared" si="15"/>
        <v>0.45302400000000004</v>
      </c>
      <c r="H144" s="44">
        <f t="shared" si="15"/>
        <v>0.40801200000000004</v>
      </c>
      <c r="I144" s="44">
        <f t="shared" si="15"/>
        <v>0.50674799999999998</v>
      </c>
      <c r="J144" s="44">
        <f t="shared" si="15"/>
        <v>0.54159599999999997</v>
      </c>
      <c r="K144" s="44">
        <f t="shared" si="15"/>
        <v>0.40510800000000002</v>
      </c>
      <c r="L144" s="44">
        <f t="shared" si="15"/>
        <v>0.46899600000000002</v>
      </c>
      <c r="M144" s="44">
        <f t="shared" si="15"/>
        <v>0.51836400000000005</v>
      </c>
      <c r="N144" s="44">
        <f t="shared" si="15"/>
        <v>0.50094000000000005</v>
      </c>
      <c r="O144" s="44">
        <f t="shared" si="15"/>
        <v>0.51400800000000013</v>
      </c>
      <c r="P144" s="44">
        <f t="shared" si="15"/>
        <v>0.54449999999999998</v>
      </c>
      <c r="Q144" s="44">
        <f t="shared" si="15"/>
        <v>0.57934800000000009</v>
      </c>
      <c r="R144" s="44">
        <f t="shared" si="15"/>
        <v>0.51691200000000004</v>
      </c>
      <c r="S144" s="44">
        <f t="shared" si="15"/>
        <v>0.63888000000000011</v>
      </c>
      <c r="T144" s="44">
        <f t="shared" si="15"/>
        <v>0.48932400000000015</v>
      </c>
      <c r="U144" s="44">
        <f t="shared" si="15"/>
        <v>0.58080000000000009</v>
      </c>
      <c r="V144" s="44">
        <f t="shared" si="15"/>
        <v>0.67227599999999998</v>
      </c>
      <c r="W144" s="44">
        <f t="shared" si="15"/>
        <v>0.49658400000000008</v>
      </c>
      <c r="X144" s="44">
        <f t="shared" si="15"/>
        <v>0.564828</v>
      </c>
      <c r="Y144" s="44">
        <f t="shared" si="15"/>
        <v>0.48642000000000002</v>
      </c>
      <c r="Z144" s="44">
        <f t="shared" si="15"/>
        <v>0.67372799999999999</v>
      </c>
      <c r="AA144" s="44">
        <f t="shared" si="15"/>
        <v>0.57208800000000004</v>
      </c>
      <c r="AB144" s="44">
        <f t="shared" si="15"/>
        <v>0.53869200000000006</v>
      </c>
    </row>
    <row r="145" spans="1:28" ht="14.5" x14ac:dyDescent="0.35">
      <c r="A145" s="28">
        <v>27</v>
      </c>
      <c r="B145" s="30" t="s">
        <v>191</v>
      </c>
      <c r="C145" s="4"/>
      <c r="D145" s="4"/>
      <c r="E145" s="44">
        <f t="shared" si="15"/>
        <v>8.8572000000000012E-2</v>
      </c>
      <c r="F145" s="44">
        <f t="shared" si="15"/>
        <v>0.11906399999999999</v>
      </c>
      <c r="G145" s="44">
        <f t="shared" si="15"/>
        <v>9.2928000000000011E-2</v>
      </c>
      <c r="H145" s="44">
        <f t="shared" si="15"/>
        <v>0.10744800000000002</v>
      </c>
      <c r="I145" s="44">
        <f t="shared" si="15"/>
        <v>7.9860000000000014E-2</v>
      </c>
      <c r="J145" s="44">
        <f t="shared" si="15"/>
        <v>4.0656000000000005E-2</v>
      </c>
      <c r="K145" s="44">
        <f t="shared" si="15"/>
        <v>3.6300000000000006E-2</v>
      </c>
      <c r="L145" s="44">
        <f t="shared" si="15"/>
        <v>4.9368000000000002E-2</v>
      </c>
      <c r="M145" s="44">
        <f t="shared" si="15"/>
        <v>4.7916E-2</v>
      </c>
      <c r="N145" s="44">
        <f t="shared" si="15"/>
        <v>4.6464000000000005E-2</v>
      </c>
      <c r="O145" s="44">
        <f t="shared" si="15"/>
        <v>5.8080000000000014E-2</v>
      </c>
      <c r="P145" s="44">
        <f t="shared" si="15"/>
        <v>4.9368000000000002E-2</v>
      </c>
      <c r="Q145" s="44">
        <f t="shared" si="15"/>
        <v>5.6628000000000005E-2</v>
      </c>
      <c r="R145" s="44">
        <f t="shared" si="15"/>
        <v>5.8080000000000014E-2</v>
      </c>
      <c r="S145" s="44">
        <f t="shared" si="15"/>
        <v>6.098400000000001E-2</v>
      </c>
      <c r="T145" s="44">
        <f t="shared" si="15"/>
        <v>5.5176000000000003E-2</v>
      </c>
      <c r="U145" s="44">
        <f t="shared" si="15"/>
        <v>5.9531999999999995E-2</v>
      </c>
      <c r="V145" s="44">
        <f t="shared" si="15"/>
        <v>5.8080000000000014E-2</v>
      </c>
      <c r="W145" s="44">
        <f t="shared" si="15"/>
        <v>2.7588000000000001E-2</v>
      </c>
      <c r="X145" s="44">
        <f t="shared" si="15"/>
        <v>5.8080000000000014E-2</v>
      </c>
      <c r="Y145" s="44">
        <f t="shared" si="15"/>
        <v>4.7916E-2</v>
      </c>
      <c r="Z145" s="44">
        <f t="shared" si="15"/>
        <v>5.8080000000000014E-2</v>
      </c>
      <c r="AA145" s="44">
        <f t="shared" si="15"/>
        <v>5.2272000000000006E-2</v>
      </c>
      <c r="AB145" s="44">
        <f t="shared" si="15"/>
        <v>5.6628000000000005E-2</v>
      </c>
    </row>
    <row r="146" spans="1:28" ht="14.5" x14ac:dyDescent="0.35">
      <c r="A146" s="28">
        <v>28</v>
      </c>
      <c r="B146" s="3" t="s">
        <v>86</v>
      </c>
      <c r="C146" s="11" t="s">
        <v>87</v>
      </c>
      <c r="D146" s="11">
        <v>65065</v>
      </c>
      <c r="E146" s="44">
        <f t="shared" si="15"/>
        <v>4.032204000000001</v>
      </c>
      <c r="F146" s="44">
        <f t="shared" si="15"/>
        <v>4.7770800000000007</v>
      </c>
      <c r="G146" s="44">
        <f t="shared" si="15"/>
        <v>4.9469640000000004</v>
      </c>
      <c r="H146" s="44">
        <f t="shared" si="15"/>
        <v>5.1516960000000012</v>
      </c>
      <c r="I146" s="44">
        <f t="shared" si="15"/>
        <v>3.3279840000000003</v>
      </c>
      <c r="J146" s="44">
        <f t="shared" si="15"/>
        <v>4.9164720000000006</v>
      </c>
      <c r="K146" s="44">
        <f t="shared" si="15"/>
        <v>4.4329560000000008</v>
      </c>
      <c r="L146" s="44">
        <f t="shared" si="15"/>
        <v>4.0351080000000001</v>
      </c>
      <c r="M146" s="44">
        <f t="shared" si="15"/>
        <v>4.4010120000000006</v>
      </c>
      <c r="N146" s="44">
        <f t="shared" si="15"/>
        <v>4.8482279999999998</v>
      </c>
      <c r="O146" s="44">
        <f t="shared" si="15"/>
        <v>5.0442479999999996</v>
      </c>
      <c r="P146" s="44">
        <f t="shared" si="15"/>
        <v>4.954224</v>
      </c>
      <c r="Q146" s="44">
        <f t="shared" si="15"/>
        <v>4.9643880000000005</v>
      </c>
      <c r="R146" s="44">
        <f t="shared" si="15"/>
        <v>5.6889360000000009</v>
      </c>
      <c r="S146" s="44">
        <f t="shared" si="15"/>
        <v>5.3549760000000006</v>
      </c>
      <c r="T146" s="44">
        <f t="shared" si="15"/>
        <v>5.0253720000000008</v>
      </c>
      <c r="U146" s="44">
        <f t="shared" si="15"/>
        <v>5.2228440000000003</v>
      </c>
      <c r="V146" s="44">
        <f t="shared" si="15"/>
        <v>5.629404000000001</v>
      </c>
      <c r="W146" s="44">
        <f t="shared" si="15"/>
        <v>5.0050440000000007</v>
      </c>
      <c r="X146" s="44">
        <f t="shared" si="15"/>
        <v>5.0863560000000003</v>
      </c>
      <c r="Y146" s="44">
        <f t="shared" si="15"/>
        <v>4.527336</v>
      </c>
      <c r="Z146" s="44">
        <f t="shared" si="15"/>
        <v>5.4290280000000006</v>
      </c>
      <c r="AA146" s="44">
        <f t="shared" si="15"/>
        <v>5.1836400000000005</v>
      </c>
      <c r="AB146" s="44">
        <f t="shared" si="15"/>
        <v>5.1473400000000007</v>
      </c>
    </row>
    <row r="147" spans="1:28" ht="14.5" x14ac:dyDescent="0.35">
      <c r="A147" s="28">
        <v>29</v>
      </c>
      <c r="B147" s="3" t="s">
        <v>88</v>
      </c>
      <c r="C147" s="11" t="s">
        <v>89</v>
      </c>
      <c r="D147" s="11">
        <v>5893</v>
      </c>
      <c r="E147" s="44">
        <f t="shared" si="15"/>
        <v>0.37026000000000003</v>
      </c>
      <c r="F147" s="44">
        <f t="shared" si="15"/>
        <v>0.39204000000000006</v>
      </c>
      <c r="G147" s="44">
        <f t="shared" si="15"/>
        <v>0.39784800000000003</v>
      </c>
      <c r="H147" s="44">
        <f t="shared" si="15"/>
        <v>0.38478000000000001</v>
      </c>
      <c r="I147" s="44">
        <f t="shared" si="15"/>
        <v>0.36009600000000008</v>
      </c>
      <c r="J147" s="44">
        <f t="shared" si="15"/>
        <v>0.44721600000000006</v>
      </c>
      <c r="K147" s="44">
        <f t="shared" si="15"/>
        <v>0.43124400000000007</v>
      </c>
      <c r="L147" s="44">
        <f t="shared" si="15"/>
        <v>0.42979200000000006</v>
      </c>
      <c r="M147" s="44">
        <f t="shared" si="15"/>
        <v>0.39058800000000005</v>
      </c>
      <c r="N147" s="44">
        <f t="shared" si="15"/>
        <v>0.41962800000000006</v>
      </c>
      <c r="O147" s="44">
        <f t="shared" si="15"/>
        <v>0.44140800000000002</v>
      </c>
      <c r="P147" s="44">
        <f t="shared" si="15"/>
        <v>0.41962800000000006</v>
      </c>
      <c r="Q147" s="44">
        <f t="shared" si="15"/>
        <v>0.47190000000000004</v>
      </c>
      <c r="R147" s="44">
        <f t="shared" si="15"/>
        <v>0.48787200000000008</v>
      </c>
      <c r="S147" s="44">
        <f t="shared" si="15"/>
        <v>0.44140800000000002</v>
      </c>
      <c r="T147" s="44">
        <f t="shared" si="15"/>
        <v>0.44140800000000002</v>
      </c>
      <c r="U147" s="44">
        <f t="shared" si="15"/>
        <v>0.44140800000000002</v>
      </c>
      <c r="V147" s="44">
        <f t="shared" si="15"/>
        <v>0.45883200000000007</v>
      </c>
      <c r="W147" s="44">
        <f t="shared" si="15"/>
        <v>0.42398400000000008</v>
      </c>
      <c r="X147" s="44">
        <f t="shared" si="15"/>
        <v>0.455928</v>
      </c>
      <c r="Y147" s="44">
        <f t="shared" si="15"/>
        <v>0.4443120000000001</v>
      </c>
      <c r="Z147" s="44">
        <f t="shared" si="15"/>
        <v>0.4544760000000001</v>
      </c>
      <c r="AA147" s="44">
        <f t="shared" si="15"/>
        <v>0.45738000000000012</v>
      </c>
      <c r="AB147" s="44">
        <f t="shared" si="15"/>
        <v>0.45302400000000004</v>
      </c>
    </row>
    <row r="148" spans="1:28" ht="14.5" x14ac:dyDescent="0.35">
      <c r="A148" s="28">
        <v>30</v>
      </c>
      <c r="B148" s="3" t="s">
        <v>90</v>
      </c>
      <c r="C148" s="11" t="s">
        <v>91</v>
      </c>
      <c r="D148" s="11">
        <v>439153</v>
      </c>
      <c r="E148" s="44">
        <f t="shared" si="15"/>
        <v>2.6136000000000003E-2</v>
      </c>
      <c r="F148" s="44">
        <f t="shared" si="15"/>
        <v>2.9040000000000007E-2</v>
      </c>
      <c r="G148" s="44">
        <f t="shared" si="15"/>
        <v>5.8080000000000007E-3</v>
      </c>
      <c r="H148" s="44">
        <f t="shared" si="15"/>
        <v>2.9040000000000007E-2</v>
      </c>
      <c r="I148" s="44">
        <f t="shared" si="15"/>
        <v>2.4684000000000001E-2</v>
      </c>
      <c r="J148" s="44">
        <f t="shared" si="15"/>
        <v>2.7588000000000001E-2</v>
      </c>
      <c r="K148" s="44">
        <f t="shared" si="15"/>
        <v>2.0328000000000002E-2</v>
      </c>
      <c r="L148" s="44">
        <f t="shared" si="15"/>
        <v>2.6136000000000003E-2</v>
      </c>
      <c r="M148" s="44">
        <f t="shared" si="15"/>
        <v>3.1944000000000007E-2</v>
      </c>
      <c r="N148" s="44">
        <f t="shared" si="15"/>
        <v>2.9040000000000007E-2</v>
      </c>
      <c r="O148" s="44">
        <f t="shared" si="15"/>
        <v>2.9040000000000007E-2</v>
      </c>
      <c r="P148" s="44">
        <f t="shared" si="15"/>
        <v>2.4684000000000001E-2</v>
      </c>
      <c r="Q148" s="44">
        <f t="shared" si="15"/>
        <v>2.6136000000000003E-2</v>
      </c>
      <c r="R148" s="44">
        <f t="shared" si="15"/>
        <v>3.1944000000000007E-2</v>
      </c>
      <c r="S148" s="44">
        <f t="shared" si="15"/>
        <v>2.7588000000000001E-2</v>
      </c>
      <c r="T148" s="44">
        <f t="shared" si="15"/>
        <v>3.0492000000000005E-2</v>
      </c>
      <c r="U148" s="44">
        <f t="shared" si="15"/>
        <v>3.1944000000000007E-2</v>
      </c>
      <c r="V148" s="44">
        <f t="shared" si="15"/>
        <v>2.6136000000000003E-2</v>
      </c>
      <c r="W148" s="44">
        <f t="shared" si="15"/>
        <v>2.6136000000000003E-2</v>
      </c>
      <c r="X148" s="44">
        <f t="shared" si="15"/>
        <v>2.3232000000000003E-2</v>
      </c>
      <c r="Y148" s="44">
        <f t="shared" si="15"/>
        <v>3.0492000000000005E-2</v>
      </c>
      <c r="Z148" s="44">
        <f t="shared" si="15"/>
        <v>3.4848000000000004E-2</v>
      </c>
      <c r="AA148" s="44">
        <f t="shared" si="15"/>
        <v>2.4684000000000001E-2</v>
      </c>
      <c r="AB148" s="44">
        <f t="shared" si="15"/>
        <v>2.1780000000000001E-2</v>
      </c>
    </row>
    <row r="149" spans="1:28" ht="14.5" x14ac:dyDescent="0.35">
      <c r="A149" s="28">
        <v>31</v>
      </c>
      <c r="B149" s="3" t="s">
        <v>92</v>
      </c>
      <c r="C149" s="11" t="s">
        <v>93</v>
      </c>
      <c r="D149" s="11">
        <v>18230</v>
      </c>
      <c r="E149" s="44">
        <f t="shared" si="15"/>
        <v>7.8408000000000019E-2</v>
      </c>
      <c r="F149" s="44">
        <f t="shared" si="15"/>
        <v>4.7916E-2</v>
      </c>
      <c r="G149" s="44">
        <f t="shared" si="15"/>
        <v>3.6300000000000006E-2</v>
      </c>
      <c r="H149" s="44">
        <f t="shared" si="15"/>
        <v>4.9368000000000002E-2</v>
      </c>
      <c r="I149" s="44">
        <f t="shared" si="15"/>
        <v>7.5504000000000016E-2</v>
      </c>
      <c r="J149" s="44">
        <f t="shared" si="15"/>
        <v>3.4848000000000004E-2</v>
      </c>
      <c r="K149" s="44">
        <f t="shared" si="15"/>
        <v>2.9040000000000007E-2</v>
      </c>
      <c r="L149" s="44">
        <f t="shared" si="15"/>
        <v>3.6300000000000006E-2</v>
      </c>
      <c r="M149" s="44">
        <f t="shared" si="15"/>
        <v>3.920400000000001E-2</v>
      </c>
      <c r="N149" s="44">
        <f t="shared" si="15"/>
        <v>5.0820000000000011E-2</v>
      </c>
      <c r="O149" s="44">
        <f t="shared" si="15"/>
        <v>4.9368000000000002E-2</v>
      </c>
      <c r="P149" s="44">
        <f t="shared" si="15"/>
        <v>3.1944000000000007E-2</v>
      </c>
      <c r="Q149" s="44">
        <f t="shared" si="15"/>
        <v>3.3396000000000002E-2</v>
      </c>
      <c r="R149" s="44">
        <f t="shared" si="15"/>
        <v>4.6464000000000005E-2</v>
      </c>
      <c r="S149" s="44">
        <f t="shared" si="15"/>
        <v>3.7752000000000008E-2</v>
      </c>
      <c r="T149" s="44">
        <f t="shared" si="15"/>
        <v>3.920400000000001E-2</v>
      </c>
      <c r="U149" s="44">
        <f t="shared" si="15"/>
        <v>4.6464000000000005E-2</v>
      </c>
      <c r="V149" s="44">
        <f t="shared" si="15"/>
        <v>4.0656000000000005E-2</v>
      </c>
      <c r="W149" s="44">
        <f t="shared" si="15"/>
        <v>4.2108E-2</v>
      </c>
      <c r="X149" s="44">
        <f t="shared" si="15"/>
        <v>4.2108E-2</v>
      </c>
      <c r="Y149" s="44">
        <f t="shared" si="15"/>
        <v>5.0820000000000011E-2</v>
      </c>
      <c r="Z149" s="44">
        <f t="shared" si="15"/>
        <v>4.6464000000000005E-2</v>
      </c>
      <c r="AA149" s="44">
        <f t="shared" si="15"/>
        <v>4.3560000000000001E-2</v>
      </c>
      <c r="AB149" s="44">
        <f t="shared" si="15"/>
        <v>3.6300000000000006E-2</v>
      </c>
    </row>
    <row r="150" spans="1:28" ht="14.5" x14ac:dyDescent="0.35">
      <c r="A150" s="28">
        <v>32</v>
      </c>
      <c r="B150" s="3" t="s">
        <v>94</v>
      </c>
      <c r="C150" s="11" t="s">
        <v>95</v>
      </c>
      <c r="D150" s="11">
        <v>187</v>
      </c>
      <c r="E150" s="44">
        <f t="shared" si="15"/>
        <v>0.15100800000000003</v>
      </c>
      <c r="F150" s="44">
        <f t="shared" si="15"/>
        <v>0.11616000000000003</v>
      </c>
      <c r="G150" s="44">
        <f t="shared" si="15"/>
        <v>9.4380000000000019E-2</v>
      </c>
      <c r="H150" s="44">
        <f t="shared" si="15"/>
        <v>0.11035200000000001</v>
      </c>
      <c r="I150" s="44">
        <f t="shared" si="15"/>
        <v>0.13068000000000002</v>
      </c>
      <c r="J150" s="44">
        <f t="shared" si="15"/>
        <v>9.4380000000000019E-2</v>
      </c>
      <c r="K150" s="44">
        <f t="shared" si="15"/>
        <v>5.0820000000000011E-2</v>
      </c>
      <c r="L150" s="44">
        <f t="shared" si="15"/>
        <v>0.14810400000000001</v>
      </c>
      <c r="M150" s="44">
        <f t="shared" si="15"/>
        <v>6.2436000000000005E-2</v>
      </c>
      <c r="N150" s="44">
        <f t="shared" si="15"/>
        <v>0.12922800000000001</v>
      </c>
      <c r="O150" s="44">
        <f t="shared" si="15"/>
        <v>0.12051600000000001</v>
      </c>
      <c r="P150" s="44">
        <f t="shared" si="15"/>
        <v>6.6792000000000004E-2</v>
      </c>
      <c r="Q150" s="44">
        <f t="shared" si="15"/>
        <v>0.13358400000000001</v>
      </c>
      <c r="R150" s="44">
        <f t="shared" si="15"/>
        <v>0.11470800000000002</v>
      </c>
      <c r="S150" s="44">
        <f t="shared" si="15"/>
        <v>7.8408000000000019E-2</v>
      </c>
      <c r="T150" s="44">
        <f t="shared" si="15"/>
        <v>9.4380000000000019E-2</v>
      </c>
      <c r="U150" s="44">
        <f t="shared" si="15"/>
        <v>0.12632400000000002</v>
      </c>
      <c r="V150" s="44">
        <f t="shared" si="15"/>
        <v>4.501200000000001E-2</v>
      </c>
      <c r="W150" s="44">
        <f t="shared" si="15"/>
        <v>8.8572000000000012E-2</v>
      </c>
      <c r="X150" s="44">
        <f t="shared" si="15"/>
        <v>0.11180400000000001</v>
      </c>
      <c r="Y150" s="44">
        <f t="shared" si="15"/>
        <v>7.4052000000000007E-2</v>
      </c>
      <c r="Z150" s="44">
        <f t="shared" si="15"/>
        <v>9.7284000000000023E-2</v>
      </c>
      <c r="AA150" s="44">
        <f t="shared" si="15"/>
        <v>7.5504000000000016E-2</v>
      </c>
      <c r="AB150" s="44">
        <f t="shared" si="15"/>
        <v>8.1312000000000009E-2</v>
      </c>
    </row>
    <row r="151" spans="1:28" ht="14.5" x14ac:dyDescent="0.35">
      <c r="A151" s="28">
        <v>33</v>
      </c>
      <c r="B151" s="3" t="s">
        <v>96</v>
      </c>
      <c r="C151" s="11" t="s">
        <v>97</v>
      </c>
      <c r="D151" s="11">
        <v>1014</v>
      </c>
      <c r="E151" s="44">
        <f t="shared" si="15"/>
        <v>0.37897200000000009</v>
      </c>
      <c r="F151" s="44">
        <f t="shared" si="15"/>
        <v>0.3165360000000001</v>
      </c>
      <c r="G151" s="44">
        <f t="shared" si="15"/>
        <v>0.31798799999999999</v>
      </c>
      <c r="H151" s="44">
        <f t="shared" si="15"/>
        <v>0.31218000000000007</v>
      </c>
      <c r="I151" s="44">
        <f t="shared" si="15"/>
        <v>0.27152399999999999</v>
      </c>
      <c r="J151" s="44">
        <f t="shared" si="15"/>
        <v>0.35138400000000003</v>
      </c>
      <c r="K151" s="44">
        <f t="shared" si="15"/>
        <v>0.32379600000000003</v>
      </c>
      <c r="L151" s="44">
        <f t="shared" si="15"/>
        <v>0.36880800000000002</v>
      </c>
      <c r="M151" s="44">
        <f t="shared" si="15"/>
        <v>0.36880800000000002</v>
      </c>
      <c r="N151" s="44">
        <f t="shared" si="15"/>
        <v>0.31363200000000008</v>
      </c>
      <c r="O151" s="44">
        <f t="shared" si="15"/>
        <v>0.41236800000000001</v>
      </c>
      <c r="P151" s="44">
        <f t="shared" si="15"/>
        <v>0.39784800000000003</v>
      </c>
      <c r="Q151" s="44">
        <f t="shared" si="15"/>
        <v>0.38768400000000003</v>
      </c>
      <c r="R151" s="44">
        <f t="shared" si="15"/>
        <v>0.38913600000000009</v>
      </c>
      <c r="S151" s="44">
        <f t="shared" si="15"/>
        <v>0.4544760000000001</v>
      </c>
      <c r="T151" s="44">
        <f t="shared" si="15"/>
        <v>0.40656000000000009</v>
      </c>
      <c r="U151" s="44">
        <f t="shared" si="15"/>
        <v>0.42398400000000008</v>
      </c>
      <c r="V151" s="44">
        <f t="shared" si="15"/>
        <v>0.42979200000000006</v>
      </c>
      <c r="W151" s="44">
        <f t="shared" si="15"/>
        <v>0.42834000000000005</v>
      </c>
      <c r="X151" s="44">
        <f t="shared" si="15"/>
        <v>0.41527200000000009</v>
      </c>
      <c r="Y151" s="44">
        <f t="shared" si="15"/>
        <v>0.34557600000000005</v>
      </c>
      <c r="Z151" s="44">
        <f t="shared" si="15"/>
        <v>0.43995600000000012</v>
      </c>
      <c r="AA151" s="44">
        <f t="shared" si="15"/>
        <v>0.42108000000000007</v>
      </c>
      <c r="AB151" s="44">
        <f t="shared" si="15"/>
        <v>0.41527200000000009</v>
      </c>
    </row>
    <row r="152" spans="1:28" ht="14.5" x14ac:dyDescent="0.35">
      <c r="A152" s="28">
        <v>34</v>
      </c>
      <c r="B152" s="3" t="s">
        <v>98</v>
      </c>
      <c r="C152" s="11" t="s">
        <v>99</v>
      </c>
      <c r="D152" s="11">
        <v>1015</v>
      </c>
      <c r="E152" s="44">
        <f t="shared" si="15"/>
        <v>0.99316800000000016</v>
      </c>
      <c r="F152" s="44">
        <f t="shared" si="15"/>
        <v>0.97719600000000006</v>
      </c>
      <c r="G152" s="44">
        <f t="shared" si="15"/>
        <v>1.1499840000000001</v>
      </c>
      <c r="H152" s="44">
        <f t="shared" si="15"/>
        <v>0.87700800000000001</v>
      </c>
      <c r="I152" s="44">
        <f t="shared" si="15"/>
        <v>0.76084800000000008</v>
      </c>
      <c r="J152" s="44">
        <f t="shared" si="15"/>
        <v>0.84651599999999994</v>
      </c>
      <c r="K152" s="44">
        <f t="shared" si="15"/>
        <v>0.82328400000000013</v>
      </c>
      <c r="L152" s="44">
        <f t="shared" si="15"/>
        <v>0.99316800000000016</v>
      </c>
      <c r="M152" s="44">
        <f t="shared" si="15"/>
        <v>1.0265640000000003</v>
      </c>
      <c r="N152" s="44">
        <f t="shared" si="15"/>
        <v>1.0164</v>
      </c>
      <c r="O152" s="44">
        <f t="shared" si="15"/>
        <v>1.097712</v>
      </c>
      <c r="P152" s="44">
        <f t="shared" si="15"/>
        <v>0.97138800000000025</v>
      </c>
      <c r="Q152" s="44">
        <f t="shared" si="15"/>
        <v>1.089</v>
      </c>
      <c r="R152" s="44">
        <f t="shared" si="15"/>
        <v>1.0701240000000003</v>
      </c>
      <c r="S152" s="44">
        <f t="shared" si="15"/>
        <v>1.1993520000000002</v>
      </c>
      <c r="T152" s="44">
        <f t="shared" ref="T152:AQ152" si="16">T98/40*1.056</f>
        <v>0.95977199999999996</v>
      </c>
      <c r="U152" s="44">
        <f t="shared" si="16"/>
        <v>1.0396320000000001</v>
      </c>
      <c r="V152" s="44">
        <f t="shared" si="16"/>
        <v>1.3706880000000004</v>
      </c>
      <c r="W152" s="44">
        <f t="shared" si="16"/>
        <v>1.1165880000000001</v>
      </c>
      <c r="X152" s="44">
        <f t="shared" si="16"/>
        <v>1.3097040000000002</v>
      </c>
      <c r="Y152" s="44">
        <f t="shared" si="16"/>
        <v>0.98736000000000024</v>
      </c>
      <c r="Z152" s="44">
        <f t="shared" si="16"/>
        <v>1.1920920000000002</v>
      </c>
      <c r="AA152" s="44">
        <f t="shared" si="16"/>
        <v>1.2342000000000002</v>
      </c>
      <c r="AB152" s="44">
        <f t="shared" si="16"/>
        <v>1.1862840000000001</v>
      </c>
    </row>
    <row r="153" spans="1:28" ht="14.5" x14ac:dyDescent="0.35">
      <c r="A153" s="28">
        <v>35</v>
      </c>
      <c r="B153" s="3" t="s">
        <v>100</v>
      </c>
      <c r="C153" s="11" t="s">
        <v>101</v>
      </c>
      <c r="D153" s="11">
        <v>6140</v>
      </c>
      <c r="E153" s="44">
        <f t="shared" ref="E153:AB163" si="17">E99/40*1.056</f>
        <v>4.3560000000000001E-2</v>
      </c>
      <c r="F153" s="44">
        <f t="shared" si="17"/>
        <v>5.0820000000000011E-2</v>
      </c>
      <c r="G153" s="44">
        <f t="shared" si="17"/>
        <v>5.2272000000000006E-2</v>
      </c>
      <c r="H153" s="44">
        <f t="shared" si="17"/>
        <v>4.0656000000000005E-2</v>
      </c>
      <c r="I153" s="44">
        <f t="shared" si="17"/>
        <v>5.3724000000000008E-2</v>
      </c>
      <c r="J153" s="44">
        <f t="shared" si="17"/>
        <v>4.0656000000000005E-2</v>
      </c>
      <c r="K153" s="44">
        <f t="shared" si="17"/>
        <v>4.2108E-2</v>
      </c>
      <c r="L153" s="44">
        <f t="shared" si="17"/>
        <v>4.6464000000000005E-2</v>
      </c>
      <c r="M153" s="44">
        <f t="shared" si="17"/>
        <v>4.3560000000000001E-2</v>
      </c>
      <c r="N153" s="44">
        <f t="shared" si="17"/>
        <v>5.3724000000000008E-2</v>
      </c>
      <c r="O153" s="44">
        <f t="shared" si="17"/>
        <v>5.8080000000000014E-2</v>
      </c>
      <c r="P153" s="44">
        <f t="shared" si="17"/>
        <v>4.2108E-2</v>
      </c>
      <c r="Q153" s="44">
        <f t="shared" si="17"/>
        <v>4.0656000000000005E-2</v>
      </c>
      <c r="R153" s="44">
        <f t="shared" si="17"/>
        <v>4.9368000000000002E-2</v>
      </c>
      <c r="S153" s="44">
        <f t="shared" si="17"/>
        <v>5.5176000000000003E-2</v>
      </c>
      <c r="T153" s="44">
        <f t="shared" si="17"/>
        <v>4.7916E-2</v>
      </c>
      <c r="U153" s="44">
        <f t="shared" si="17"/>
        <v>4.6464000000000005E-2</v>
      </c>
      <c r="V153" s="44">
        <f t="shared" si="17"/>
        <v>4.9368000000000002E-2</v>
      </c>
      <c r="W153" s="44">
        <f t="shared" si="17"/>
        <v>8.5668000000000022E-2</v>
      </c>
      <c r="X153" s="44">
        <f t="shared" si="17"/>
        <v>4.7916E-2</v>
      </c>
      <c r="Y153" s="44">
        <f t="shared" si="17"/>
        <v>4.7916E-2</v>
      </c>
      <c r="Z153" s="44">
        <f t="shared" si="17"/>
        <v>5.2272000000000006E-2</v>
      </c>
      <c r="AA153" s="44">
        <f t="shared" si="17"/>
        <v>5.3724000000000008E-2</v>
      </c>
      <c r="AB153" s="44">
        <f t="shared" si="17"/>
        <v>5.0820000000000011E-2</v>
      </c>
    </row>
    <row r="154" spans="1:28" ht="14.5" x14ac:dyDescent="0.35">
      <c r="A154" s="28">
        <v>36</v>
      </c>
      <c r="B154" s="3" t="s">
        <v>102</v>
      </c>
      <c r="C154" s="11" t="s">
        <v>103</v>
      </c>
      <c r="D154" s="11">
        <v>1060</v>
      </c>
      <c r="E154" s="44">
        <f t="shared" si="17"/>
        <v>6.3888000000000014E-2</v>
      </c>
      <c r="F154" s="44">
        <f t="shared" si="17"/>
        <v>0.11035200000000001</v>
      </c>
      <c r="G154" s="44">
        <f t="shared" si="17"/>
        <v>9.4380000000000019E-2</v>
      </c>
      <c r="H154" s="44">
        <f t="shared" si="17"/>
        <v>0.11035200000000001</v>
      </c>
      <c r="I154" s="44">
        <f t="shared" si="17"/>
        <v>0.16552800000000001</v>
      </c>
      <c r="J154" s="44">
        <f t="shared" si="17"/>
        <v>0.10744800000000002</v>
      </c>
      <c r="K154" s="44">
        <f t="shared" si="17"/>
        <v>9.0024000000000021E-2</v>
      </c>
      <c r="L154" s="44">
        <f t="shared" si="17"/>
        <v>9.1476000000000016E-2</v>
      </c>
      <c r="M154" s="44">
        <f t="shared" si="17"/>
        <v>0.14229600000000001</v>
      </c>
      <c r="N154" s="44">
        <f t="shared" si="17"/>
        <v>0.12342000000000003</v>
      </c>
      <c r="O154" s="44">
        <f t="shared" si="17"/>
        <v>0.11325600000000001</v>
      </c>
      <c r="P154" s="44">
        <f t="shared" si="17"/>
        <v>9.2928000000000011E-2</v>
      </c>
      <c r="Q154" s="44">
        <f t="shared" si="17"/>
        <v>0.10454400000000001</v>
      </c>
      <c r="R154" s="44">
        <f t="shared" si="17"/>
        <v>0.14665200000000003</v>
      </c>
      <c r="S154" s="44">
        <f t="shared" si="17"/>
        <v>0.11470800000000002</v>
      </c>
      <c r="T154" s="44">
        <f t="shared" si="17"/>
        <v>0.12342000000000003</v>
      </c>
      <c r="U154" s="44">
        <f t="shared" si="17"/>
        <v>0.12922800000000001</v>
      </c>
      <c r="V154" s="44">
        <f t="shared" si="17"/>
        <v>0.11180400000000001</v>
      </c>
      <c r="W154" s="44">
        <f t="shared" si="17"/>
        <v>0.11180400000000001</v>
      </c>
      <c r="X154" s="44">
        <f t="shared" si="17"/>
        <v>0.10744800000000002</v>
      </c>
      <c r="Y154" s="44">
        <f t="shared" si="17"/>
        <v>0.17133600000000004</v>
      </c>
      <c r="Z154" s="44">
        <f t="shared" si="17"/>
        <v>0.13939200000000002</v>
      </c>
      <c r="AA154" s="44">
        <f t="shared" si="17"/>
        <v>0.15826800000000005</v>
      </c>
      <c r="AB154" s="44">
        <f t="shared" si="17"/>
        <v>0.11470800000000002</v>
      </c>
    </row>
    <row r="155" spans="1:28" ht="14.5" x14ac:dyDescent="0.35">
      <c r="A155" s="28">
        <v>37</v>
      </c>
      <c r="B155" s="3" t="s">
        <v>104</v>
      </c>
      <c r="C155" s="11" t="s">
        <v>105</v>
      </c>
      <c r="D155" s="11">
        <v>5951</v>
      </c>
      <c r="E155" s="44">
        <f t="shared" si="17"/>
        <v>0.43705200000000011</v>
      </c>
      <c r="F155" s="44">
        <f t="shared" si="17"/>
        <v>0.14229600000000001</v>
      </c>
      <c r="G155" s="44">
        <f t="shared" si="17"/>
        <v>0.46609200000000006</v>
      </c>
      <c r="H155" s="44">
        <f t="shared" si="17"/>
        <v>0.42253200000000007</v>
      </c>
      <c r="I155" s="44">
        <f t="shared" si="17"/>
        <v>0.34267200000000009</v>
      </c>
      <c r="J155" s="44">
        <f t="shared" si="17"/>
        <v>0.58951200000000004</v>
      </c>
      <c r="K155" s="44">
        <f t="shared" si="17"/>
        <v>0.43269600000000003</v>
      </c>
      <c r="L155" s="44">
        <f t="shared" si="17"/>
        <v>0.53578800000000004</v>
      </c>
      <c r="M155" s="44">
        <f t="shared" si="17"/>
        <v>0.4544760000000001</v>
      </c>
      <c r="N155" s="44">
        <f t="shared" si="17"/>
        <v>0.5096520000000001</v>
      </c>
      <c r="O155" s="44">
        <f t="shared" si="17"/>
        <v>0.46609200000000006</v>
      </c>
      <c r="P155" s="44">
        <f t="shared" si="17"/>
        <v>0.49803599999999998</v>
      </c>
      <c r="Q155" s="44">
        <f t="shared" si="17"/>
        <v>0.55030800000000013</v>
      </c>
      <c r="R155" s="44">
        <f t="shared" si="17"/>
        <v>0.4443120000000001</v>
      </c>
      <c r="S155" s="44">
        <f t="shared" si="17"/>
        <v>0.36590400000000006</v>
      </c>
      <c r="T155" s="44">
        <f t="shared" si="17"/>
        <v>0.36154799999999998</v>
      </c>
      <c r="U155" s="44">
        <f t="shared" si="17"/>
        <v>0.30637200000000009</v>
      </c>
      <c r="V155" s="44">
        <f t="shared" si="17"/>
        <v>0.47190000000000004</v>
      </c>
      <c r="W155" s="44">
        <f t="shared" si="17"/>
        <v>0.55030800000000013</v>
      </c>
      <c r="X155" s="44">
        <f t="shared" si="17"/>
        <v>0.53143200000000013</v>
      </c>
      <c r="Y155" s="44">
        <f t="shared" si="17"/>
        <v>0.45883200000000007</v>
      </c>
      <c r="Z155" s="44">
        <f t="shared" si="17"/>
        <v>0.30201600000000006</v>
      </c>
      <c r="AA155" s="44">
        <f t="shared" si="17"/>
        <v>0.62436000000000014</v>
      </c>
      <c r="AB155" s="44">
        <f t="shared" si="17"/>
        <v>0.50094000000000005</v>
      </c>
    </row>
    <row r="156" spans="1:28" ht="14.5" x14ac:dyDescent="0.35">
      <c r="A156" s="28">
        <v>38</v>
      </c>
      <c r="B156" s="3" t="s">
        <v>106</v>
      </c>
      <c r="C156" s="11" t="s">
        <v>107</v>
      </c>
      <c r="D156" s="11">
        <v>1110</v>
      </c>
      <c r="E156" s="44">
        <f t="shared" si="17"/>
        <v>0.14665200000000003</v>
      </c>
      <c r="F156" s="44">
        <f t="shared" si="17"/>
        <v>0.15681600000000004</v>
      </c>
      <c r="G156" s="44">
        <f t="shared" si="17"/>
        <v>0.14665200000000003</v>
      </c>
      <c r="H156" s="44">
        <f t="shared" si="17"/>
        <v>0.15826800000000005</v>
      </c>
      <c r="I156" s="44">
        <f t="shared" si="17"/>
        <v>0.14810400000000001</v>
      </c>
      <c r="J156" s="44">
        <f t="shared" si="17"/>
        <v>0.168432</v>
      </c>
      <c r="K156" s="44">
        <f t="shared" si="17"/>
        <v>0.14665200000000003</v>
      </c>
      <c r="L156" s="44">
        <f t="shared" si="17"/>
        <v>0.19021200000000002</v>
      </c>
      <c r="M156" s="44">
        <f t="shared" si="17"/>
        <v>0.16698000000000002</v>
      </c>
      <c r="N156" s="44">
        <f t="shared" si="17"/>
        <v>0.16407600000000003</v>
      </c>
      <c r="O156" s="44">
        <f t="shared" si="17"/>
        <v>0.17714400000000002</v>
      </c>
      <c r="P156" s="44">
        <f t="shared" si="17"/>
        <v>0.187308</v>
      </c>
      <c r="Q156" s="44">
        <f t="shared" si="17"/>
        <v>0.20763600000000004</v>
      </c>
      <c r="R156" s="44">
        <f t="shared" si="17"/>
        <v>0.22651200000000002</v>
      </c>
      <c r="S156" s="44">
        <f t="shared" si="17"/>
        <v>0.20763600000000004</v>
      </c>
      <c r="T156" s="44">
        <f t="shared" si="17"/>
        <v>0.18876000000000004</v>
      </c>
      <c r="U156" s="44">
        <f t="shared" si="17"/>
        <v>0.20763600000000004</v>
      </c>
      <c r="V156" s="44">
        <f t="shared" si="17"/>
        <v>0.22506000000000001</v>
      </c>
      <c r="W156" s="44">
        <f t="shared" si="17"/>
        <v>0.19021200000000002</v>
      </c>
      <c r="X156" s="44">
        <f t="shared" si="17"/>
        <v>0.20908800000000002</v>
      </c>
      <c r="Y156" s="44">
        <f t="shared" si="17"/>
        <v>0.21489600000000003</v>
      </c>
      <c r="Z156" s="44">
        <f t="shared" si="17"/>
        <v>0.20037600000000005</v>
      </c>
      <c r="AA156" s="44">
        <f t="shared" si="17"/>
        <v>0.21344400000000005</v>
      </c>
      <c r="AB156" s="44">
        <f t="shared" si="17"/>
        <v>0.19021200000000002</v>
      </c>
    </row>
    <row r="157" spans="1:28" ht="14.5" x14ac:dyDescent="0.35">
      <c r="A157" s="28">
        <v>39</v>
      </c>
      <c r="B157" s="3" t="s">
        <v>108</v>
      </c>
      <c r="C157" s="11" t="s">
        <v>109</v>
      </c>
      <c r="D157" s="11">
        <v>1123</v>
      </c>
      <c r="E157" s="44">
        <f t="shared" si="17"/>
        <v>11.380776000000001</v>
      </c>
      <c r="F157" s="44">
        <f t="shared" si="17"/>
        <v>5.6308560000000005</v>
      </c>
      <c r="G157" s="44">
        <f t="shared" si="17"/>
        <v>8.2938240000000008</v>
      </c>
      <c r="H157" s="44">
        <f t="shared" si="17"/>
        <v>7.8887160000000005</v>
      </c>
      <c r="I157" s="44">
        <f t="shared" si="17"/>
        <v>10.355664000000003</v>
      </c>
      <c r="J157" s="44">
        <f t="shared" si="17"/>
        <v>8.6030999999999995</v>
      </c>
      <c r="K157" s="44">
        <f t="shared" si="17"/>
        <v>7.9453440000000013</v>
      </c>
      <c r="L157" s="44">
        <f t="shared" si="17"/>
        <v>8.8165440000000004</v>
      </c>
      <c r="M157" s="44">
        <f t="shared" si="17"/>
        <v>7.1961120000000012</v>
      </c>
      <c r="N157" s="44">
        <f t="shared" si="17"/>
        <v>6.3074880000000011</v>
      </c>
      <c r="O157" s="44">
        <f t="shared" si="17"/>
        <v>8.0702160000000003</v>
      </c>
      <c r="P157" s="44">
        <f t="shared" si="17"/>
        <v>8.2008960000000002</v>
      </c>
      <c r="Q157" s="44">
        <f t="shared" si="17"/>
        <v>8.7671759999999992</v>
      </c>
      <c r="R157" s="44">
        <f t="shared" si="17"/>
        <v>8.0673120000000011</v>
      </c>
      <c r="S157" s="44">
        <f t="shared" si="17"/>
        <v>8.5000080000000011</v>
      </c>
      <c r="T157" s="44">
        <f t="shared" si="17"/>
        <v>6.1027560000000012</v>
      </c>
      <c r="U157" s="44">
        <f t="shared" si="17"/>
        <v>5.4319320000000006</v>
      </c>
      <c r="V157" s="44">
        <f t="shared" si="17"/>
        <v>9.6950040000000026</v>
      </c>
      <c r="W157" s="44">
        <f t="shared" si="17"/>
        <v>6.7547040000000012</v>
      </c>
      <c r="X157" s="44">
        <f t="shared" si="17"/>
        <v>7.383420000000001</v>
      </c>
      <c r="Y157" s="44">
        <f t="shared" si="17"/>
        <v>10.72302</v>
      </c>
      <c r="Z157" s="44">
        <f t="shared" si="17"/>
        <v>6.2479560000000012</v>
      </c>
      <c r="AA157" s="44">
        <f t="shared" si="17"/>
        <v>8.7090959999999988</v>
      </c>
      <c r="AB157" s="44">
        <f t="shared" si="17"/>
        <v>8.6771520000000031</v>
      </c>
    </row>
    <row r="158" spans="1:28" ht="14.5" x14ac:dyDescent="0.35">
      <c r="A158" s="28">
        <v>40</v>
      </c>
      <c r="B158" s="3" t="s">
        <v>112</v>
      </c>
      <c r="C158" s="11" t="s">
        <v>113</v>
      </c>
      <c r="D158" s="11">
        <v>1146</v>
      </c>
      <c r="E158" s="44">
        <f t="shared" si="17"/>
        <v>1.3068000000000001E-2</v>
      </c>
      <c r="F158" s="44">
        <f t="shared" si="17"/>
        <v>1.4520000000000003E-2</v>
      </c>
      <c r="G158" s="44">
        <f t="shared" si="17"/>
        <v>5.8080000000000007E-3</v>
      </c>
      <c r="H158" s="44">
        <f t="shared" si="17"/>
        <v>1.4520000000000003E-2</v>
      </c>
      <c r="I158" s="44">
        <f t="shared" si="17"/>
        <v>8.712000000000001E-3</v>
      </c>
      <c r="J158" s="44">
        <f t="shared" si="17"/>
        <v>1.0164000000000001E-2</v>
      </c>
      <c r="K158" s="44">
        <f t="shared" si="17"/>
        <v>4.3560000000000005E-3</v>
      </c>
      <c r="L158" s="44">
        <f t="shared" si="17"/>
        <v>2.9040000000000003E-3</v>
      </c>
      <c r="M158" s="44">
        <f t="shared" si="17"/>
        <v>2.9040000000000003E-3</v>
      </c>
      <c r="N158" s="44">
        <f t="shared" si="17"/>
        <v>2.9040000000000003E-3</v>
      </c>
      <c r="O158" s="44">
        <f t="shared" si="17"/>
        <v>2.6136000000000003E-2</v>
      </c>
      <c r="P158" s="44">
        <f t="shared" si="17"/>
        <v>1.4520000000000003E-2</v>
      </c>
      <c r="Q158" s="44">
        <f t="shared" si="17"/>
        <v>2.9040000000000007E-2</v>
      </c>
      <c r="R158" s="44">
        <f t="shared" si="17"/>
        <v>2.3232000000000003E-2</v>
      </c>
      <c r="S158" s="44">
        <f t="shared" si="17"/>
        <v>2.7588000000000001E-2</v>
      </c>
      <c r="T158" s="44">
        <f t="shared" si="17"/>
        <v>3.0492000000000005E-2</v>
      </c>
      <c r="U158" s="44">
        <f t="shared" si="17"/>
        <v>2.3232000000000003E-2</v>
      </c>
      <c r="V158" s="44">
        <f t="shared" si="17"/>
        <v>2.6136000000000003E-2</v>
      </c>
      <c r="W158" s="44">
        <f t="shared" si="17"/>
        <v>2.0328000000000002E-2</v>
      </c>
      <c r="X158" s="44">
        <f t="shared" si="17"/>
        <v>4.2108E-2</v>
      </c>
      <c r="Y158" s="44">
        <f t="shared" si="17"/>
        <v>2.3232000000000003E-2</v>
      </c>
      <c r="Z158" s="44">
        <f t="shared" si="17"/>
        <v>2.6136000000000003E-2</v>
      </c>
      <c r="AA158" s="44">
        <f t="shared" si="17"/>
        <v>4.7916E-2</v>
      </c>
      <c r="AB158" s="44">
        <f t="shared" si="17"/>
        <v>4.3560000000000001E-2</v>
      </c>
    </row>
    <row r="159" spans="1:28" ht="14.5" x14ac:dyDescent="0.35">
      <c r="A159" s="28">
        <v>41</v>
      </c>
      <c r="B159" s="3" t="s">
        <v>114</v>
      </c>
      <c r="C159" s="11" t="s">
        <v>115</v>
      </c>
      <c r="D159" s="11">
        <v>6057</v>
      </c>
      <c r="E159" s="44">
        <f t="shared" si="17"/>
        <v>5.6628000000000005E-2</v>
      </c>
      <c r="F159" s="44">
        <f t="shared" si="17"/>
        <v>6.3888000000000014E-2</v>
      </c>
      <c r="G159" s="44">
        <f t="shared" si="17"/>
        <v>5.6628000000000005E-2</v>
      </c>
      <c r="H159" s="44">
        <f t="shared" si="17"/>
        <v>6.2436000000000005E-2</v>
      </c>
      <c r="I159" s="44">
        <f t="shared" si="17"/>
        <v>6.3888000000000014E-2</v>
      </c>
      <c r="J159" s="44">
        <f t="shared" si="17"/>
        <v>5.6628000000000005E-2</v>
      </c>
      <c r="K159" s="44">
        <f t="shared" si="17"/>
        <v>6.8244000000000013E-2</v>
      </c>
      <c r="L159" s="44">
        <f t="shared" si="17"/>
        <v>5.5176000000000003E-2</v>
      </c>
      <c r="M159" s="44">
        <f t="shared" si="17"/>
        <v>2.9040000000000007E-2</v>
      </c>
      <c r="N159" s="44">
        <f t="shared" si="17"/>
        <v>8.2764000000000004E-2</v>
      </c>
      <c r="O159" s="44">
        <f t="shared" si="17"/>
        <v>8.8572000000000012E-2</v>
      </c>
      <c r="P159" s="44">
        <f t="shared" si="17"/>
        <v>8.5668000000000022E-2</v>
      </c>
      <c r="Q159" s="44">
        <f t="shared" si="17"/>
        <v>9.2928000000000011E-2</v>
      </c>
      <c r="R159" s="44">
        <f t="shared" si="17"/>
        <v>7.5504000000000016E-2</v>
      </c>
      <c r="S159" s="44">
        <f t="shared" si="17"/>
        <v>0.10599600000000002</v>
      </c>
      <c r="T159" s="44">
        <f t="shared" si="17"/>
        <v>6.3888000000000014E-2</v>
      </c>
      <c r="U159" s="44">
        <f t="shared" si="17"/>
        <v>6.6792000000000004E-2</v>
      </c>
      <c r="V159" s="44">
        <f t="shared" si="17"/>
        <v>9.4380000000000019E-2</v>
      </c>
      <c r="W159" s="44">
        <f t="shared" si="17"/>
        <v>0.15391199999999999</v>
      </c>
      <c r="X159" s="44">
        <f t="shared" si="17"/>
        <v>7.9860000000000014E-2</v>
      </c>
      <c r="Y159" s="44">
        <f t="shared" si="17"/>
        <v>9.2928000000000011E-2</v>
      </c>
      <c r="Z159" s="44">
        <f t="shared" si="17"/>
        <v>0.10018800000000003</v>
      </c>
      <c r="AA159" s="44">
        <f t="shared" si="17"/>
        <v>8.5668000000000022E-2</v>
      </c>
      <c r="AB159" s="44">
        <f t="shared" si="17"/>
        <v>6.9696000000000008E-2</v>
      </c>
    </row>
    <row r="160" spans="1:28" ht="14.5" x14ac:dyDescent="0.35">
      <c r="A160" s="28">
        <v>42</v>
      </c>
      <c r="B160" s="3" t="s">
        <v>116</v>
      </c>
      <c r="C160" s="11" t="s">
        <v>117</v>
      </c>
      <c r="D160" s="11">
        <v>445675</v>
      </c>
      <c r="E160" s="44">
        <f t="shared" si="17"/>
        <v>7.2600000000000012E-2</v>
      </c>
      <c r="F160" s="44">
        <f t="shared" si="17"/>
        <v>6.3888000000000014E-2</v>
      </c>
      <c r="G160" s="44">
        <f t="shared" si="17"/>
        <v>6.6792000000000004E-2</v>
      </c>
      <c r="H160" s="44">
        <f t="shared" si="17"/>
        <v>4.0656000000000005E-2</v>
      </c>
      <c r="I160" s="44">
        <f t="shared" si="17"/>
        <v>9.7284000000000023E-2</v>
      </c>
      <c r="J160" s="44">
        <f t="shared" si="17"/>
        <v>5.2272000000000006E-2</v>
      </c>
      <c r="K160" s="44">
        <f t="shared" si="17"/>
        <v>3.3396000000000002E-2</v>
      </c>
      <c r="L160" s="44">
        <f t="shared" si="17"/>
        <v>9.1476000000000016E-2</v>
      </c>
      <c r="M160" s="44">
        <f t="shared" si="17"/>
        <v>4.9368000000000002E-2</v>
      </c>
      <c r="N160" s="44">
        <f t="shared" si="17"/>
        <v>8.1312000000000009E-2</v>
      </c>
      <c r="O160" s="44">
        <f t="shared" si="17"/>
        <v>5.9531999999999995E-2</v>
      </c>
      <c r="P160" s="44">
        <f t="shared" si="17"/>
        <v>5.0820000000000011E-2</v>
      </c>
      <c r="Q160" s="44">
        <f t="shared" si="17"/>
        <v>6.9696000000000008E-2</v>
      </c>
      <c r="R160" s="44">
        <f t="shared" si="17"/>
        <v>5.5176000000000003E-2</v>
      </c>
      <c r="S160" s="44">
        <f t="shared" si="17"/>
        <v>7.2600000000000012E-2</v>
      </c>
      <c r="T160" s="44">
        <f t="shared" si="17"/>
        <v>5.8080000000000014E-2</v>
      </c>
      <c r="U160" s="44">
        <f t="shared" si="17"/>
        <v>7.9860000000000014E-2</v>
      </c>
      <c r="V160" s="44">
        <f t="shared" si="17"/>
        <v>7.9860000000000014E-2</v>
      </c>
      <c r="W160" s="44">
        <f t="shared" si="17"/>
        <v>5.9531999999999995E-2</v>
      </c>
      <c r="X160" s="44">
        <f t="shared" si="17"/>
        <v>5.8080000000000014E-2</v>
      </c>
      <c r="Y160" s="44">
        <f t="shared" si="17"/>
        <v>4.2108E-2</v>
      </c>
      <c r="Z160" s="44">
        <f t="shared" si="17"/>
        <v>7.5504000000000016E-2</v>
      </c>
      <c r="AA160" s="44">
        <f t="shared" si="17"/>
        <v>7.6955999999999997E-2</v>
      </c>
      <c r="AB160" s="44">
        <f t="shared" si="17"/>
        <v>7.2600000000000012E-2</v>
      </c>
    </row>
    <row r="161" spans="1:28" ht="14.5" x14ac:dyDescent="0.35">
      <c r="A161" s="28">
        <v>43</v>
      </c>
      <c r="B161" s="3" t="s">
        <v>118</v>
      </c>
      <c r="C161" s="11" t="s">
        <v>119</v>
      </c>
      <c r="D161" s="11">
        <v>8629</v>
      </c>
      <c r="E161" s="44">
        <f t="shared" si="17"/>
        <v>0.10599600000000002</v>
      </c>
      <c r="F161" s="44">
        <f t="shared" si="17"/>
        <v>0.13358400000000001</v>
      </c>
      <c r="G161" s="44">
        <f t="shared" si="17"/>
        <v>0.12051600000000001</v>
      </c>
      <c r="H161" s="44">
        <f t="shared" si="17"/>
        <v>0.11616000000000003</v>
      </c>
      <c r="I161" s="44">
        <f t="shared" si="17"/>
        <v>7.9860000000000014E-2</v>
      </c>
      <c r="J161" s="44">
        <f t="shared" si="17"/>
        <v>8.1312000000000009E-2</v>
      </c>
      <c r="K161" s="44">
        <f t="shared" si="17"/>
        <v>6.3888000000000014E-2</v>
      </c>
      <c r="L161" s="44">
        <f t="shared" si="17"/>
        <v>0.11325600000000001</v>
      </c>
      <c r="M161" s="44">
        <f t="shared" si="17"/>
        <v>0.14665200000000003</v>
      </c>
      <c r="N161" s="44">
        <f t="shared" si="17"/>
        <v>0.10454400000000001</v>
      </c>
      <c r="O161" s="44">
        <f t="shared" si="17"/>
        <v>0.103092</v>
      </c>
      <c r="P161" s="44">
        <f t="shared" si="17"/>
        <v>0.11325600000000001</v>
      </c>
      <c r="Q161" s="44">
        <f t="shared" si="17"/>
        <v>0.11906399999999999</v>
      </c>
      <c r="R161" s="44">
        <f t="shared" si="17"/>
        <v>0.12487200000000001</v>
      </c>
      <c r="S161" s="44">
        <f t="shared" si="17"/>
        <v>0.140844</v>
      </c>
      <c r="T161" s="44">
        <f t="shared" si="17"/>
        <v>0.14229600000000001</v>
      </c>
      <c r="U161" s="44">
        <f t="shared" si="17"/>
        <v>0.14810400000000001</v>
      </c>
      <c r="V161" s="44">
        <f t="shared" si="17"/>
        <v>0.10164000000000002</v>
      </c>
      <c r="W161" s="44">
        <f t="shared" si="17"/>
        <v>0.13648800000000003</v>
      </c>
      <c r="X161" s="44">
        <f t="shared" si="17"/>
        <v>0.10164000000000002</v>
      </c>
      <c r="Y161" s="44">
        <f t="shared" si="17"/>
        <v>0.103092</v>
      </c>
      <c r="Z161" s="44">
        <f t="shared" si="17"/>
        <v>0.13794000000000003</v>
      </c>
      <c r="AA161" s="44">
        <f t="shared" si="17"/>
        <v>0.13648800000000003</v>
      </c>
      <c r="AB161" s="44">
        <f t="shared" si="17"/>
        <v>0.132132</v>
      </c>
    </row>
    <row r="162" spans="1:28" ht="14.5" x14ac:dyDescent="0.35">
      <c r="A162" s="28">
        <v>44</v>
      </c>
      <c r="B162" s="3" t="s">
        <v>120</v>
      </c>
      <c r="C162" s="11" t="s">
        <v>121</v>
      </c>
      <c r="D162" s="11">
        <v>1176</v>
      </c>
      <c r="E162" s="44">
        <f t="shared" si="17"/>
        <v>1.4461919999999999</v>
      </c>
      <c r="F162" s="44">
        <f t="shared" si="17"/>
        <v>0.95686800000000016</v>
      </c>
      <c r="G162" s="44">
        <f t="shared" si="17"/>
        <v>2.0603880000000006</v>
      </c>
      <c r="H162" s="44">
        <f t="shared" si="17"/>
        <v>1.2298440000000004</v>
      </c>
      <c r="I162" s="44">
        <f t="shared" si="17"/>
        <v>3.5327160000000011</v>
      </c>
      <c r="J162" s="44">
        <f t="shared" si="17"/>
        <v>1.4186040000000002</v>
      </c>
      <c r="K162" s="44">
        <f t="shared" si="17"/>
        <v>1.3663320000000001</v>
      </c>
      <c r="L162" s="44">
        <f t="shared" si="17"/>
        <v>1.6291440000000004</v>
      </c>
      <c r="M162" s="44">
        <f t="shared" si="17"/>
        <v>2.0865239999999998</v>
      </c>
      <c r="N162" s="44">
        <f t="shared" si="17"/>
        <v>1.8295200000000005</v>
      </c>
      <c r="O162" s="44">
        <f t="shared" si="17"/>
        <v>2.180904</v>
      </c>
      <c r="P162" s="44">
        <f t="shared" si="17"/>
        <v>2.045868</v>
      </c>
      <c r="Q162" s="44">
        <f t="shared" si="17"/>
        <v>2.2839960000000006</v>
      </c>
      <c r="R162" s="44">
        <f t="shared" si="17"/>
        <v>2.4146760000000005</v>
      </c>
      <c r="S162" s="44">
        <f t="shared" si="17"/>
        <v>2.2462439999999999</v>
      </c>
      <c r="T162" s="44">
        <f t="shared" si="17"/>
        <v>1.7670840000000001</v>
      </c>
      <c r="U162" s="44">
        <f t="shared" si="17"/>
        <v>1.5071760000000003</v>
      </c>
      <c r="V162" s="44">
        <f t="shared" si="17"/>
        <v>2.5061520000000002</v>
      </c>
      <c r="W162" s="44">
        <f t="shared" si="17"/>
        <v>1.498464</v>
      </c>
      <c r="X162" s="44">
        <f t="shared" si="17"/>
        <v>1.9166400000000003</v>
      </c>
      <c r="Y162" s="44">
        <f t="shared" si="17"/>
        <v>2.0081160000000007</v>
      </c>
      <c r="Z162" s="44">
        <f t="shared" si="17"/>
        <v>1.6727040000000002</v>
      </c>
      <c r="AA162" s="44">
        <f t="shared" si="17"/>
        <v>2.5192200000000002</v>
      </c>
      <c r="AB162" s="44">
        <f t="shared" si="17"/>
        <v>1.8527520000000002</v>
      </c>
    </row>
    <row r="163" spans="1:28" ht="14.5" x14ac:dyDescent="0.35">
      <c r="A163" s="28">
        <v>45</v>
      </c>
      <c r="B163" s="3" t="s">
        <v>122</v>
      </c>
      <c r="C163" s="11" t="s">
        <v>123</v>
      </c>
      <c r="D163" s="11">
        <v>6287</v>
      </c>
      <c r="E163" s="44">
        <f t="shared" si="17"/>
        <v>5.5176000000000003E-2</v>
      </c>
      <c r="F163" s="44">
        <f t="shared" si="17"/>
        <v>4.6464000000000005E-2</v>
      </c>
      <c r="G163" s="44">
        <f t="shared" si="17"/>
        <v>5.3724000000000008E-2</v>
      </c>
      <c r="H163" s="44">
        <f t="shared" si="17"/>
        <v>5.6628000000000005E-2</v>
      </c>
      <c r="I163" s="44">
        <f t="shared" si="17"/>
        <v>0.103092</v>
      </c>
      <c r="J163" s="44">
        <f t="shared" si="17"/>
        <v>7.4052000000000007E-2</v>
      </c>
      <c r="K163" s="44">
        <f t="shared" si="17"/>
        <v>7.5504000000000016E-2</v>
      </c>
      <c r="L163" s="44">
        <f t="shared" si="17"/>
        <v>8.1312000000000009E-2</v>
      </c>
      <c r="M163" s="44">
        <f t="shared" si="17"/>
        <v>8.4215999999999999E-2</v>
      </c>
      <c r="N163" s="44">
        <f t="shared" si="17"/>
        <v>8.2764000000000004E-2</v>
      </c>
      <c r="O163" s="44">
        <f t="shared" si="17"/>
        <v>7.1148000000000003E-2</v>
      </c>
      <c r="P163" s="44">
        <f t="shared" si="17"/>
        <v>6.5340000000000009E-2</v>
      </c>
      <c r="Q163" s="44">
        <f t="shared" si="17"/>
        <v>6.8244000000000013E-2</v>
      </c>
      <c r="R163" s="44">
        <f t="shared" si="17"/>
        <v>7.2600000000000012E-2</v>
      </c>
      <c r="S163" s="44">
        <f t="shared" si="17"/>
        <v>8.5668000000000022E-2</v>
      </c>
      <c r="T163" s="44">
        <f t="shared" ref="T163:AQ163" si="18">T109/40*1.056</f>
        <v>6.5340000000000009E-2</v>
      </c>
      <c r="U163" s="44">
        <f t="shared" si="18"/>
        <v>7.2600000000000012E-2</v>
      </c>
      <c r="V163" s="44">
        <f t="shared" si="18"/>
        <v>8.7120000000000003E-2</v>
      </c>
      <c r="W163" s="44">
        <f t="shared" si="18"/>
        <v>7.6955999999999997E-2</v>
      </c>
      <c r="X163" s="44">
        <f t="shared" si="18"/>
        <v>8.1312000000000009E-2</v>
      </c>
      <c r="Y163" s="44">
        <f t="shared" si="18"/>
        <v>7.5504000000000016E-2</v>
      </c>
      <c r="Z163" s="44">
        <f t="shared" si="18"/>
        <v>8.1312000000000009E-2</v>
      </c>
      <c r="AA163" s="44">
        <f t="shared" si="18"/>
        <v>7.6955999999999997E-2</v>
      </c>
      <c r="AB163" s="44">
        <f t="shared" si="18"/>
        <v>6.8244000000000013E-2</v>
      </c>
    </row>
    <row r="164" spans="1:28" ht="14.5" x14ac:dyDescent="0.35">
      <c r="A164" s="28">
        <v>46</v>
      </c>
      <c r="B164" s="3" t="s">
        <v>124</v>
      </c>
      <c r="C164" s="11" t="s">
        <v>125</v>
      </c>
      <c r="D164" s="11">
        <v>892</v>
      </c>
      <c r="E164" s="44">
        <f t="shared" ref="E164:AB165" si="19">E110/40*1.056</f>
        <v>4.4373120000000004</v>
      </c>
      <c r="F164" s="44">
        <f t="shared" si="19"/>
        <v>5.5350240000000008</v>
      </c>
      <c r="G164" s="44">
        <f t="shared" si="19"/>
        <v>5.0645760000000015</v>
      </c>
      <c r="H164" s="44">
        <f t="shared" si="19"/>
        <v>5.3172239999999995</v>
      </c>
      <c r="I164" s="44">
        <f t="shared" si="19"/>
        <v>3.2902320000000005</v>
      </c>
      <c r="J164" s="44">
        <f t="shared" si="19"/>
        <v>5.2388160000000008</v>
      </c>
      <c r="K164" s="44">
        <f t="shared" si="19"/>
        <v>4.328412000000001</v>
      </c>
      <c r="L164" s="44">
        <f t="shared" si="19"/>
        <v>4.9948800000000011</v>
      </c>
      <c r="M164" s="44">
        <f t="shared" si="19"/>
        <v>5.3578800000000006</v>
      </c>
      <c r="N164" s="44">
        <f t="shared" si="19"/>
        <v>5.3433600000000006</v>
      </c>
      <c r="O164" s="44">
        <f t="shared" si="19"/>
        <v>5.6337600000000005</v>
      </c>
      <c r="P164" s="44">
        <f t="shared" si="19"/>
        <v>4.6957680000000002</v>
      </c>
      <c r="Q164" s="44">
        <f t="shared" si="19"/>
        <v>5.2315560000000003</v>
      </c>
      <c r="R164" s="44">
        <f t="shared" si="19"/>
        <v>5.629404000000001</v>
      </c>
      <c r="S164" s="44">
        <f t="shared" si="19"/>
        <v>5.5640640000000001</v>
      </c>
      <c r="T164" s="44">
        <f t="shared" si="19"/>
        <v>5.5234080000000008</v>
      </c>
      <c r="U164" s="44">
        <f t="shared" si="19"/>
        <v>6.195684</v>
      </c>
      <c r="V164" s="44">
        <f t="shared" si="19"/>
        <v>5.5176000000000007</v>
      </c>
      <c r="W164" s="44">
        <f t="shared" si="19"/>
        <v>3.429624</v>
      </c>
      <c r="X164" s="44">
        <f t="shared" si="19"/>
        <v>5.8196160000000017</v>
      </c>
      <c r="Y164" s="44">
        <f t="shared" si="19"/>
        <v>4.3429320000000002</v>
      </c>
      <c r="Z164" s="44">
        <f t="shared" si="19"/>
        <v>5.6598960000000007</v>
      </c>
      <c r="AA164" s="44">
        <f t="shared" si="19"/>
        <v>5.2896360000000007</v>
      </c>
      <c r="AB164" s="44">
        <f t="shared" si="19"/>
        <v>5.3157719999999999</v>
      </c>
    </row>
    <row r="165" spans="1:28" ht="14.5" x14ac:dyDescent="0.35">
      <c r="A165" s="28">
        <v>47</v>
      </c>
      <c r="B165" s="3" t="s">
        <v>126</v>
      </c>
      <c r="C165" s="11" t="s">
        <v>127</v>
      </c>
      <c r="D165" s="11">
        <v>439285</v>
      </c>
      <c r="E165" s="44">
        <f t="shared" si="19"/>
        <v>1.0004280000000001</v>
      </c>
      <c r="F165" s="44">
        <f t="shared" si="19"/>
        <v>1.0076880000000004</v>
      </c>
      <c r="G165" s="44">
        <f t="shared" si="19"/>
        <v>1.0512480000000002</v>
      </c>
      <c r="H165" s="44">
        <f t="shared" si="19"/>
        <v>0.96848400000000012</v>
      </c>
      <c r="I165" s="44">
        <f t="shared" si="19"/>
        <v>0.9278280000000001</v>
      </c>
      <c r="J165" s="44">
        <f t="shared" si="19"/>
        <v>1.1223960000000002</v>
      </c>
      <c r="K165" s="44">
        <f t="shared" si="19"/>
        <v>0.98300400000000021</v>
      </c>
      <c r="L165" s="44">
        <f t="shared" si="19"/>
        <v>1.238556</v>
      </c>
      <c r="M165" s="44">
        <f t="shared" si="19"/>
        <v>1.0105920000000002</v>
      </c>
      <c r="N165" s="44">
        <f t="shared" si="19"/>
        <v>1.0701240000000003</v>
      </c>
      <c r="O165" s="44">
        <f t="shared" si="19"/>
        <v>0.93073200000000011</v>
      </c>
      <c r="P165" s="44">
        <f t="shared" si="19"/>
        <v>0.84216000000000013</v>
      </c>
      <c r="Q165" s="44">
        <f t="shared" si="19"/>
        <v>0.79279200000000016</v>
      </c>
      <c r="R165" s="44">
        <f t="shared" si="19"/>
        <v>0.91621200000000014</v>
      </c>
      <c r="S165" s="44">
        <f t="shared" si="19"/>
        <v>0.94960800000000012</v>
      </c>
      <c r="T165" s="44">
        <f t="shared" si="19"/>
        <v>0.85958400000000013</v>
      </c>
      <c r="U165" s="44">
        <f t="shared" si="19"/>
        <v>0.96993600000000013</v>
      </c>
      <c r="V165" s="44">
        <f t="shared" si="19"/>
        <v>0.94234800000000019</v>
      </c>
      <c r="W165" s="44">
        <f t="shared" si="19"/>
        <v>0.60693600000000014</v>
      </c>
      <c r="X165" s="44">
        <f t="shared" si="19"/>
        <v>0.88136400000000026</v>
      </c>
      <c r="Y165" s="44">
        <f t="shared" si="19"/>
        <v>0.76084800000000008</v>
      </c>
      <c r="Z165" s="44">
        <f t="shared" si="19"/>
        <v>0.96848400000000012</v>
      </c>
      <c r="AA165" s="44">
        <f t="shared" si="19"/>
        <v>0.86974800000000008</v>
      </c>
      <c r="AB165" s="44">
        <f t="shared" si="19"/>
        <v>0.86539200000000005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7"/>
  <sheetViews>
    <sheetView workbookViewId="0">
      <selection activeCell="J19" sqref="J19"/>
    </sheetView>
  </sheetViews>
  <sheetFormatPr defaultRowHeight="12.5" x14ac:dyDescent="0.25"/>
  <cols>
    <col min="1" max="1" width="5.26953125" customWidth="1"/>
    <col min="2" max="2" width="24.36328125" customWidth="1"/>
  </cols>
  <sheetData>
    <row r="1" spans="1:73" s="66" customFormat="1" ht="13" x14ac:dyDescent="0.3">
      <c r="B1" s="84" t="s">
        <v>195</v>
      </c>
      <c r="E1" s="84" t="s">
        <v>148</v>
      </c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</row>
    <row r="2" spans="1:73" s="66" customFormat="1" x14ac:dyDescent="0.25">
      <c r="B2" s="66" t="s">
        <v>196</v>
      </c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</row>
    <row r="3" spans="1:73" s="66" customFormat="1" x14ac:dyDescent="0.25"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</row>
    <row r="4" spans="1:73" s="173" customFormat="1" ht="15.5" x14ac:dyDescent="0.35">
      <c r="A4" s="177" t="s">
        <v>205</v>
      </c>
      <c r="C4" s="177" t="s">
        <v>206</v>
      </c>
      <c r="D4" s="178"/>
      <c r="F4" s="177" t="s">
        <v>207</v>
      </c>
      <c r="H4" s="177" t="s">
        <v>228</v>
      </c>
      <c r="J4" s="178" t="s">
        <v>229</v>
      </c>
      <c r="BU4" s="153"/>
    </row>
    <row r="5" spans="1:73" s="66" customFormat="1" x14ac:dyDescent="0.25"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</row>
    <row r="6" spans="1:73" x14ac:dyDescent="0.25">
      <c r="C6" t="s">
        <v>0</v>
      </c>
      <c r="F6" t="s">
        <v>202</v>
      </c>
    </row>
    <row r="9" spans="1:73" x14ac:dyDescent="0.25">
      <c r="A9" s="15"/>
      <c r="B9" s="15"/>
      <c r="C9" s="28"/>
      <c r="D9" s="4" t="s">
        <v>3</v>
      </c>
      <c r="E9" s="15" t="s">
        <v>4</v>
      </c>
      <c r="F9" s="15" t="s">
        <v>4</v>
      </c>
      <c r="G9" s="15" t="s">
        <v>4</v>
      </c>
      <c r="H9" s="15" t="s">
        <v>4</v>
      </c>
      <c r="I9" s="15" t="s">
        <v>4</v>
      </c>
      <c r="J9" s="15" t="s">
        <v>5</v>
      </c>
      <c r="K9" s="15" t="s">
        <v>5</v>
      </c>
      <c r="L9" s="15" t="s">
        <v>5</v>
      </c>
      <c r="M9" s="15" t="s">
        <v>5</v>
      </c>
      <c r="N9" s="15" t="s">
        <v>5</v>
      </c>
      <c r="O9" s="15" t="s">
        <v>197</v>
      </c>
      <c r="P9" s="15" t="s">
        <v>197</v>
      </c>
      <c r="Q9" s="15" t="s">
        <v>197</v>
      </c>
      <c r="R9" s="15" t="s">
        <v>197</v>
      </c>
      <c r="S9" s="15" t="s">
        <v>197</v>
      </c>
      <c r="T9" s="15" t="s">
        <v>198</v>
      </c>
      <c r="U9" s="15" t="s">
        <v>198</v>
      </c>
      <c r="V9" s="15" t="s">
        <v>198</v>
      </c>
      <c r="W9" s="15" t="s">
        <v>198</v>
      </c>
      <c r="X9" s="15" t="s">
        <v>198</v>
      </c>
      <c r="Y9" s="15" t="s">
        <v>199</v>
      </c>
      <c r="Z9" s="15" t="s">
        <v>199</v>
      </c>
      <c r="AA9" s="15" t="s">
        <v>199</v>
      </c>
      <c r="AB9" s="15" t="s">
        <v>199</v>
      </c>
    </row>
    <row r="10" spans="1:73" x14ac:dyDescent="0.25">
      <c r="A10" s="85" t="s">
        <v>6</v>
      </c>
      <c r="B10" s="37" t="s">
        <v>7</v>
      </c>
      <c r="C10" s="37" t="s">
        <v>8</v>
      </c>
      <c r="D10" s="37" t="s">
        <v>9</v>
      </c>
      <c r="E10" s="38" t="s">
        <v>155</v>
      </c>
      <c r="F10" s="38" t="s">
        <v>156</v>
      </c>
      <c r="G10" s="38" t="s">
        <v>158</v>
      </c>
      <c r="H10" s="38" t="s">
        <v>159</v>
      </c>
      <c r="I10" s="38" t="s">
        <v>162</v>
      </c>
      <c r="J10" s="38" t="s">
        <v>157</v>
      </c>
      <c r="K10" s="38" t="s">
        <v>160</v>
      </c>
      <c r="L10" s="38" t="s">
        <v>163</v>
      </c>
      <c r="M10" s="38" t="s">
        <v>164</v>
      </c>
      <c r="N10" s="38" t="s">
        <v>165</v>
      </c>
      <c r="O10" s="38" t="s">
        <v>167</v>
      </c>
      <c r="P10" s="38" t="s">
        <v>168</v>
      </c>
      <c r="Q10" s="38" t="s">
        <v>169</v>
      </c>
      <c r="R10" s="38" t="s">
        <v>171</v>
      </c>
      <c r="S10" s="38" t="s">
        <v>172</v>
      </c>
      <c r="T10" s="38" t="s">
        <v>173</v>
      </c>
      <c r="U10" s="38" t="s">
        <v>174</v>
      </c>
      <c r="V10" s="38" t="s">
        <v>175</v>
      </c>
      <c r="W10" s="38" t="s">
        <v>176</v>
      </c>
      <c r="X10" s="38" t="s">
        <v>177</v>
      </c>
      <c r="Y10" s="38" t="s">
        <v>178</v>
      </c>
      <c r="Z10" s="38" t="s">
        <v>179</v>
      </c>
      <c r="AA10" s="38" t="s">
        <v>180</v>
      </c>
      <c r="AB10" s="38" t="s">
        <v>181</v>
      </c>
    </row>
    <row r="11" spans="1:73" x14ac:dyDescent="0.25">
      <c r="A11">
        <v>1</v>
      </c>
      <c r="B11" s="4" t="s">
        <v>30</v>
      </c>
      <c r="C11" s="4" t="s">
        <v>31</v>
      </c>
      <c r="D11" s="4">
        <v>119</v>
      </c>
      <c r="E11" s="44">
        <v>1.4418360000000001</v>
      </c>
      <c r="F11" s="44">
        <v>1.6131720000000001</v>
      </c>
      <c r="G11" s="44">
        <v>1.7482080000000004</v>
      </c>
      <c r="H11" s="44">
        <v>1.5115320000000001</v>
      </c>
      <c r="I11" s="44">
        <v>1.238556</v>
      </c>
      <c r="J11" s="44">
        <v>1.6262400000000004</v>
      </c>
      <c r="K11" s="44">
        <v>1.5478320000000001</v>
      </c>
      <c r="L11" s="44">
        <v>1.4069880000000003</v>
      </c>
      <c r="M11" s="44">
        <v>1.533312</v>
      </c>
      <c r="N11" s="44">
        <v>1.8135480000000002</v>
      </c>
      <c r="O11" s="44">
        <v>1.8193560000000002</v>
      </c>
      <c r="P11" s="44">
        <v>1.5492840000000003</v>
      </c>
      <c r="Q11" s="44">
        <v>1.6756080000000002</v>
      </c>
      <c r="R11" s="44">
        <v>1.9297080000000004</v>
      </c>
      <c r="S11" s="44">
        <v>1.8338760000000003</v>
      </c>
      <c r="T11" s="44">
        <v>1.634952</v>
      </c>
      <c r="U11" s="44">
        <v>2.0618400000000001</v>
      </c>
      <c r="V11" s="44">
        <v>1.8324240000000003</v>
      </c>
      <c r="W11" s="44">
        <v>1.9035720000000003</v>
      </c>
      <c r="X11" s="44">
        <v>1.7598240000000005</v>
      </c>
      <c r="Y11" s="44">
        <v>1.6552800000000003</v>
      </c>
      <c r="Z11" s="44">
        <v>2.0386080000000004</v>
      </c>
      <c r="AA11" s="44">
        <v>1.6610880000000003</v>
      </c>
      <c r="AB11" s="44">
        <v>1.8846960000000004</v>
      </c>
    </row>
    <row r="12" spans="1:73" x14ac:dyDescent="0.25">
      <c r="A12">
        <v>2</v>
      </c>
      <c r="B12" s="4" t="s">
        <v>32</v>
      </c>
      <c r="C12" s="4" t="s">
        <v>33</v>
      </c>
      <c r="D12" s="4">
        <v>6022</v>
      </c>
      <c r="E12" s="44">
        <v>0.25555200000000006</v>
      </c>
      <c r="F12" s="44">
        <v>0.60984000000000005</v>
      </c>
      <c r="G12" s="44">
        <v>0.63307200000000019</v>
      </c>
      <c r="H12" s="44">
        <v>0.62726400000000015</v>
      </c>
      <c r="I12" s="44">
        <v>0.45738000000000012</v>
      </c>
      <c r="J12" s="44">
        <v>0.36009600000000008</v>
      </c>
      <c r="K12" s="44">
        <v>0.32379600000000003</v>
      </c>
      <c r="L12" s="44">
        <v>0.54740400000000011</v>
      </c>
      <c r="M12" s="44">
        <v>0.63016800000000006</v>
      </c>
      <c r="N12" s="44">
        <v>0.66066000000000014</v>
      </c>
      <c r="O12" s="44">
        <v>0.58370400000000011</v>
      </c>
      <c r="P12" s="44">
        <v>0.63452400000000009</v>
      </c>
      <c r="Q12" s="44">
        <v>0.42253200000000007</v>
      </c>
      <c r="R12" s="44">
        <v>0.46173600000000004</v>
      </c>
      <c r="S12" s="44">
        <v>0.58660800000000013</v>
      </c>
      <c r="T12" s="44">
        <v>0.54449999999999998</v>
      </c>
      <c r="U12" s="44">
        <v>0.73035600000000001</v>
      </c>
      <c r="V12" s="44">
        <v>0.61564799999999997</v>
      </c>
      <c r="W12" s="44">
        <v>0.4544760000000001</v>
      </c>
      <c r="X12" s="44">
        <v>0.60693600000000014</v>
      </c>
      <c r="Y12" s="44">
        <v>0.62145600000000001</v>
      </c>
      <c r="Z12" s="44">
        <v>0.73471200000000014</v>
      </c>
      <c r="AA12" s="44">
        <v>0.51546000000000003</v>
      </c>
      <c r="AB12" s="44">
        <v>0.49368000000000012</v>
      </c>
    </row>
    <row r="13" spans="1:73" x14ac:dyDescent="0.25">
      <c r="A13">
        <v>3</v>
      </c>
      <c r="B13" s="4" t="s">
        <v>34</v>
      </c>
      <c r="C13" s="4" t="s">
        <v>35</v>
      </c>
      <c r="D13" s="4">
        <v>6083</v>
      </c>
      <c r="E13" s="44">
        <v>0.155364</v>
      </c>
      <c r="F13" s="44">
        <v>0.17133600000000004</v>
      </c>
      <c r="G13" s="44">
        <v>0.12922800000000001</v>
      </c>
      <c r="H13" s="44">
        <v>0.14810400000000001</v>
      </c>
      <c r="I13" s="44">
        <v>0.17133600000000004</v>
      </c>
      <c r="J13" s="44">
        <v>0.15391199999999999</v>
      </c>
      <c r="K13" s="44">
        <v>0.11616000000000003</v>
      </c>
      <c r="L13" s="44">
        <v>0.22360800000000003</v>
      </c>
      <c r="M13" s="44">
        <v>0.12051600000000001</v>
      </c>
      <c r="N13" s="44">
        <v>0.13794000000000003</v>
      </c>
      <c r="O13" s="44">
        <v>0.140844</v>
      </c>
      <c r="P13" s="44">
        <v>0.14665200000000003</v>
      </c>
      <c r="Q13" s="44">
        <v>0.13648800000000003</v>
      </c>
      <c r="R13" s="44">
        <v>0.19021200000000002</v>
      </c>
      <c r="S13" s="44">
        <v>8.2764000000000004E-2</v>
      </c>
      <c r="T13" s="44">
        <v>0.16552800000000001</v>
      </c>
      <c r="U13" s="44">
        <v>0.13939200000000002</v>
      </c>
      <c r="V13" s="44">
        <v>0.11470800000000002</v>
      </c>
      <c r="W13" s="44">
        <v>0.12487200000000001</v>
      </c>
      <c r="X13" s="44">
        <v>0.13648800000000003</v>
      </c>
      <c r="Y13" s="44">
        <v>0.23086800000000002</v>
      </c>
      <c r="Z13" s="44">
        <v>0.12922800000000001</v>
      </c>
      <c r="AA13" s="44">
        <v>0.132132</v>
      </c>
      <c r="AB13" s="44">
        <v>0.12777600000000003</v>
      </c>
    </row>
    <row r="14" spans="1:73" x14ac:dyDescent="0.25">
      <c r="A14">
        <v>4</v>
      </c>
      <c r="B14" s="4" t="s">
        <v>36</v>
      </c>
      <c r="C14" s="4" t="s">
        <v>37</v>
      </c>
      <c r="D14" s="4">
        <v>5957</v>
      </c>
      <c r="E14" s="44">
        <v>0.4268880000000001</v>
      </c>
      <c r="F14" s="44">
        <v>1.8338760000000003</v>
      </c>
      <c r="G14" s="44">
        <v>1.9209960000000004</v>
      </c>
      <c r="H14" s="44">
        <v>1.8150000000000002</v>
      </c>
      <c r="I14" s="44">
        <v>0.67663200000000012</v>
      </c>
      <c r="J14" s="44">
        <v>0.85232400000000019</v>
      </c>
      <c r="K14" s="44">
        <v>0.7826280000000001</v>
      </c>
      <c r="L14" s="44">
        <v>1.1645040000000002</v>
      </c>
      <c r="M14" s="44">
        <v>1.8062880000000001</v>
      </c>
      <c r="N14" s="44">
        <v>1.8454920000000001</v>
      </c>
      <c r="O14" s="44">
        <v>1.9340640000000002</v>
      </c>
      <c r="P14" s="44">
        <v>1.7801520000000002</v>
      </c>
      <c r="Q14" s="44">
        <v>1.2080640000000002</v>
      </c>
      <c r="R14" s="44">
        <v>1.0091400000000001</v>
      </c>
      <c r="S14" s="44">
        <v>2.1823560000000004</v>
      </c>
      <c r="T14" s="44">
        <v>1.9616520000000002</v>
      </c>
      <c r="U14" s="44">
        <v>1.9151880000000006</v>
      </c>
      <c r="V14" s="44">
        <v>2.1881640000000004</v>
      </c>
      <c r="W14" s="44">
        <v>1.8585600000000004</v>
      </c>
      <c r="X14" s="44">
        <v>2.0836200000000002</v>
      </c>
      <c r="Y14" s="44">
        <v>1.751112</v>
      </c>
      <c r="Z14" s="44">
        <v>1.977624</v>
      </c>
      <c r="AA14" s="44">
        <v>1.977624</v>
      </c>
      <c r="AB14" s="44">
        <v>1.7786999999999999</v>
      </c>
    </row>
    <row r="15" spans="1:73" x14ac:dyDescent="0.25">
      <c r="A15">
        <v>5</v>
      </c>
      <c r="B15" s="4" t="s">
        <v>38</v>
      </c>
      <c r="C15" s="4" t="s">
        <v>39</v>
      </c>
      <c r="D15" s="4">
        <v>176</v>
      </c>
      <c r="E15" s="44">
        <v>0.19456800000000005</v>
      </c>
      <c r="F15" s="44">
        <v>0.16698000000000002</v>
      </c>
      <c r="G15" s="44">
        <v>0.18295200000000003</v>
      </c>
      <c r="H15" s="44">
        <v>0.18150000000000005</v>
      </c>
      <c r="I15" s="44">
        <v>0.21489600000000003</v>
      </c>
      <c r="J15" s="44">
        <v>0.18440400000000001</v>
      </c>
      <c r="K15" s="44">
        <v>0.17278800000000002</v>
      </c>
      <c r="L15" s="44">
        <v>0.20182800000000004</v>
      </c>
      <c r="M15" s="44">
        <v>0.17714400000000002</v>
      </c>
      <c r="N15" s="44">
        <v>0.17424000000000001</v>
      </c>
      <c r="O15" s="44">
        <v>0.19747200000000001</v>
      </c>
      <c r="P15" s="44">
        <v>0.20908800000000002</v>
      </c>
      <c r="Q15" s="44">
        <v>0.24248400000000003</v>
      </c>
      <c r="R15" s="44">
        <v>0.20328000000000004</v>
      </c>
      <c r="S15" s="44">
        <v>0.21199200000000004</v>
      </c>
      <c r="T15" s="44">
        <v>0.18876000000000004</v>
      </c>
      <c r="U15" s="44">
        <v>0.19456800000000005</v>
      </c>
      <c r="V15" s="44">
        <v>0.22506000000000001</v>
      </c>
      <c r="W15" s="44">
        <v>0.22360800000000003</v>
      </c>
      <c r="X15" s="44">
        <v>0.23958000000000004</v>
      </c>
      <c r="Y15" s="44">
        <v>0.21489600000000003</v>
      </c>
      <c r="Z15" s="44">
        <v>0.19602000000000003</v>
      </c>
      <c r="AA15" s="44">
        <v>0.23232000000000005</v>
      </c>
      <c r="AB15" s="44">
        <v>0.22651200000000002</v>
      </c>
    </row>
    <row r="16" spans="1:73" x14ac:dyDescent="0.25">
      <c r="A16">
        <v>6</v>
      </c>
      <c r="B16" s="4" t="s">
        <v>40</v>
      </c>
      <c r="C16" s="4" t="s">
        <v>41</v>
      </c>
      <c r="D16" s="4">
        <v>5950</v>
      </c>
      <c r="E16" s="44">
        <v>0.20618400000000001</v>
      </c>
      <c r="F16" s="44">
        <v>0.18440400000000001</v>
      </c>
      <c r="G16" s="44">
        <v>0.20763600000000004</v>
      </c>
      <c r="H16" s="44">
        <v>0.21489600000000003</v>
      </c>
      <c r="I16" s="44">
        <v>0.46899600000000002</v>
      </c>
      <c r="J16" s="44">
        <v>0.27007200000000003</v>
      </c>
      <c r="K16" s="44">
        <v>0.264264</v>
      </c>
      <c r="L16" s="44">
        <v>0.32234400000000002</v>
      </c>
      <c r="M16" s="44">
        <v>0.30782399999999999</v>
      </c>
      <c r="N16" s="44">
        <v>0.2991120000000001</v>
      </c>
      <c r="O16" s="44">
        <v>0.30637200000000009</v>
      </c>
      <c r="P16" s="44">
        <v>0.28749600000000003</v>
      </c>
      <c r="Q16" s="44">
        <v>0.336864</v>
      </c>
      <c r="R16" s="44">
        <v>0.28168799999999999</v>
      </c>
      <c r="S16" s="44">
        <v>0.36009600000000008</v>
      </c>
      <c r="T16" s="44">
        <v>0.25409999999999999</v>
      </c>
      <c r="U16" s="44">
        <v>0.26571600000000006</v>
      </c>
      <c r="V16" s="44">
        <v>0.38623200000000008</v>
      </c>
      <c r="W16" s="44">
        <v>0.29330400000000006</v>
      </c>
      <c r="X16" s="44">
        <v>0.33105600000000002</v>
      </c>
      <c r="Y16" s="44">
        <v>0.37316400000000005</v>
      </c>
      <c r="Z16" s="44">
        <v>0.336864</v>
      </c>
      <c r="AA16" s="44">
        <v>0.37316400000000005</v>
      </c>
      <c r="AB16" s="44">
        <v>0.32815200000000005</v>
      </c>
    </row>
    <row r="17" spans="1:28" x14ac:dyDescent="0.25">
      <c r="A17">
        <v>7</v>
      </c>
      <c r="B17" s="4" t="s">
        <v>42</v>
      </c>
      <c r="C17" s="4" t="s">
        <v>43</v>
      </c>
      <c r="D17" s="4">
        <v>5785</v>
      </c>
      <c r="E17" s="44">
        <v>1.7656320000000001</v>
      </c>
      <c r="F17" s="44">
        <v>1.3227720000000001</v>
      </c>
      <c r="G17" s="44">
        <v>1.0991640000000003</v>
      </c>
      <c r="H17" s="44">
        <v>0.89733600000000002</v>
      </c>
      <c r="I17" s="44">
        <v>1.1253000000000002</v>
      </c>
      <c r="J17" s="44">
        <v>1.9834320000000003</v>
      </c>
      <c r="K17" s="44">
        <v>1.6930319999999999</v>
      </c>
      <c r="L17" s="44">
        <v>1.3503600000000002</v>
      </c>
      <c r="M17" s="44">
        <v>1.1717640000000002</v>
      </c>
      <c r="N17" s="44">
        <v>0.91330800000000001</v>
      </c>
      <c r="O17" s="44">
        <v>1.1993520000000002</v>
      </c>
      <c r="P17" s="44">
        <v>1.1398200000000003</v>
      </c>
      <c r="Q17" s="44">
        <v>1.57542</v>
      </c>
      <c r="R17" s="44">
        <v>1.9543920000000001</v>
      </c>
      <c r="S17" s="44">
        <v>1.165956</v>
      </c>
      <c r="T17" s="44">
        <v>1.2980880000000004</v>
      </c>
      <c r="U17" s="44">
        <v>1.170312</v>
      </c>
      <c r="V17" s="44">
        <v>1.2937320000000001</v>
      </c>
      <c r="W17" s="44">
        <v>1.0846440000000004</v>
      </c>
      <c r="X17" s="44">
        <v>1.1325600000000002</v>
      </c>
      <c r="Y17" s="44">
        <v>1.4273160000000003</v>
      </c>
      <c r="Z17" s="44">
        <v>1.209516</v>
      </c>
      <c r="AA17" s="44">
        <v>1.4520000000000004</v>
      </c>
      <c r="AB17" s="44">
        <v>1.4665200000000003</v>
      </c>
    </row>
    <row r="18" spans="1:28" x14ac:dyDescent="0.25">
      <c r="A18">
        <v>8</v>
      </c>
      <c r="B18" s="4" t="s">
        <v>44</v>
      </c>
      <c r="C18" s="4" t="s">
        <v>45</v>
      </c>
      <c r="D18" s="4">
        <v>5960</v>
      </c>
      <c r="E18" s="44">
        <v>1.7757959999999999</v>
      </c>
      <c r="F18" s="44">
        <v>2.0966880000000008</v>
      </c>
      <c r="G18" s="44">
        <v>2.1460560000000006</v>
      </c>
      <c r="H18" s="44">
        <v>2.1504120000000002</v>
      </c>
      <c r="I18" s="44">
        <v>1.4316720000000001</v>
      </c>
      <c r="J18" s="44">
        <v>2.5206720000000002</v>
      </c>
      <c r="K18" s="44">
        <v>2.109756</v>
      </c>
      <c r="L18" s="44">
        <v>2.2956119999999998</v>
      </c>
      <c r="M18" s="44">
        <v>2.1547680000000002</v>
      </c>
      <c r="N18" s="44">
        <v>2.3493360000000005</v>
      </c>
      <c r="O18" s="44">
        <v>2.7254039999999997</v>
      </c>
      <c r="P18" s="44">
        <v>2.5918200000000002</v>
      </c>
      <c r="Q18" s="44">
        <v>2.4727560000000008</v>
      </c>
      <c r="R18" s="44">
        <v>2.8110720000000002</v>
      </c>
      <c r="S18" s="44">
        <v>2.6658720000000002</v>
      </c>
      <c r="T18" s="44">
        <v>2.7210480000000001</v>
      </c>
      <c r="U18" s="44">
        <v>2.3057760000000007</v>
      </c>
      <c r="V18" s="44">
        <v>2.8952880000000007</v>
      </c>
      <c r="W18" s="44">
        <v>2.7834840000000001</v>
      </c>
      <c r="X18" s="44">
        <v>2.6484480000000001</v>
      </c>
      <c r="Y18" s="44">
        <v>2.263668</v>
      </c>
      <c r="Z18" s="44">
        <v>2.549712</v>
      </c>
      <c r="AA18" s="44">
        <v>2.5656840000000001</v>
      </c>
      <c r="AB18" s="44">
        <v>2.4930840000000001</v>
      </c>
    </row>
    <row r="19" spans="1:28" x14ac:dyDescent="0.25">
      <c r="A19">
        <v>9</v>
      </c>
      <c r="B19" s="4" t="s">
        <v>46</v>
      </c>
      <c r="C19" s="4" t="s">
        <v>47</v>
      </c>
      <c r="D19" s="4">
        <v>305</v>
      </c>
      <c r="E19" s="44">
        <v>3.920400000000001E-2</v>
      </c>
      <c r="F19" s="44">
        <v>3.920400000000001E-2</v>
      </c>
      <c r="G19" s="44">
        <v>4.3560000000000001E-2</v>
      </c>
      <c r="H19" s="44">
        <v>4.0656000000000005E-2</v>
      </c>
      <c r="I19" s="44">
        <v>6.6792000000000004E-2</v>
      </c>
      <c r="J19" s="44">
        <v>4.2108E-2</v>
      </c>
      <c r="K19" s="44">
        <v>4.6464000000000005E-2</v>
      </c>
      <c r="L19" s="44">
        <v>6.6792000000000004E-2</v>
      </c>
      <c r="M19" s="44">
        <v>3.7752000000000008E-2</v>
      </c>
      <c r="N19" s="44">
        <v>3.6300000000000006E-2</v>
      </c>
      <c r="O19" s="44">
        <v>4.501200000000001E-2</v>
      </c>
      <c r="P19" s="44">
        <v>4.0656000000000005E-2</v>
      </c>
      <c r="Q19" s="44">
        <v>3.6300000000000006E-2</v>
      </c>
      <c r="R19" s="44">
        <v>3.6300000000000006E-2</v>
      </c>
      <c r="S19" s="44">
        <v>3.3396000000000002E-2</v>
      </c>
      <c r="T19" s="44">
        <v>4.0656000000000005E-2</v>
      </c>
      <c r="U19" s="44">
        <v>4.0656000000000005E-2</v>
      </c>
      <c r="V19" s="44">
        <v>4.2108E-2</v>
      </c>
      <c r="W19" s="44">
        <v>4.6464000000000005E-2</v>
      </c>
      <c r="X19" s="44">
        <v>3.920400000000001E-2</v>
      </c>
      <c r="Y19" s="44">
        <v>4.6464000000000005E-2</v>
      </c>
      <c r="Z19" s="44">
        <v>4.2108E-2</v>
      </c>
      <c r="AA19" s="44">
        <v>3.7752000000000008E-2</v>
      </c>
      <c r="AB19" s="44">
        <v>4.0656000000000005E-2</v>
      </c>
    </row>
    <row r="20" spans="1:28" x14ac:dyDescent="0.25">
      <c r="A20">
        <v>10</v>
      </c>
      <c r="B20" s="4" t="s">
        <v>48</v>
      </c>
      <c r="C20" s="4" t="s">
        <v>49</v>
      </c>
      <c r="D20" s="4">
        <v>311</v>
      </c>
      <c r="E20" s="44">
        <v>3.1639080000000002</v>
      </c>
      <c r="F20" s="44">
        <v>0.191664</v>
      </c>
      <c r="G20" s="44">
        <v>0.21779999999999999</v>
      </c>
      <c r="H20" s="44">
        <v>0.19311600000000004</v>
      </c>
      <c r="I20" s="44">
        <v>0.2991120000000001</v>
      </c>
      <c r="J20" s="44">
        <v>1.2167760000000001</v>
      </c>
      <c r="K20" s="44">
        <v>0.8349000000000002</v>
      </c>
      <c r="L20" s="44">
        <v>0.59386800000000006</v>
      </c>
      <c r="M20" s="44">
        <v>0.19747200000000001</v>
      </c>
      <c r="N20" s="44">
        <v>0.22360800000000003</v>
      </c>
      <c r="O20" s="44">
        <v>4.3560000000000001E-2</v>
      </c>
      <c r="P20" s="44">
        <v>9.2928000000000011E-2</v>
      </c>
      <c r="Q20" s="44">
        <v>0.87119999999999997</v>
      </c>
      <c r="R20" s="44">
        <v>0.52707599999999999</v>
      </c>
      <c r="S20" s="44">
        <v>0.25990800000000003</v>
      </c>
      <c r="T20" s="44">
        <v>0.24684000000000006</v>
      </c>
      <c r="U20" s="44">
        <v>0.310728</v>
      </c>
      <c r="V20" s="44">
        <v>0.28168799999999999</v>
      </c>
      <c r="W20" s="44">
        <v>0.35428800000000005</v>
      </c>
      <c r="X20" s="44">
        <v>0.35864400000000002</v>
      </c>
      <c r="Y20" s="44">
        <v>0.39930000000000004</v>
      </c>
      <c r="Z20" s="44">
        <v>0.27733200000000002</v>
      </c>
      <c r="AA20" s="44">
        <v>0.35283600000000009</v>
      </c>
      <c r="AB20" s="44">
        <v>0.44140800000000002</v>
      </c>
    </row>
    <row r="21" spans="1:28" x14ac:dyDescent="0.25">
      <c r="A21">
        <v>11</v>
      </c>
      <c r="B21" s="4" t="s">
        <v>50</v>
      </c>
      <c r="C21" s="4" t="s">
        <v>51</v>
      </c>
      <c r="D21" s="4">
        <v>586</v>
      </c>
      <c r="E21" s="44">
        <v>10.678008000000002</v>
      </c>
      <c r="F21" s="44">
        <v>7.6607520000000022</v>
      </c>
      <c r="G21" s="44">
        <v>7.1685240000000006</v>
      </c>
      <c r="H21" s="44">
        <v>8.2749480000000002</v>
      </c>
      <c r="I21" s="44">
        <v>6.3045840000000002</v>
      </c>
      <c r="J21" s="44">
        <v>7.1278680000000003</v>
      </c>
      <c r="K21" s="44">
        <v>6.5267400000000011</v>
      </c>
      <c r="L21" s="44">
        <v>6.6661320000000011</v>
      </c>
      <c r="M21" s="44">
        <v>7.0726920000000009</v>
      </c>
      <c r="N21" s="44">
        <v>6.3960600000000003</v>
      </c>
      <c r="O21" s="44">
        <v>7.3964880000000015</v>
      </c>
      <c r="P21" s="44">
        <v>7.294848</v>
      </c>
      <c r="Q21" s="44">
        <v>7.1481960000000013</v>
      </c>
      <c r="R21" s="44">
        <v>8.1631440000000008</v>
      </c>
      <c r="S21" s="44">
        <v>7.7319000000000004</v>
      </c>
      <c r="T21" s="44">
        <v>7.3979400000000002</v>
      </c>
      <c r="U21" s="44">
        <v>7.511196</v>
      </c>
      <c r="V21" s="44">
        <v>7.7812679999999999</v>
      </c>
      <c r="W21" s="44">
        <v>6.5688480000000009</v>
      </c>
      <c r="X21" s="44">
        <v>7.3471200000000012</v>
      </c>
      <c r="Y21" s="44">
        <v>8.6147160000000014</v>
      </c>
      <c r="Z21" s="44">
        <v>7.5925080000000014</v>
      </c>
      <c r="AA21" s="44">
        <v>7.309368000000001</v>
      </c>
      <c r="AB21" s="44">
        <v>6.9333</v>
      </c>
    </row>
    <row r="22" spans="1:28" x14ac:dyDescent="0.25">
      <c r="A22">
        <v>12</v>
      </c>
      <c r="B22" s="4" t="s">
        <v>52</v>
      </c>
      <c r="C22" s="4" t="s">
        <v>53</v>
      </c>
      <c r="D22" s="4">
        <v>9548602</v>
      </c>
      <c r="E22" s="44">
        <v>2.8226880000000008</v>
      </c>
      <c r="F22" s="44">
        <v>2.2157520000000002</v>
      </c>
      <c r="G22" s="44">
        <v>2.5787520000000002</v>
      </c>
      <c r="H22" s="44">
        <v>2.2723800000000001</v>
      </c>
      <c r="I22" s="44">
        <v>2.6048880000000003</v>
      </c>
      <c r="J22" s="44">
        <v>2.3595000000000006</v>
      </c>
      <c r="K22" s="44">
        <v>2.5860120000000002</v>
      </c>
      <c r="L22" s="44">
        <v>1.7627280000000005</v>
      </c>
      <c r="M22" s="44">
        <v>2.4030600000000004</v>
      </c>
      <c r="N22" s="44">
        <v>2.2883520000000002</v>
      </c>
      <c r="O22" s="44">
        <v>2.7210480000000001</v>
      </c>
      <c r="P22" s="44">
        <v>1.9035720000000003</v>
      </c>
      <c r="Q22" s="44">
        <v>2.1024960000000004</v>
      </c>
      <c r="R22" s="44">
        <v>2.1271800000000005</v>
      </c>
      <c r="S22" s="44">
        <v>2.6586119999999998</v>
      </c>
      <c r="T22" s="44">
        <v>2.4233880000000005</v>
      </c>
      <c r="U22" s="44">
        <v>2.2346280000000003</v>
      </c>
      <c r="V22" s="44">
        <v>2.4393600000000002</v>
      </c>
      <c r="W22" s="44">
        <v>2.041512</v>
      </c>
      <c r="X22" s="44">
        <v>2.2317240000000003</v>
      </c>
      <c r="Y22" s="44">
        <v>1.9311600000000002</v>
      </c>
      <c r="Z22" s="44">
        <v>2.3130360000000008</v>
      </c>
      <c r="AA22" s="44">
        <v>2.4451680000000002</v>
      </c>
      <c r="AB22" s="44">
        <v>2.5337400000000003</v>
      </c>
    </row>
    <row r="23" spans="1:28" x14ac:dyDescent="0.25">
      <c r="A23">
        <v>13</v>
      </c>
      <c r="B23" s="4" t="s">
        <v>54</v>
      </c>
      <c r="C23" s="4" t="s">
        <v>55</v>
      </c>
      <c r="D23" s="4">
        <v>284</v>
      </c>
      <c r="E23" s="44">
        <v>0.227964</v>
      </c>
      <c r="F23" s="44">
        <v>0.24538800000000002</v>
      </c>
      <c r="G23" s="44">
        <v>0.28459200000000001</v>
      </c>
      <c r="H23" s="44">
        <v>0.25990800000000003</v>
      </c>
      <c r="I23" s="44">
        <v>0.31363200000000008</v>
      </c>
      <c r="J23" s="44">
        <v>0.19456800000000005</v>
      </c>
      <c r="K23" s="44">
        <v>0.227964</v>
      </c>
      <c r="L23" s="44">
        <v>0.39784800000000003</v>
      </c>
      <c r="M23" s="44">
        <v>0.33105600000000002</v>
      </c>
      <c r="N23" s="44">
        <v>0.31218000000000007</v>
      </c>
      <c r="O23" s="44">
        <v>0.24248400000000003</v>
      </c>
      <c r="P23" s="44">
        <v>0.27152399999999999</v>
      </c>
      <c r="Q23" s="44">
        <v>9.27102</v>
      </c>
      <c r="R23" s="44">
        <v>0.25700400000000007</v>
      </c>
      <c r="S23" s="44">
        <v>0.30637200000000009</v>
      </c>
      <c r="T23" s="44">
        <v>0.23667600000000005</v>
      </c>
      <c r="U23" s="44">
        <v>0.30492000000000002</v>
      </c>
      <c r="V23" s="44">
        <v>0.30637200000000009</v>
      </c>
      <c r="W23" s="44">
        <v>0.25555200000000006</v>
      </c>
      <c r="X23" s="44">
        <v>0.28023600000000004</v>
      </c>
      <c r="Y23" s="44">
        <v>0.28168799999999999</v>
      </c>
      <c r="Z23" s="44">
        <v>0.33396000000000003</v>
      </c>
      <c r="AA23" s="44">
        <v>0.32089200000000001</v>
      </c>
      <c r="AB23" s="44">
        <v>0.23377200000000006</v>
      </c>
    </row>
    <row r="24" spans="1:28" x14ac:dyDescent="0.25">
      <c r="A24">
        <v>14</v>
      </c>
      <c r="B24" s="4" t="s">
        <v>56</v>
      </c>
      <c r="C24" s="4" t="s">
        <v>57</v>
      </c>
      <c r="D24" s="4">
        <v>723</v>
      </c>
      <c r="E24" s="44">
        <v>7.5504000000000016E-2</v>
      </c>
      <c r="F24" s="44">
        <v>6.5340000000000009E-2</v>
      </c>
      <c r="G24" s="44">
        <v>6.8244000000000013E-2</v>
      </c>
      <c r="H24" s="44">
        <v>7.1148000000000003E-2</v>
      </c>
      <c r="I24" s="44">
        <v>7.2600000000000012E-2</v>
      </c>
      <c r="J24" s="44">
        <v>8.4215999999999999E-2</v>
      </c>
      <c r="K24" s="44">
        <v>7.4052000000000007E-2</v>
      </c>
      <c r="L24" s="44">
        <v>7.9860000000000014E-2</v>
      </c>
      <c r="M24" s="44">
        <v>9.1476000000000016E-2</v>
      </c>
      <c r="N24" s="44">
        <v>9.0024000000000021E-2</v>
      </c>
      <c r="O24" s="44">
        <v>0.10018800000000003</v>
      </c>
      <c r="P24" s="44">
        <v>9.8736000000000004E-2</v>
      </c>
      <c r="Q24" s="44">
        <v>0.11761200000000001</v>
      </c>
      <c r="R24" s="44">
        <v>0.12196800000000002</v>
      </c>
      <c r="S24" s="44">
        <v>0.11906399999999999</v>
      </c>
      <c r="T24" s="44">
        <v>0.10018800000000003</v>
      </c>
      <c r="U24" s="44">
        <v>0.11035200000000001</v>
      </c>
      <c r="V24" s="44">
        <v>0.12196800000000002</v>
      </c>
      <c r="W24" s="44">
        <v>0.10164000000000002</v>
      </c>
      <c r="X24" s="44">
        <v>0.11325600000000001</v>
      </c>
      <c r="Y24" s="44">
        <v>9.0024000000000021E-2</v>
      </c>
      <c r="Z24" s="44">
        <v>0.10744800000000002</v>
      </c>
      <c r="AA24" s="44">
        <v>0.12922800000000001</v>
      </c>
      <c r="AB24" s="44">
        <v>0.11180400000000001</v>
      </c>
    </row>
    <row r="25" spans="1:28" x14ac:dyDescent="0.25">
      <c r="A25">
        <v>15</v>
      </c>
      <c r="B25" s="4" t="s">
        <v>58</v>
      </c>
      <c r="C25" s="4" t="s">
        <v>59</v>
      </c>
      <c r="D25" s="4">
        <v>6830</v>
      </c>
      <c r="E25" s="44">
        <v>5.8080000000000014E-2</v>
      </c>
      <c r="F25" s="44">
        <v>0.17714400000000002</v>
      </c>
      <c r="G25" s="44">
        <v>0.13794000000000003</v>
      </c>
      <c r="H25" s="44">
        <v>0.16698000000000002</v>
      </c>
      <c r="I25" s="44">
        <v>6.3888000000000014E-2</v>
      </c>
      <c r="J25" s="44">
        <v>0.10164000000000002</v>
      </c>
      <c r="K25" s="44">
        <v>9.4380000000000019E-2</v>
      </c>
      <c r="L25" s="44">
        <v>0.22360800000000003</v>
      </c>
      <c r="M25" s="44">
        <v>0.18876000000000004</v>
      </c>
      <c r="N25" s="44">
        <v>0.18440400000000001</v>
      </c>
      <c r="O25" s="44">
        <v>0.155364</v>
      </c>
      <c r="P25" s="44">
        <v>0.16262400000000002</v>
      </c>
      <c r="Q25" s="44">
        <v>0.18004800000000004</v>
      </c>
      <c r="R25" s="44">
        <v>0.12342000000000003</v>
      </c>
      <c r="S25" s="44">
        <v>0.23086800000000002</v>
      </c>
      <c r="T25" s="44">
        <v>0.20618400000000001</v>
      </c>
      <c r="U25" s="44">
        <v>0.23377200000000006</v>
      </c>
      <c r="V25" s="44">
        <v>0.22506000000000001</v>
      </c>
      <c r="W25" s="44">
        <v>0.23086800000000002</v>
      </c>
      <c r="X25" s="44">
        <v>0.25119600000000003</v>
      </c>
      <c r="Y25" s="44">
        <v>0.20618400000000001</v>
      </c>
      <c r="Z25" s="44">
        <v>0.18150000000000005</v>
      </c>
      <c r="AA25" s="44">
        <v>0.25119600000000003</v>
      </c>
      <c r="AB25" s="44">
        <v>0.27152399999999999</v>
      </c>
    </row>
    <row r="26" spans="1:28" x14ac:dyDescent="0.25">
      <c r="A26">
        <v>16</v>
      </c>
      <c r="B26" s="4" t="s">
        <v>60</v>
      </c>
      <c r="C26" s="4" t="s">
        <v>61</v>
      </c>
      <c r="D26" s="4">
        <v>5793</v>
      </c>
      <c r="E26" s="44">
        <v>1.2182280000000003</v>
      </c>
      <c r="F26" s="44">
        <v>0.83344800000000008</v>
      </c>
      <c r="G26" s="44">
        <v>1.013496</v>
      </c>
      <c r="H26" s="44">
        <v>1.0919040000000002</v>
      </c>
      <c r="I26" s="44">
        <v>1.4461919999999999</v>
      </c>
      <c r="J26" s="44">
        <v>1.424412</v>
      </c>
      <c r="K26" s="44">
        <v>1.0062360000000001</v>
      </c>
      <c r="L26" s="44">
        <v>1.7714400000000003</v>
      </c>
      <c r="M26" s="44">
        <v>1.165956</v>
      </c>
      <c r="N26" s="44">
        <v>1.2182280000000003</v>
      </c>
      <c r="O26" s="44">
        <v>1.3692360000000001</v>
      </c>
      <c r="P26" s="44">
        <v>0.93944400000000028</v>
      </c>
      <c r="Q26" s="44">
        <v>1.2414600000000002</v>
      </c>
      <c r="R26" s="44">
        <v>1.3750440000000004</v>
      </c>
      <c r="S26" s="44">
        <v>1.4665200000000003</v>
      </c>
      <c r="T26" s="44">
        <v>1.2501720000000001</v>
      </c>
      <c r="U26" s="44">
        <v>1.2283920000000002</v>
      </c>
      <c r="V26" s="44">
        <v>1.2109680000000003</v>
      </c>
      <c r="W26" s="44">
        <v>0.8349000000000002</v>
      </c>
      <c r="X26" s="44">
        <v>1.4360280000000003</v>
      </c>
      <c r="Y26" s="44">
        <v>0.81166800000000006</v>
      </c>
      <c r="Z26" s="44">
        <v>1.3982760000000001</v>
      </c>
      <c r="AA26" s="44">
        <v>1.5594480000000004</v>
      </c>
      <c r="AB26" s="44">
        <v>1.1006160000000003</v>
      </c>
    </row>
    <row r="27" spans="1:28" x14ac:dyDescent="0.25">
      <c r="A27">
        <v>17</v>
      </c>
      <c r="B27" s="4" t="s">
        <v>62</v>
      </c>
      <c r="C27" s="4" t="s">
        <v>63</v>
      </c>
      <c r="D27" s="4">
        <v>33032</v>
      </c>
      <c r="E27" s="44">
        <v>6.2799000000000005</v>
      </c>
      <c r="F27" s="44">
        <v>7.5126480000000004</v>
      </c>
      <c r="G27" s="44">
        <v>7.7289960000000004</v>
      </c>
      <c r="H27" s="44">
        <v>7.8945240000000005</v>
      </c>
      <c r="I27" s="44">
        <v>5.4377400000000016</v>
      </c>
      <c r="J27" s="44">
        <v>8.266236000000001</v>
      </c>
      <c r="K27" s="44">
        <v>7.4603759999999992</v>
      </c>
      <c r="L27" s="44">
        <v>7.5721800000000012</v>
      </c>
      <c r="M27" s="44">
        <v>8.0222999999999995</v>
      </c>
      <c r="N27" s="44">
        <v>8.1007080000000009</v>
      </c>
      <c r="O27" s="44">
        <v>9.2085840000000019</v>
      </c>
      <c r="P27" s="44">
        <v>8.8513920000000024</v>
      </c>
      <c r="Q27" s="44">
        <v>9.1897079999999995</v>
      </c>
      <c r="R27" s="44">
        <v>9.1214640000000013</v>
      </c>
      <c r="S27" s="44">
        <v>10.232244000000001</v>
      </c>
      <c r="T27" s="44">
        <v>8.915280000000001</v>
      </c>
      <c r="U27" s="44">
        <v>8.4186960000000006</v>
      </c>
      <c r="V27" s="44">
        <v>10.540068000000002</v>
      </c>
      <c r="W27" s="44">
        <v>9.0430560000000018</v>
      </c>
      <c r="X27" s="44">
        <v>9.792288000000001</v>
      </c>
      <c r="Y27" s="44">
        <v>8.1573360000000008</v>
      </c>
      <c r="Z27" s="44">
        <v>9.0183719999999994</v>
      </c>
      <c r="AA27" s="44">
        <v>9.4409040000000033</v>
      </c>
      <c r="AB27" s="44">
        <v>9.4510680000000011</v>
      </c>
    </row>
    <row r="28" spans="1:28" x14ac:dyDescent="0.25">
      <c r="A28">
        <v>18</v>
      </c>
      <c r="B28" s="4" t="s">
        <v>64</v>
      </c>
      <c r="C28" s="4" t="s">
        <v>65</v>
      </c>
      <c r="D28" s="4">
        <v>5961</v>
      </c>
      <c r="E28" s="44">
        <v>3.7447080000000001</v>
      </c>
      <c r="F28" s="44">
        <v>4.7030280000000007</v>
      </c>
      <c r="G28" s="44">
        <v>4.5912239999999995</v>
      </c>
      <c r="H28" s="44">
        <v>4.8772679999999999</v>
      </c>
      <c r="I28" s="44">
        <v>3.7011480000000008</v>
      </c>
      <c r="J28" s="44">
        <v>4.7102880000000011</v>
      </c>
      <c r="K28" s="44">
        <v>4.1745000000000001</v>
      </c>
      <c r="L28" s="44">
        <v>3.8376360000000003</v>
      </c>
      <c r="M28" s="44">
        <v>5.0006880000000002</v>
      </c>
      <c r="N28" s="44">
        <v>4.8467760000000011</v>
      </c>
      <c r="O28" s="44">
        <v>4.666728</v>
      </c>
      <c r="P28" s="44">
        <v>4.373424</v>
      </c>
      <c r="Q28" s="44">
        <v>4.4010120000000006</v>
      </c>
      <c r="R28" s="44">
        <v>4.6478520000000012</v>
      </c>
      <c r="S28" s="44">
        <v>4.8308040000000005</v>
      </c>
      <c r="T28" s="44">
        <v>4.0278480000000005</v>
      </c>
      <c r="U28" s="44">
        <v>3.7592280000000007</v>
      </c>
      <c r="V28" s="44">
        <v>4.9469640000000004</v>
      </c>
      <c r="W28" s="44">
        <v>9.0924240000000012</v>
      </c>
      <c r="X28" s="44">
        <v>4.3211520000000005</v>
      </c>
      <c r="Y28" s="44">
        <v>3.933468</v>
      </c>
      <c r="Z28" s="44">
        <v>4.0496280000000002</v>
      </c>
      <c r="AA28" s="44">
        <v>4.3008240000000004</v>
      </c>
      <c r="AB28" s="44">
        <v>5.1357239999999997</v>
      </c>
    </row>
    <row r="29" spans="1:28" x14ac:dyDescent="0.25">
      <c r="A29">
        <v>19</v>
      </c>
      <c r="B29" s="4" t="s">
        <v>66</v>
      </c>
      <c r="C29" s="4" t="s">
        <v>67</v>
      </c>
      <c r="D29" s="4">
        <v>124886</v>
      </c>
      <c r="E29" s="44">
        <v>0.60403200000000012</v>
      </c>
      <c r="F29" s="44">
        <v>0.47770800000000013</v>
      </c>
      <c r="G29" s="44">
        <v>0.53578800000000004</v>
      </c>
      <c r="H29" s="44">
        <v>0.62581200000000015</v>
      </c>
      <c r="I29" s="44">
        <v>0.58951200000000004</v>
      </c>
      <c r="J29" s="44">
        <v>0.86829600000000007</v>
      </c>
      <c r="K29" s="44">
        <v>0.7071240000000002</v>
      </c>
      <c r="L29" s="44">
        <v>0.62726400000000015</v>
      </c>
      <c r="M29" s="44">
        <v>0.51546000000000003</v>
      </c>
      <c r="N29" s="44">
        <v>0.48061200000000009</v>
      </c>
      <c r="O29" s="44">
        <v>0.68824800000000008</v>
      </c>
      <c r="P29" s="44">
        <v>0.62436000000000014</v>
      </c>
      <c r="Q29" s="44">
        <v>0.71438400000000013</v>
      </c>
      <c r="R29" s="44">
        <v>0.82038000000000011</v>
      </c>
      <c r="S29" s="44">
        <v>0.53869200000000006</v>
      </c>
      <c r="T29" s="44">
        <v>0.51400800000000013</v>
      </c>
      <c r="U29" s="44">
        <v>0.48351600000000006</v>
      </c>
      <c r="V29" s="44">
        <v>0.60838800000000004</v>
      </c>
      <c r="W29" s="44">
        <v>0.60984000000000005</v>
      </c>
      <c r="X29" s="44">
        <v>0.53724000000000005</v>
      </c>
      <c r="Y29" s="44">
        <v>0.70422000000000007</v>
      </c>
      <c r="Z29" s="44">
        <v>0.37752000000000008</v>
      </c>
      <c r="AA29" s="44">
        <v>0.70857600000000009</v>
      </c>
      <c r="AB29" s="44">
        <v>0.69260400000000011</v>
      </c>
    </row>
    <row r="30" spans="1:28" x14ac:dyDescent="0.25">
      <c r="A30">
        <v>20</v>
      </c>
      <c r="B30" s="4" t="s">
        <v>68</v>
      </c>
      <c r="C30" s="4" t="s">
        <v>69</v>
      </c>
      <c r="D30" s="4">
        <v>750</v>
      </c>
      <c r="E30" s="44">
        <v>1.2008040000000002</v>
      </c>
      <c r="F30" s="44">
        <v>1.061412</v>
      </c>
      <c r="G30" s="44">
        <v>1.1557920000000002</v>
      </c>
      <c r="H30" s="44">
        <v>1.1949960000000002</v>
      </c>
      <c r="I30" s="44">
        <v>0.97719600000000006</v>
      </c>
      <c r="J30" s="44">
        <v>1.2022560000000002</v>
      </c>
      <c r="K30" s="44">
        <v>0.89298000000000011</v>
      </c>
      <c r="L30" s="44">
        <v>1.4200560000000002</v>
      </c>
      <c r="M30" s="44">
        <v>1.1616000000000002</v>
      </c>
      <c r="N30" s="44">
        <v>0.81312000000000018</v>
      </c>
      <c r="O30" s="44">
        <v>1.0701240000000003</v>
      </c>
      <c r="P30" s="44">
        <v>0.9641280000000001</v>
      </c>
      <c r="Q30" s="44">
        <v>1.0468920000000002</v>
      </c>
      <c r="R30" s="44">
        <v>1.347456</v>
      </c>
      <c r="S30" s="44">
        <v>0.92056800000000016</v>
      </c>
      <c r="T30" s="44">
        <v>1.2980880000000004</v>
      </c>
      <c r="U30" s="44">
        <v>1.1151360000000001</v>
      </c>
      <c r="V30" s="44">
        <v>1.1093280000000001</v>
      </c>
      <c r="W30" s="44">
        <v>1.1151360000000001</v>
      </c>
      <c r="X30" s="44">
        <v>1.1717640000000002</v>
      </c>
      <c r="Y30" s="44">
        <v>1.2254880000000004</v>
      </c>
      <c r="Z30" s="44">
        <v>0.87119999999999997</v>
      </c>
      <c r="AA30" s="44">
        <v>1.1543400000000001</v>
      </c>
      <c r="AB30" s="44">
        <v>1.0686720000000001</v>
      </c>
    </row>
    <row r="31" spans="1:28" x14ac:dyDescent="0.25">
      <c r="A31">
        <v>21</v>
      </c>
      <c r="B31" s="4" t="s">
        <v>74</v>
      </c>
      <c r="C31" s="4" t="s">
        <v>75</v>
      </c>
      <c r="D31" s="4">
        <v>6274</v>
      </c>
      <c r="E31" s="44">
        <v>7.2600000000000012E-2</v>
      </c>
      <c r="F31" s="44">
        <v>4.0656000000000005E-2</v>
      </c>
      <c r="G31" s="44">
        <v>5.3724000000000008E-2</v>
      </c>
      <c r="H31" s="44">
        <v>5.0820000000000011E-2</v>
      </c>
      <c r="I31" s="44">
        <v>5.0820000000000011E-2</v>
      </c>
      <c r="J31" s="44">
        <v>7.5504000000000016E-2</v>
      </c>
      <c r="K31" s="44">
        <v>5.8080000000000014E-2</v>
      </c>
      <c r="L31" s="44">
        <v>6.8244000000000013E-2</v>
      </c>
      <c r="M31" s="44">
        <v>6.3888000000000014E-2</v>
      </c>
      <c r="N31" s="44">
        <v>6.5340000000000009E-2</v>
      </c>
      <c r="O31" s="44">
        <v>5.5176000000000003E-2</v>
      </c>
      <c r="P31" s="44">
        <v>4.9368000000000002E-2</v>
      </c>
      <c r="Q31" s="44">
        <v>6.3888000000000014E-2</v>
      </c>
      <c r="R31" s="44">
        <v>6.098400000000001E-2</v>
      </c>
      <c r="S31" s="44">
        <v>6.098400000000001E-2</v>
      </c>
      <c r="T31" s="44">
        <v>4.9368000000000002E-2</v>
      </c>
      <c r="U31" s="44">
        <v>5.8080000000000014E-2</v>
      </c>
      <c r="V31" s="44">
        <v>7.8408000000000019E-2</v>
      </c>
      <c r="W31" s="44">
        <v>0.1089</v>
      </c>
      <c r="X31" s="44">
        <v>5.8080000000000014E-2</v>
      </c>
      <c r="Y31" s="44">
        <v>6.3888000000000014E-2</v>
      </c>
      <c r="Z31" s="44">
        <v>4.2108E-2</v>
      </c>
      <c r="AA31" s="44">
        <v>6.8244000000000013E-2</v>
      </c>
      <c r="AB31" s="44">
        <v>6.098400000000001E-2</v>
      </c>
    </row>
    <row r="32" spans="1:28" x14ac:dyDescent="0.25">
      <c r="A32">
        <v>22</v>
      </c>
      <c r="B32" s="4" t="s">
        <v>188</v>
      </c>
      <c r="C32" s="4"/>
      <c r="D32" s="4"/>
      <c r="E32" s="44">
        <v>1.6654440000000001</v>
      </c>
      <c r="F32" s="44">
        <v>9.5832000000000001E-2</v>
      </c>
      <c r="G32" s="44">
        <v>9.8736000000000004E-2</v>
      </c>
      <c r="H32" s="44">
        <v>0.15681600000000004</v>
      </c>
      <c r="I32" s="44">
        <v>0.73906800000000006</v>
      </c>
      <c r="J32" s="44">
        <v>6.5340000000000009E-2</v>
      </c>
      <c r="K32" s="44">
        <v>0.10744800000000002</v>
      </c>
      <c r="L32" s="44">
        <v>0.85087200000000007</v>
      </c>
      <c r="M32" s="44">
        <v>7.8408000000000019E-2</v>
      </c>
      <c r="N32" s="44">
        <v>0.10599600000000002</v>
      </c>
      <c r="O32" s="44">
        <v>9.4380000000000019E-2</v>
      </c>
      <c r="P32" s="44">
        <v>0.10454400000000001</v>
      </c>
      <c r="Q32" s="44">
        <v>0.11180400000000001</v>
      </c>
      <c r="R32" s="44">
        <v>7.9860000000000014E-2</v>
      </c>
      <c r="S32" s="44">
        <v>0.103092</v>
      </c>
      <c r="T32" s="44">
        <v>9.2928000000000011E-2</v>
      </c>
      <c r="U32" s="44">
        <v>8.7120000000000003E-2</v>
      </c>
      <c r="V32" s="44">
        <v>0.11325600000000001</v>
      </c>
      <c r="W32" s="44">
        <v>0.11761200000000001</v>
      </c>
      <c r="X32" s="44">
        <v>0.140844</v>
      </c>
      <c r="Y32" s="44">
        <v>0.12632400000000002</v>
      </c>
      <c r="Z32" s="44">
        <v>0.15391199999999999</v>
      </c>
      <c r="AA32" s="44">
        <v>0.1089</v>
      </c>
      <c r="AB32" s="44">
        <v>8.4215999999999999E-2</v>
      </c>
    </row>
    <row r="33" spans="1:28" x14ac:dyDescent="0.25">
      <c r="A33">
        <v>23</v>
      </c>
      <c r="B33" s="4" t="s">
        <v>76</v>
      </c>
      <c r="C33" s="4" t="s">
        <v>77</v>
      </c>
      <c r="D33" s="4">
        <v>6306</v>
      </c>
      <c r="E33" s="44">
        <v>2.9040000000000007E-2</v>
      </c>
      <c r="F33" s="44">
        <v>2.0328000000000002E-2</v>
      </c>
      <c r="G33" s="44">
        <v>2.4684000000000001E-2</v>
      </c>
      <c r="H33" s="44">
        <v>2.6136000000000003E-2</v>
      </c>
      <c r="I33" s="44">
        <v>5.5176000000000003E-2</v>
      </c>
      <c r="J33" s="44">
        <v>2.4684000000000001E-2</v>
      </c>
      <c r="K33" s="44">
        <v>2.4684000000000001E-2</v>
      </c>
      <c r="L33" s="44">
        <v>3.6300000000000006E-2</v>
      </c>
      <c r="M33" s="44">
        <v>3.3396000000000002E-2</v>
      </c>
      <c r="N33" s="44">
        <v>2.7588000000000001E-2</v>
      </c>
      <c r="O33" s="44">
        <v>2.4684000000000001E-2</v>
      </c>
      <c r="P33" s="44">
        <v>2.4684000000000001E-2</v>
      </c>
      <c r="Q33" s="44">
        <v>2.4684000000000001E-2</v>
      </c>
      <c r="R33" s="44">
        <v>2.9040000000000007E-2</v>
      </c>
      <c r="S33" s="44">
        <v>3.1944000000000007E-2</v>
      </c>
      <c r="T33" s="44">
        <v>2.4684000000000001E-2</v>
      </c>
      <c r="U33" s="44">
        <v>2.9040000000000007E-2</v>
      </c>
      <c r="V33" s="44">
        <v>2.9040000000000007E-2</v>
      </c>
      <c r="W33" s="44">
        <v>2.9040000000000007E-2</v>
      </c>
      <c r="X33" s="44">
        <v>3.0492000000000005E-2</v>
      </c>
      <c r="Y33" s="44">
        <v>2.9040000000000007E-2</v>
      </c>
      <c r="Z33" s="44">
        <v>3.3396000000000002E-2</v>
      </c>
      <c r="AA33" s="44">
        <v>2.9040000000000007E-2</v>
      </c>
      <c r="AB33" s="44">
        <v>2.6136000000000003E-2</v>
      </c>
    </row>
    <row r="34" spans="1:28" x14ac:dyDescent="0.25">
      <c r="A34">
        <v>24</v>
      </c>
      <c r="B34" s="4" t="s">
        <v>78</v>
      </c>
      <c r="C34" s="4" t="s">
        <v>79</v>
      </c>
      <c r="D34" s="4">
        <v>107689</v>
      </c>
      <c r="E34" s="44">
        <v>2.0240880000000003</v>
      </c>
      <c r="F34" s="44">
        <v>2.3057760000000007</v>
      </c>
      <c r="G34" s="44">
        <v>2.0284439999999999</v>
      </c>
      <c r="H34" s="44">
        <v>2.3609520000000006</v>
      </c>
      <c r="I34" s="44">
        <v>2.8923839999999998</v>
      </c>
      <c r="J34" s="44">
        <v>2.2041360000000001</v>
      </c>
      <c r="K34" s="44">
        <v>2.1344400000000001</v>
      </c>
      <c r="L34" s="44">
        <v>2.3638560000000006</v>
      </c>
      <c r="M34" s="44">
        <v>2.3885400000000003</v>
      </c>
      <c r="N34" s="44">
        <v>2.4582360000000003</v>
      </c>
      <c r="O34" s="44">
        <v>2.5932720000000002</v>
      </c>
      <c r="P34" s="44">
        <v>2.4103200000000005</v>
      </c>
      <c r="Q34" s="44">
        <v>2.8952880000000007</v>
      </c>
      <c r="R34" s="44">
        <v>3.0927600000000002</v>
      </c>
      <c r="S34" s="44">
        <v>2.3754720000000002</v>
      </c>
      <c r="T34" s="44">
        <v>2.5918200000000002</v>
      </c>
      <c r="U34" s="44">
        <v>2.8764120000000006</v>
      </c>
      <c r="V34" s="44">
        <v>2.6862000000000004</v>
      </c>
      <c r="W34" s="44">
        <v>2.5700400000000005</v>
      </c>
      <c r="X34" s="44">
        <v>2.7675120000000004</v>
      </c>
      <c r="Y34" s="44">
        <v>3.7534200000000006</v>
      </c>
      <c r="Z34" s="44">
        <v>3.1290600000000004</v>
      </c>
      <c r="AA34" s="44">
        <v>3.0303240000000002</v>
      </c>
      <c r="AB34" s="44">
        <v>2.5642320000000005</v>
      </c>
    </row>
    <row r="35" spans="1:28" x14ac:dyDescent="0.25">
      <c r="A35">
        <v>25</v>
      </c>
      <c r="B35" s="4" t="s">
        <v>80</v>
      </c>
      <c r="C35" s="4" t="s">
        <v>81</v>
      </c>
      <c r="D35" s="4">
        <v>6106</v>
      </c>
      <c r="E35" s="44">
        <v>3.3396000000000002E-2</v>
      </c>
      <c r="F35" s="44">
        <v>2.9040000000000007E-2</v>
      </c>
      <c r="G35" s="44">
        <v>3.7752000000000008E-2</v>
      </c>
      <c r="H35" s="44">
        <v>3.920400000000001E-2</v>
      </c>
      <c r="I35" s="44">
        <v>6.5340000000000009E-2</v>
      </c>
      <c r="J35" s="44">
        <v>3.7752000000000008E-2</v>
      </c>
      <c r="K35" s="44">
        <v>3.3396000000000002E-2</v>
      </c>
      <c r="L35" s="44">
        <v>4.9368000000000002E-2</v>
      </c>
      <c r="M35" s="44">
        <v>4.0656000000000005E-2</v>
      </c>
      <c r="N35" s="44">
        <v>3.7752000000000008E-2</v>
      </c>
      <c r="O35" s="44">
        <v>3.3396000000000002E-2</v>
      </c>
      <c r="P35" s="44">
        <v>3.920400000000001E-2</v>
      </c>
      <c r="Q35" s="44">
        <v>3.4848000000000004E-2</v>
      </c>
      <c r="R35" s="44">
        <v>3.7752000000000008E-2</v>
      </c>
      <c r="S35" s="44">
        <v>4.2108E-2</v>
      </c>
      <c r="T35" s="44">
        <v>3.1944000000000007E-2</v>
      </c>
      <c r="U35" s="44">
        <v>3.1944000000000007E-2</v>
      </c>
      <c r="V35" s="44">
        <v>4.7916E-2</v>
      </c>
      <c r="W35" s="44">
        <v>4.2108E-2</v>
      </c>
      <c r="X35" s="44">
        <v>4.0656000000000005E-2</v>
      </c>
      <c r="Y35" s="44">
        <v>3.7752000000000008E-2</v>
      </c>
      <c r="Z35" s="44">
        <v>4.3560000000000001E-2</v>
      </c>
      <c r="AA35" s="44">
        <v>4.3560000000000001E-2</v>
      </c>
      <c r="AB35" s="44">
        <v>3.4848000000000004E-2</v>
      </c>
    </row>
    <row r="36" spans="1:28" x14ac:dyDescent="0.25">
      <c r="A36">
        <v>26</v>
      </c>
      <c r="B36" s="4" t="s">
        <v>82</v>
      </c>
      <c r="C36" s="4" t="s">
        <v>83</v>
      </c>
      <c r="D36" s="4">
        <v>525</v>
      </c>
      <c r="E36" s="44">
        <v>0.55030800000000013</v>
      </c>
      <c r="F36" s="44">
        <v>0.37752000000000008</v>
      </c>
      <c r="G36" s="44">
        <v>0.45302400000000004</v>
      </c>
      <c r="H36" s="44">
        <v>0.40801200000000004</v>
      </c>
      <c r="I36" s="44">
        <v>0.50674799999999998</v>
      </c>
      <c r="J36" s="44">
        <v>0.54159599999999997</v>
      </c>
      <c r="K36" s="44">
        <v>0.40510800000000002</v>
      </c>
      <c r="L36" s="44">
        <v>0.46899600000000002</v>
      </c>
      <c r="M36" s="44">
        <v>0.51836400000000005</v>
      </c>
      <c r="N36" s="44">
        <v>0.50094000000000005</v>
      </c>
      <c r="O36" s="44">
        <v>0.51400800000000013</v>
      </c>
      <c r="P36" s="44">
        <v>0.54449999999999998</v>
      </c>
      <c r="Q36" s="44">
        <v>0.57934800000000009</v>
      </c>
      <c r="R36" s="44">
        <v>0.51691200000000004</v>
      </c>
      <c r="S36" s="44">
        <v>0.63888000000000011</v>
      </c>
      <c r="T36" s="44">
        <v>0.48932400000000015</v>
      </c>
      <c r="U36" s="44">
        <v>0.58080000000000009</v>
      </c>
      <c r="V36" s="44">
        <v>0.67227599999999998</v>
      </c>
      <c r="W36" s="44">
        <v>0.49658400000000008</v>
      </c>
      <c r="X36" s="44">
        <v>0.564828</v>
      </c>
      <c r="Y36" s="44">
        <v>0.48642000000000002</v>
      </c>
      <c r="Z36" s="44">
        <v>0.67372799999999999</v>
      </c>
      <c r="AA36" s="44">
        <v>0.57208800000000004</v>
      </c>
      <c r="AB36" s="44">
        <v>0.53869200000000006</v>
      </c>
    </row>
    <row r="37" spans="1:28" x14ac:dyDescent="0.25">
      <c r="A37">
        <v>27</v>
      </c>
      <c r="B37" s="4" t="s">
        <v>191</v>
      </c>
      <c r="C37" s="4"/>
      <c r="D37" s="4"/>
      <c r="E37" s="44">
        <v>8.8572000000000012E-2</v>
      </c>
      <c r="F37" s="44">
        <v>0.11906399999999999</v>
      </c>
      <c r="G37" s="44">
        <v>9.2928000000000011E-2</v>
      </c>
      <c r="H37" s="44">
        <v>0.10744800000000002</v>
      </c>
      <c r="I37" s="44">
        <v>7.9860000000000014E-2</v>
      </c>
      <c r="J37" s="44">
        <v>4.0656000000000005E-2</v>
      </c>
      <c r="K37" s="44">
        <v>3.6300000000000006E-2</v>
      </c>
      <c r="L37" s="44">
        <v>4.9368000000000002E-2</v>
      </c>
      <c r="M37" s="44">
        <v>4.7916E-2</v>
      </c>
      <c r="N37" s="44">
        <v>4.6464000000000005E-2</v>
      </c>
      <c r="O37" s="44">
        <v>5.8080000000000014E-2</v>
      </c>
      <c r="P37" s="44">
        <v>4.9368000000000002E-2</v>
      </c>
      <c r="Q37" s="44">
        <v>5.6628000000000005E-2</v>
      </c>
      <c r="R37" s="44">
        <v>5.8080000000000014E-2</v>
      </c>
      <c r="S37" s="44">
        <v>6.098400000000001E-2</v>
      </c>
      <c r="T37" s="44">
        <v>5.5176000000000003E-2</v>
      </c>
      <c r="U37" s="44">
        <v>5.9531999999999995E-2</v>
      </c>
      <c r="V37" s="44">
        <v>5.8080000000000014E-2</v>
      </c>
      <c r="W37" s="44">
        <v>2.7588000000000001E-2</v>
      </c>
      <c r="X37" s="44">
        <v>5.8080000000000014E-2</v>
      </c>
      <c r="Y37" s="44">
        <v>4.7916E-2</v>
      </c>
      <c r="Z37" s="44">
        <v>5.8080000000000014E-2</v>
      </c>
      <c r="AA37" s="44">
        <v>5.2272000000000006E-2</v>
      </c>
      <c r="AB37" s="44">
        <v>5.6628000000000005E-2</v>
      </c>
    </row>
    <row r="38" spans="1:28" x14ac:dyDescent="0.25">
      <c r="A38">
        <v>28</v>
      </c>
      <c r="B38" s="4" t="s">
        <v>86</v>
      </c>
      <c r="C38" s="4" t="s">
        <v>87</v>
      </c>
      <c r="D38" s="4">
        <v>65065</v>
      </c>
      <c r="E38" s="44">
        <v>4.032204000000001</v>
      </c>
      <c r="F38" s="44">
        <v>4.7770800000000007</v>
      </c>
      <c r="G38" s="44">
        <v>4.9469640000000004</v>
      </c>
      <c r="H38" s="44">
        <v>5.1516960000000012</v>
      </c>
      <c r="I38" s="44">
        <v>3.3279840000000003</v>
      </c>
      <c r="J38" s="44">
        <v>4.9164720000000006</v>
      </c>
      <c r="K38" s="44">
        <v>4.4329560000000008</v>
      </c>
      <c r="L38" s="44">
        <v>4.0351080000000001</v>
      </c>
      <c r="M38" s="44">
        <v>4.4010120000000006</v>
      </c>
      <c r="N38" s="44">
        <v>4.8482279999999998</v>
      </c>
      <c r="O38" s="44">
        <v>5.0442479999999996</v>
      </c>
      <c r="P38" s="44">
        <v>4.954224</v>
      </c>
      <c r="Q38" s="44">
        <v>4.9643880000000005</v>
      </c>
      <c r="R38" s="44">
        <v>5.6889360000000009</v>
      </c>
      <c r="S38" s="44">
        <v>5.3549760000000006</v>
      </c>
      <c r="T38" s="44">
        <v>5.0253720000000008</v>
      </c>
      <c r="U38" s="44">
        <v>5.2228440000000003</v>
      </c>
      <c r="V38" s="44">
        <v>5.629404000000001</v>
      </c>
      <c r="W38" s="44">
        <v>5.0050440000000007</v>
      </c>
      <c r="X38" s="44">
        <v>5.0863560000000003</v>
      </c>
      <c r="Y38" s="44">
        <v>4.527336</v>
      </c>
      <c r="Z38" s="44">
        <v>5.4290280000000006</v>
      </c>
      <c r="AA38" s="44">
        <v>5.1836400000000005</v>
      </c>
      <c r="AB38" s="44">
        <v>5.1473400000000007</v>
      </c>
    </row>
    <row r="39" spans="1:28" x14ac:dyDescent="0.25">
      <c r="A39">
        <v>29</v>
      </c>
      <c r="B39" s="4" t="s">
        <v>88</v>
      </c>
      <c r="C39" s="4" t="s">
        <v>89</v>
      </c>
      <c r="D39" s="4">
        <v>5893</v>
      </c>
      <c r="E39" s="44">
        <v>0.37026000000000003</v>
      </c>
      <c r="F39" s="44">
        <v>0.39204000000000006</v>
      </c>
      <c r="G39" s="44">
        <v>0.39784800000000003</v>
      </c>
      <c r="H39" s="44">
        <v>0.38478000000000001</v>
      </c>
      <c r="I39" s="44">
        <v>0.36009600000000008</v>
      </c>
      <c r="J39" s="44">
        <v>0.44721600000000006</v>
      </c>
      <c r="K39" s="44">
        <v>0.43124400000000007</v>
      </c>
      <c r="L39" s="44">
        <v>0.42979200000000006</v>
      </c>
      <c r="M39" s="44">
        <v>0.39058800000000005</v>
      </c>
      <c r="N39" s="44">
        <v>0.41962800000000006</v>
      </c>
      <c r="O39" s="44">
        <v>0.44140800000000002</v>
      </c>
      <c r="P39" s="44">
        <v>0.41962800000000006</v>
      </c>
      <c r="Q39" s="44">
        <v>0.47190000000000004</v>
      </c>
      <c r="R39" s="44">
        <v>0.48787200000000008</v>
      </c>
      <c r="S39" s="44">
        <v>0.44140800000000002</v>
      </c>
      <c r="T39" s="44">
        <v>0.44140800000000002</v>
      </c>
      <c r="U39" s="44">
        <v>0.44140800000000002</v>
      </c>
      <c r="V39" s="44">
        <v>0.45883200000000007</v>
      </c>
      <c r="W39" s="44">
        <v>0.42398400000000008</v>
      </c>
      <c r="X39" s="44">
        <v>0.455928</v>
      </c>
      <c r="Y39" s="44">
        <v>0.4443120000000001</v>
      </c>
      <c r="Z39" s="44">
        <v>0.4544760000000001</v>
      </c>
      <c r="AA39" s="44">
        <v>0.45738000000000012</v>
      </c>
      <c r="AB39" s="44">
        <v>0.45302400000000004</v>
      </c>
    </row>
    <row r="40" spans="1:28" x14ac:dyDescent="0.25">
      <c r="A40">
        <v>30</v>
      </c>
      <c r="B40" s="4" t="s">
        <v>90</v>
      </c>
      <c r="C40" s="4" t="s">
        <v>91</v>
      </c>
      <c r="D40" s="4">
        <v>439153</v>
      </c>
      <c r="E40" s="44">
        <v>2.6136000000000003E-2</v>
      </c>
      <c r="F40" s="44">
        <v>2.9040000000000007E-2</v>
      </c>
      <c r="G40" s="44">
        <v>5.8080000000000007E-3</v>
      </c>
      <c r="H40" s="44">
        <v>2.9040000000000007E-2</v>
      </c>
      <c r="I40" s="44">
        <v>2.4684000000000001E-2</v>
      </c>
      <c r="J40" s="44">
        <v>2.7588000000000001E-2</v>
      </c>
      <c r="K40" s="44">
        <v>2.0328000000000002E-2</v>
      </c>
      <c r="L40" s="44">
        <v>2.6136000000000003E-2</v>
      </c>
      <c r="M40" s="44">
        <v>3.1944000000000007E-2</v>
      </c>
      <c r="N40" s="44">
        <v>2.9040000000000007E-2</v>
      </c>
      <c r="O40" s="44">
        <v>2.9040000000000007E-2</v>
      </c>
      <c r="P40" s="44">
        <v>2.4684000000000001E-2</v>
      </c>
      <c r="Q40" s="44">
        <v>2.6136000000000003E-2</v>
      </c>
      <c r="R40" s="44">
        <v>3.1944000000000007E-2</v>
      </c>
      <c r="S40" s="44">
        <v>2.7588000000000001E-2</v>
      </c>
      <c r="T40" s="44">
        <v>3.0492000000000005E-2</v>
      </c>
      <c r="U40" s="44">
        <v>3.1944000000000007E-2</v>
      </c>
      <c r="V40" s="44">
        <v>2.6136000000000003E-2</v>
      </c>
      <c r="W40" s="44">
        <v>2.6136000000000003E-2</v>
      </c>
      <c r="X40" s="44">
        <v>2.3232000000000003E-2</v>
      </c>
      <c r="Y40" s="44">
        <v>3.0492000000000005E-2</v>
      </c>
      <c r="Z40" s="44">
        <v>3.4848000000000004E-2</v>
      </c>
      <c r="AA40" s="44">
        <v>2.4684000000000001E-2</v>
      </c>
      <c r="AB40" s="44">
        <v>2.1780000000000001E-2</v>
      </c>
    </row>
    <row r="41" spans="1:28" x14ac:dyDescent="0.25">
      <c r="A41">
        <v>31</v>
      </c>
      <c r="B41" s="4" t="s">
        <v>92</v>
      </c>
      <c r="C41" s="4" t="s">
        <v>93</v>
      </c>
      <c r="D41" s="4">
        <v>18230</v>
      </c>
      <c r="E41" s="44">
        <v>7.8408000000000019E-2</v>
      </c>
      <c r="F41" s="44">
        <v>4.7916E-2</v>
      </c>
      <c r="G41" s="44">
        <v>3.6300000000000006E-2</v>
      </c>
      <c r="H41" s="44">
        <v>4.9368000000000002E-2</v>
      </c>
      <c r="I41" s="44">
        <v>7.5504000000000016E-2</v>
      </c>
      <c r="J41" s="44">
        <v>3.4848000000000004E-2</v>
      </c>
      <c r="K41" s="44">
        <v>2.9040000000000007E-2</v>
      </c>
      <c r="L41" s="44">
        <v>3.6300000000000006E-2</v>
      </c>
      <c r="M41" s="44">
        <v>3.920400000000001E-2</v>
      </c>
      <c r="N41" s="44">
        <v>5.0820000000000011E-2</v>
      </c>
      <c r="O41" s="44">
        <v>4.9368000000000002E-2</v>
      </c>
      <c r="P41" s="44">
        <v>3.1944000000000007E-2</v>
      </c>
      <c r="Q41" s="44">
        <v>3.3396000000000002E-2</v>
      </c>
      <c r="R41" s="44">
        <v>4.6464000000000005E-2</v>
      </c>
      <c r="S41" s="44">
        <v>3.7752000000000008E-2</v>
      </c>
      <c r="T41" s="44">
        <v>3.920400000000001E-2</v>
      </c>
      <c r="U41" s="44">
        <v>4.6464000000000005E-2</v>
      </c>
      <c r="V41" s="44">
        <v>4.0656000000000005E-2</v>
      </c>
      <c r="W41" s="44">
        <v>4.2108E-2</v>
      </c>
      <c r="X41" s="44">
        <v>4.2108E-2</v>
      </c>
      <c r="Y41" s="44">
        <v>5.0820000000000011E-2</v>
      </c>
      <c r="Z41" s="44">
        <v>4.6464000000000005E-2</v>
      </c>
      <c r="AA41" s="44">
        <v>4.3560000000000001E-2</v>
      </c>
      <c r="AB41" s="44">
        <v>3.6300000000000006E-2</v>
      </c>
    </row>
    <row r="42" spans="1:28" x14ac:dyDescent="0.25">
      <c r="A42">
        <v>32</v>
      </c>
      <c r="B42" s="4" t="s">
        <v>94</v>
      </c>
      <c r="C42" s="4" t="s">
        <v>95</v>
      </c>
      <c r="D42" s="4">
        <v>187</v>
      </c>
      <c r="E42" s="44">
        <v>0.15100800000000003</v>
      </c>
      <c r="F42" s="44">
        <v>0.11616000000000003</v>
      </c>
      <c r="G42" s="44">
        <v>9.4380000000000019E-2</v>
      </c>
      <c r="H42" s="44">
        <v>0.11035200000000001</v>
      </c>
      <c r="I42" s="44">
        <v>0.13068000000000002</v>
      </c>
      <c r="J42" s="44">
        <v>9.4380000000000019E-2</v>
      </c>
      <c r="K42" s="44">
        <v>5.0820000000000011E-2</v>
      </c>
      <c r="L42" s="44">
        <v>0.14810400000000001</v>
      </c>
      <c r="M42" s="44">
        <v>6.2436000000000005E-2</v>
      </c>
      <c r="N42" s="44">
        <v>0.12922800000000001</v>
      </c>
      <c r="O42" s="44">
        <v>0.12051600000000001</v>
      </c>
      <c r="P42" s="44">
        <v>6.6792000000000004E-2</v>
      </c>
      <c r="Q42" s="44">
        <v>0.13358400000000001</v>
      </c>
      <c r="R42" s="44">
        <v>0.11470800000000002</v>
      </c>
      <c r="S42" s="44">
        <v>7.8408000000000019E-2</v>
      </c>
      <c r="T42" s="44">
        <v>9.4380000000000019E-2</v>
      </c>
      <c r="U42" s="44">
        <v>0.12632400000000002</v>
      </c>
      <c r="V42" s="44">
        <v>4.501200000000001E-2</v>
      </c>
      <c r="W42" s="44">
        <v>8.8572000000000012E-2</v>
      </c>
      <c r="X42" s="44">
        <v>0.11180400000000001</v>
      </c>
      <c r="Y42" s="44">
        <v>7.4052000000000007E-2</v>
      </c>
      <c r="Z42" s="44">
        <v>9.7284000000000023E-2</v>
      </c>
      <c r="AA42" s="44">
        <v>7.5504000000000016E-2</v>
      </c>
      <c r="AB42" s="44">
        <v>8.1312000000000009E-2</v>
      </c>
    </row>
    <row r="43" spans="1:28" x14ac:dyDescent="0.25">
      <c r="A43">
        <v>33</v>
      </c>
      <c r="B43" s="4" t="s">
        <v>96</v>
      </c>
      <c r="C43" s="4" t="s">
        <v>97</v>
      </c>
      <c r="D43" s="4">
        <v>1014</v>
      </c>
      <c r="E43" s="44">
        <v>0.37897200000000009</v>
      </c>
      <c r="F43" s="44">
        <v>0.3165360000000001</v>
      </c>
      <c r="G43" s="44">
        <v>0.31798799999999999</v>
      </c>
      <c r="H43" s="44">
        <v>0.31218000000000007</v>
      </c>
      <c r="I43" s="44">
        <v>0.27152399999999999</v>
      </c>
      <c r="J43" s="44">
        <v>0.35138400000000003</v>
      </c>
      <c r="K43" s="44">
        <v>0.32379600000000003</v>
      </c>
      <c r="L43" s="44">
        <v>0.36880800000000002</v>
      </c>
      <c r="M43" s="44">
        <v>0.36880800000000002</v>
      </c>
      <c r="N43" s="44">
        <v>0.31363200000000008</v>
      </c>
      <c r="O43" s="44">
        <v>0.41236800000000001</v>
      </c>
      <c r="P43" s="44">
        <v>0.39784800000000003</v>
      </c>
      <c r="Q43" s="44">
        <v>0.38768400000000003</v>
      </c>
      <c r="R43" s="44">
        <v>0.38913600000000009</v>
      </c>
      <c r="S43" s="44">
        <v>0.4544760000000001</v>
      </c>
      <c r="T43" s="44">
        <v>0.40656000000000009</v>
      </c>
      <c r="U43" s="44">
        <v>0.42398400000000008</v>
      </c>
      <c r="V43" s="44">
        <v>0.42979200000000006</v>
      </c>
      <c r="W43" s="44">
        <v>0.42834000000000005</v>
      </c>
      <c r="X43" s="44">
        <v>0.41527200000000009</v>
      </c>
      <c r="Y43" s="44">
        <v>0.34557600000000005</v>
      </c>
      <c r="Z43" s="44">
        <v>0.43995600000000012</v>
      </c>
      <c r="AA43" s="44">
        <v>0.42108000000000007</v>
      </c>
      <c r="AB43" s="44">
        <v>0.41527200000000009</v>
      </c>
    </row>
    <row r="44" spans="1:28" x14ac:dyDescent="0.25">
      <c r="A44">
        <v>34</v>
      </c>
      <c r="B44" s="4" t="s">
        <v>98</v>
      </c>
      <c r="C44" s="4" t="s">
        <v>99</v>
      </c>
      <c r="D44" s="4">
        <v>1015</v>
      </c>
      <c r="E44" s="44">
        <v>0.99316800000000016</v>
      </c>
      <c r="F44" s="44">
        <v>0.97719600000000006</v>
      </c>
      <c r="G44" s="44">
        <v>1.1499840000000001</v>
      </c>
      <c r="H44" s="44">
        <v>0.87700800000000001</v>
      </c>
      <c r="I44" s="44">
        <v>0.76084800000000008</v>
      </c>
      <c r="J44" s="44">
        <v>0.84651599999999994</v>
      </c>
      <c r="K44" s="44">
        <v>0.82328400000000013</v>
      </c>
      <c r="L44" s="44">
        <v>0.99316800000000016</v>
      </c>
      <c r="M44" s="44">
        <v>1.0265640000000003</v>
      </c>
      <c r="N44" s="44">
        <v>1.0164</v>
      </c>
      <c r="O44" s="44">
        <v>1.097712</v>
      </c>
      <c r="P44" s="44">
        <v>0.97138800000000025</v>
      </c>
      <c r="Q44" s="44">
        <v>1.089</v>
      </c>
      <c r="R44" s="44">
        <v>1.0701240000000003</v>
      </c>
      <c r="S44" s="44">
        <v>1.1993520000000002</v>
      </c>
      <c r="T44" s="44">
        <v>0.95977199999999996</v>
      </c>
      <c r="U44" s="44">
        <v>1.0396320000000001</v>
      </c>
      <c r="V44" s="44">
        <v>1.3706880000000004</v>
      </c>
      <c r="W44" s="44">
        <v>1.1165880000000001</v>
      </c>
      <c r="X44" s="44">
        <v>1.3097040000000002</v>
      </c>
      <c r="Y44" s="44">
        <v>0.98736000000000024</v>
      </c>
      <c r="Z44" s="44">
        <v>1.1920920000000002</v>
      </c>
      <c r="AA44" s="44">
        <v>1.2342000000000002</v>
      </c>
      <c r="AB44" s="44">
        <v>1.1862840000000001</v>
      </c>
    </row>
    <row r="45" spans="1:28" x14ac:dyDescent="0.25">
      <c r="A45">
        <v>35</v>
      </c>
      <c r="B45" s="4" t="s">
        <v>100</v>
      </c>
      <c r="C45" s="4" t="s">
        <v>101</v>
      </c>
      <c r="D45" s="4">
        <v>6140</v>
      </c>
      <c r="E45" s="44">
        <v>4.3560000000000001E-2</v>
      </c>
      <c r="F45" s="44">
        <v>5.0820000000000011E-2</v>
      </c>
      <c r="G45" s="44">
        <v>5.2272000000000006E-2</v>
      </c>
      <c r="H45" s="44">
        <v>4.0656000000000005E-2</v>
      </c>
      <c r="I45" s="44">
        <v>5.3724000000000008E-2</v>
      </c>
      <c r="J45" s="44">
        <v>4.0656000000000005E-2</v>
      </c>
      <c r="K45" s="44">
        <v>4.2108E-2</v>
      </c>
      <c r="L45" s="44">
        <v>4.6464000000000005E-2</v>
      </c>
      <c r="M45" s="44">
        <v>4.3560000000000001E-2</v>
      </c>
      <c r="N45" s="44">
        <v>5.3724000000000008E-2</v>
      </c>
      <c r="O45" s="44">
        <v>5.8080000000000014E-2</v>
      </c>
      <c r="P45" s="44">
        <v>4.2108E-2</v>
      </c>
      <c r="Q45" s="44">
        <v>4.0656000000000005E-2</v>
      </c>
      <c r="R45" s="44">
        <v>4.9368000000000002E-2</v>
      </c>
      <c r="S45" s="44">
        <v>5.5176000000000003E-2</v>
      </c>
      <c r="T45" s="44">
        <v>4.7916E-2</v>
      </c>
      <c r="U45" s="44">
        <v>4.6464000000000005E-2</v>
      </c>
      <c r="V45" s="44">
        <v>4.9368000000000002E-2</v>
      </c>
      <c r="W45" s="44">
        <v>8.5668000000000022E-2</v>
      </c>
      <c r="X45" s="44">
        <v>4.7916E-2</v>
      </c>
      <c r="Y45" s="44">
        <v>4.7916E-2</v>
      </c>
      <c r="Z45" s="44">
        <v>5.2272000000000006E-2</v>
      </c>
      <c r="AA45" s="44">
        <v>5.3724000000000008E-2</v>
      </c>
      <c r="AB45" s="44">
        <v>5.0820000000000011E-2</v>
      </c>
    </row>
    <row r="46" spans="1:28" x14ac:dyDescent="0.25">
      <c r="A46">
        <v>36</v>
      </c>
      <c r="B46" s="4" t="s">
        <v>102</v>
      </c>
      <c r="C46" s="4" t="s">
        <v>103</v>
      </c>
      <c r="D46" s="4">
        <v>1060</v>
      </c>
      <c r="E46" s="44">
        <v>6.3888000000000014E-2</v>
      </c>
      <c r="F46" s="44">
        <v>0.11035200000000001</v>
      </c>
      <c r="G46" s="44">
        <v>9.4380000000000019E-2</v>
      </c>
      <c r="H46" s="44">
        <v>0.11035200000000001</v>
      </c>
      <c r="I46" s="44">
        <v>0.16552800000000001</v>
      </c>
      <c r="J46" s="44">
        <v>0.10744800000000002</v>
      </c>
      <c r="K46" s="44">
        <v>9.0024000000000021E-2</v>
      </c>
      <c r="L46" s="44">
        <v>9.1476000000000016E-2</v>
      </c>
      <c r="M46" s="44">
        <v>0.14229600000000001</v>
      </c>
      <c r="N46" s="44">
        <v>0.12342000000000003</v>
      </c>
      <c r="O46" s="44">
        <v>0.11325600000000001</v>
      </c>
      <c r="P46" s="44">
        <v>9.2928000000000011E-2</v>
      </c>
      <c r="Q46" s="44">
        <v>0.10454400000000001</v>
      </c>
      <c r="R46" s="44">
        <v>0.14665200000000003</v>
      </c>
      <c r="S46" s="44">
        <v>0.11470800000000002</v>
      </c>
      <c r="T46" s="44">
        <v>0.12342000000000003</v>
      </c>
      <c r="U46" s="44">
        <v>0.12922800000000001</v>
      </c>
      <c r="V46" s="44">
        <v>0.11180400000000001</v>
      </c>
      <c r="W46" s="44">
        <v>0.11180400000000001</v>
      </c>
      <c r="X46" s="44">
        <v>0.10744800000000002</v>
      </c>
      <c r="Y46" s="44">
        <v>0.17133600000000004</v>
      </c>
      <c r="Z46" s="44">
        <v>0.13939200000000002</v>
      </c>
      <c r="AA46" s="44">
        <v>0.15826800000000005</v>
      </c>
      <c r="AB46" s="44">
        <v>0.11470800000000002</v>
      </c>
    </row>
    <row r="47" spans="1:28" x14ac:dyDescent="0.25">
      <c r="A47">
        <v>37</v>
      </c>
      <c r="B47" s="4" t="s">
        <v>104</v>
      </c>
      <c r="C47" s="4" t="s">
        <v>105</v>
      </c>
      <c r="D47" s="4">
        <v>5951</v>
      </c>
      <c r="E47" s="44">
        <v>0.43705200000000011</v>
      </c>
      <c r="F47" s="44">
        <v>0.14229600000000001</v>
      </c>
      <c r="G47" s="44">
        <v>0.46609200000000006</v>
      </c>
      <c r="H47" s="44">
        <v>0.42253200000000007</v>
      </c>
      <c r="I47" s="44">
        <v>0.34267200000000009</v>
      </c>
      <c r="J47" s="44">
        <v>0.58951200000000004</v>
      </c>
      <c r="K47" s="44">
        <v>0.43269600000000003</v>
      </c>
      <c r="L47" s="44">
        <v>0.53578800000000004</v>
      </c>
      <c r="M47" s="44">
        <v>0.4544760000000001</v>
      </c>
      <c r="N47" s="44">
        <v>0.5096520000000001</v>
      </c>
      <c r="O47" s="44">
        <v>0.46609200000000006</v>
      </c>
      <c r="P47" s="44">
        <v>0.49803599999999998</v>
      </c>
      <c r="Q47" s="44">
        <v>0.55030800000000013</v>
      </c>
      <c r="R47" s="44">
        <v>0.4443120000000001</v>
      </c>
      <c r="S47" s="44">
        <v>0.36590400000000006</v>
      </c>
      <c r="T47" s="44">
        <v>0.36154799999999998</v>
      </c>
      <c r="U47" s="44">
        <v>0.30637200000000009</v>
      </c>
      <c r="V47" s="44">
        <v>0.47190000000000004</v>
      </c>
      <c r="W47" s="44">
        <v>0.55030800000000013</v>
      </c>
      <c r="X47" s="44">
        <v>0.53143200000000013</v>
      </c>
      <c r="Y47" s="44">
        <v>0.45883200000000007</v>
      </c>
      <c r="Z47" s="44">
        <v>0.30201600000000006</v>
      </c>
      <c r="AA47" s="44">
        <v>0.62436000000000014</v>
      </c>
      <c r="AB47" s="44">
        <v>0.50094000000000005</v>
      </c>
    </row>
    <row r="48" spans="1:28" x14ac:dyDescent="0.25">
      <c r="A48">
        <v>38</v>
      </c>
      <c r="B48" s="4" t="s">
        <v>106</v>
      </c>
      <c r="C48" s="4" t="s">
        <v>107</v>
      </c>
      <c r="D48" s="4">
        <v>1110</v>
      </c>
      <c r="E48" s="44">
        <v>0.14665200000000003</v>
      </c>
      <c r="F48" s="44">
        <v>0.15681600000000004</v>
      </c>
      <c r="G48" s="44">
        <v>0.14665200000000003</v>
      </c>
      <c r="H48" s="44">
        <v>0.15826800000000005</v>
      </c>
      <c r="I48" s="44">
        <v>0.14810400000000001</v>
      </c>
      <c r="J48" s="44">
        <v>0.168432</v>
      </c>
      <c r="K48" s="44">
        <v>0.14665200000000003</v>
      </c>
      <c r="L48" s="44">
        <v>0.19021200000000002</v>
      </c>
      <c r="M48" s="44">
        <v>0.16698000000000002</v>
      </c>
      <c r="N48" s="44">
        <v>0.16407600000000003</v>
      </c>
      <c r="O48" s="44">
        <v>0.17714400000000002</v>
      </c>
      <c r="P48" s="44">
        <v>0.187308</v>
      </c>
      <c r="Q48" s="44">
        <v>0.20763600000000004</v>
      </c>
      <c r="R48" s="44">
        <v>0.22651200000000002</v>
      </c>
      <c r="S48" s="44">
        <v>0.20763600000000004</v>
      </c>
      <c r="T48" s="44">
        <v>0.18876000000000004</v>
      </c>
      <c r="U48" s="44">
        <v>0.20763600000000004</v>
      </c>
      <c r="V48" s="44">
        <v>0.22506000000000001</v>
      </c>
      <c r="W48" s="44">
        <v>0.19021200000000002</v>
      </c>
      <c r="X48" s="44">
        <v>0.20908800000000002</v>
      </c>
      <c r="Y48" s="44">
        <v>0.21489600000000003</v>
      </c>
      <c r="Z48" s="44">
        <v>0.20037600000000005</v>
      </c>
      <c r="AA48" s="44">
        <v>0.21344400000000005</v>
      </c>
      <c r="AB48" s="44">
        <v>0.19021200000000002</v>
      </c>
    </row>
    <row r="49" spans="1:28" x14ac:dyDescent="0.25">
      <c r="A49">
        <v>39</v>
      </c>
      <c r="B49" s="4" t="s">
        <v>108</v>
      </c>
      <c r="C49" s="4" t="s">
        <v>109</v>
      </c>
      <c r="D49" s="4">
        <v>1123</v>
      </c>
      <c r="E49" s="44">
        <v>11.380776000000001</v>
      </c>
      <c r="F49" s="44">
        <v>5.6308560000000005</v>
      </c>
      <c r="G49" s="44">
        <v>8.2938240000000008</v>
      </c>
      <c r="H49" s="44">
        <v>7.8887160000000005</v>
      </c>
      <c r="I49" s="44">
        <v>10.355664000000003</v>
      </c>
      <c r="J49" s="44">
        <v>8.6030999999999995</v>
      </c>
      <c r="K49" s="44">
        <v>7.9453440000000013</v>
      </c>
      <c r="L49" s="44">
        <v>8.8165440000000004</v>
      </c>
      <c r="M49" s="44">
        <v>7.1961120000000012</v>
      </c>
      <c r="N49" s="44">
        <v>6.3074880000000011</v>
      </c>
      <c r="O49" s="44">
        <v>8.0702160000000003</v>
      </c>
      <c r="P49" s="44">
        <v>8.2008960000000002</v>
      </c>
      <c r="Q49" s="44">
        <v>8.7671759999999992</v>
      </c>
      <c r="R49" s="44">
        <v>8.0673120000000011</v>
      </c>
      <c r="S49" s="44">
        <v>8.5000080000000011</v>
      </c>
      <c r="T49" s="44">
        <v>6.1027560000000012</v>
      </c>
      <c r="U49" s="44">
        <v>5.4319320000000006</v>
      </c>
      <c r="V49" s="44">
        <v>9.6950040000000026</v>
      </c>
      <c r="W49" s="44">
        <v>6.7547040000000012</v>
      </c>
      <c r="X49" s="44">
        <v>7.383420000000001</v>
      </c>
      <c r="Y49" s="44">
        <v>10.72302</v>
      </c>
      <c r="Z49" s="44">
        <v>6.2479560000000012</v>
      </c>
      <c r="AA49" s="44">
        <v>8.7090959999999988</v>
      </c>
      <c r="AB49" s="44">
        <v>8.6771520000000031</v>
      </c>
    </row>
    <row r="50" spans="1:28" x14ac:dyDescent="0.25">
      <c r="A50">
        <v>40</v>
      </c>
      <c r="B50" s="4" t="s">
        <v>112</v>
      </c>
      <c r="C50" s="4" t="s">
        <v>113</v>
      </c>
      <c r="D50" s="4">
        <v>1146</v>
      </c>
      <c r="E50" s="44">
        <v>1.3068000000000001E-2</v>
      </c>
      <c r="F50" s="44">
        <v>1.4520000000000003E-2</v>
      </c>
      <c r="G50" s="44">
        <v>5.8080000000000007E-3</v>
      </c>
      <c r="H50" s="44">
        <v>1.4520000000000003E-2</v>
      </c>
      <c r="I50" s="44">
        <v>8.712000000000001E-3</v>
      </c>
      <c r="J50" s="44">
        <v>1.0164000000000001E-2</v>
      </c>
      <c r="K50" s="44">
        <v>4.3560000000000005E-3</v>
      </c>
      <c r="L50" s="44">
        <v>2.9040000000000003E-3</v>
      </c>
      <c r="M50" s="44">
        <v>2.9040000000000003E-3</v>
      </c>
      <c r="N50" s="44">
        <v>2.9040000000000003E-3</v>
      </c>
      <c r="O50" s="44">
        <v>2.6136000000000003E-2</v>
      </c>
      <c r="P50" s="44">
        <v>1.4520000000000003E-2</v>
      </c>
      <c r="Q50" s="44">
        <v>2.9040000000000007E-2</v>
      </c>
      <c r="R50" s="44">
        <v>2.3232000000000003E-2</v>
      </c>
      <c r="S50" s="44">
        <v>2.7588000000000001E-2</v>
      </c>
      <c r="T50" s="44">
        <v>3.0492000000000005E-2</v>
      </c>
      <c r="U50" s="44">
        <v>2.3232000000000003E-2</v>
      </c>
      <c r="V50" s="44">
        <v>2.6136000000000003E-2</v>
      </c>
      <c r="W50" s="44">
        <v>2.0328000000000002E-2</v>
      </c>
      <c r="X50" s="44">
        <v>4.2108E-2</v>
      </c>
      <c r="Y50" s="44">
        <v>2.3232000000000003E-2</v>
      </c>
      <c r="Z50" s="44">
        <v>2.6136000000000003E-2</v>
      </c>
      <c r="AA50" s="44">
        <v>4.7916E-2</v>
      </c>
      <c r="AB50" s="44">
        <v>4.3560000000000001E-2</v>
      </c>
    </row>
    <row r="51" spans="1:28" x14ac:dyDescent="0.25">
      <c r="A51">
        <v>41</v>
      </c>
      <c r="B51" s="4" t="s">
        <v>114</v>
      </c>
      <c r="C51" s="4" t="s">
        <v>115</v>
      </c>
      <c r="D51" s="4">
        <v>6057</v>
      </c>
      <c r="E51" s="44">
        <v>5.6628000000000005E-2</v>
      </c>
      <c r="F51" s="44">
        <v>6.3888000000000014E-2</v>
      </c>
      <c r="G51" s="44">
        <v>5.6628000000000005E-2</v>
      </c>
      <c r="H51" s="44">
        <v>6.2436000000000005E-2</v>
      </c>
      <c r="I51" s="44">
        <v>6.3888000000000014E-2</v>
      </c>
      <c r="J51" s="44">
        <v>5.6628000000000005E-2</v>
      </c>
      <c r="K51" s="44">
        <v>6.8244000000000013E-2</v>
      </c>
      <c r="L51" s="44">
        <v>5.5176000000000003E-2</v>
      </c>
      <c r="M51" s="44">
        <v>2.9040000000000007E-2</v>
      </c>
      <c r="N51" s="44">
        <v>8.2764000000000004E-2</v>
      </c>
      <c r="O51" s="44">
        <v>8.8572000000000012E-2</v>
      </c>
      <c r="P51" s="44">
        <v>8.5668000000000022E-2</v>
      </c>
      <c r="Q51" s="44">
        <v>9.2928000000000011E-2</v>
      </c>
      <c r="R51" s="44">
        <v>7.5504000000000016E-2</v>
      </c>
      <c r="S51" s="44">
        <v>0.10599600000000002</v>
      </c>
      <c r="T51" s="44">
        <v>6.3888000000000014E-2</v>
      </c>
      <c r="U51" s="44">
        <v>6.6792000000000004E-2</v>
      </c>
      <c r="V51" s="44">
        <v>9.4380000000000019E-2</v>
      </c>
      <c r="W51" s="44">
        <v>0.15391199999999999</v>
      </c>
      <c r="X51" s="44">
        <v>7.9860000000000014E-2</v>
      </c>
      <c r="Y51" s="44">
        <v>9.2928000000000011E-2</v>
      </c>
      <c r="Z51" s="44">
        <v>0.10018800000000003</v>
      </c>
      <c r="AA51" s="44">
        <v>8.5668000000000022E-2</v>
      </c>
      <c r="AB51" s="44">
        <v>6.9696000000000008E-2</v>
      </c>
    </row>
    <row r="52" spans="1:28" x14ac:dyDescent="0.25">
      <c r="A52">
        <v>42</v>
      </c>
      <c r="B52" s="4" t="s">
        <v>116</v>
      </c>
      <c r="C52" s="4" t="s">
        <v>117</v>
      </c>
      <c r="D52" s="4">
        <v>445675</v>
      </c>
      <c r="E52" s="44">
        <v>7.2600000000000012E-2</v>
      </c>
      <c r="F52" s="44">
        <v>6.3888000000000014E-2</v>
      </c>
      <c r="G52" s="44">
        <v>6.6792000000000004E-2</v>
      </c>
      <c r="H52" s="44">
        <v>4.0656000000000005E-2</v>
      </c>
      <c r="I52" s="44">
        <v>9.7284000000000023E-2</v>
      </c>
      <c r="J52" s="44">
        <v>5.2272000000000006E-2</v>
      </c>
      <c r="K52" s="44">
        <v>3.3396000000000002E-2</v>
      </c>
      <c r="L52" s="44">
        <v>9.1476000000000016E-2</v>
      </c>
      <c r="M52" s="44">
        <v>4.9368000000000002E-2</v>
      </c>
      <c r="N52" s="44">
        <v>8.1312000000000009E-2</v>
      </c>
      <c r="O52" s="44">
        <v>5.9531999999999995E-2</v>
      </c>
      <c r="P52" s="44">
        <v>5.0820000000000011E-2</v>
      </c>
      <c r="Q52" s="44">
        <v>6.9696000000000008E-2</v>
      </c>
      <c r="R52" s="44">
        <v>5.5176000000000003E-2</v>
      </c>
      <c r="S52" s="44">
        <v>7.2600000000000012E-2</v>
      </c>
      <c r="T52" s="44">
        <v>5.8080000000000014E-2</v>
      </c>
      <c r="U52" s="44">
        <v>7.9860000000000014E-2</v>
      </c>
      <c r="V52" s="44">
        <v>7.9860000000000014E-2</v>
      </c>
      <c r="W52" s="44">
        <v>5.9531999999999995E-2</v>
      </c>
      <c r="X52" s="44">
        <v>5.8080000000000014E-2</v>
      </c>
      <c r="Y52" s="44">
        <v>4.2108E-2</v>
      </c>
      <c r="Z52" s="44">
        <v>7.5504000000000016E-2</v>
      </c>
      <c r="AA52" s="44">
        <v>7.6955999999999997E-2</v>
      </c>
      <c r="AB52" s="44">
        <v>7.2600000000000012E-2</v>
      </c>
    </row>
    <row r="53" spans="1:28" x14ac:dyDescent="0.25">
      <c r="A53">
        <v>43</v>
      </c>
      <c r="B53" s="4" t="s">
        <v>118</v>
      </c>
      <c r="C53" s="4" t="s">
        <v>119</v>
      </c>
      <c r="D53" s="4">
        <v>8629</v>
      </c>
      <c r="E53" s="44">
        <v>0.10599600000000002</v>
      </c>
      <c r="F53" s="44">
        <v>0.13358400000000001</v>
      </c>
      <c r="G53" s="44">
        <v>0.12051600000000001</v>
      </c>
      <c r="H53" s="44">
        <v>0.11616000000000003</v>
      </c>
      <c r="I53" s="44">
        <v>7.9860000000000014E-2</v>
      </c>
      <c r="J53" s="44">
        <v>8.1312000000000009E-2</v>
      </c>
      <c r="K53" s="44">
        <v>6.3888000000000014E-2</v>
      </c>
      <c r="L53" s="44">
        <v>0.11325600000000001</v>
      </c>
      <c r="M53" s="44">
        <v>0.14665200000000003</v>
      </c>
      <c r="N53" s="44">
        <v>0.10454400000000001</v>
      </c>
      <c r="O53" s="44">
        <v>0.103092</v>
      </c>
      <c r="P53" s="44">
        <v>0.11325600000000001</v>
      </c>
      <c r="Q53" s="44">
        <v>0.11906399999999999</v>
      </c>
      <c r="R53" s="44">
        <v>0.12487200000000001</v>
      </c>
      <c r="S53" s="44">
        <v>0.140844</v>
      </c>
      <c r="T53" s="44">
        <v>0.14229600000000001</v>
      </c>
      <c r="U53" s="44">
        <v>0.14810400000000001</v>
      </c>
      <c r="V53" s="44">
        <v>0.10164000000000002</v>
      </c>
      <c r="W53" s="44">
        <v>0.13648800000000003</v>
      </c>
      <c r="X53" s="44">
        <v>0.10164000000000002</v>
      </c>
      <c r="Y53" s="44">
        <v>0.103092</v>
      </c>
      <c r="Z53" s="44">
        <v>0.13794000000000003</v>
      </c>
      <c r="AA53" s="44">
        <v>0.13648800000000003</v>
      </c>
      <c r="AB53" s="44">
        <v>0.132132</v>
      </c>
    </row>
    <row r="54" spans="1:28" x14ac:dyDescent="0.25">
      <c r="A54">
        <v>44</v>
      </c>
      <c r="B54" s="4" t="s">
        <v>120</v>
      </c>
      <c r="C54" s="4" t="s">
        <v>121</v>
      </c>
      <c r="D54" s="4">
        <v>1176</v>
      </c>
      <c r="E54" s="44">
        <v>1.4461919999999999</v>
      </c>
      <c r="F54" s="44">
        <v>0.95686800000000016</v>
      </c>
      <c r="G54" s="44">
        <v>2.0603880000000006</v>
      </c>
      <c r="H54" s="44">
        <v>1.2298440000000004</v>
      </c>
      <c r="I54" s="44">
        <v>3.5327160000000011</v>
      </c>
      <c r="J54" s="44">
        <v>1.4186040000000002</v>
      </c>
      <c r="K54" s="44">
        <v>1.3663320000000001</v>
      </c>
      <c r="L54" s="44">
        <v>1.6291440000000004</v>
      </c>
      <c r="M54" s="44">
        <v>2.0865239999999998</v>
      </c>
      <c r="N54" s="44">
        <v>1.8295200000000005</v>
      </c>
      <c r="O54" s="44">
        <v>2.180904</v>
      </c>
      <c r="P54" s="44">
        <v>2.045868</v>
      </c>
      <c r="Q54" s="44">
        <v>2.2839960000000006</v>
      </c>
      <c r="R54" s="44">
        <v>2.4146760000000005</v>
      </c>
      <c r="S54" s="44">
        <v>2.2462439999999999</v>
      </c>
      <c r="T54" s="44">
        <v>1.7670840000000001</v>
      </c>
      <c r="U54" s="44">
        <v>1.5071760000000003</v>
      </c>
      <c r="V54" s="44">
        <v>2.5061520000000002</v>
      </c>
      <c r="W54" s="44">
        <v>1.498464</v>
      </c>
      <c r="X54" s="44">
        <v>1.9166400000000003</v>
      </c>
      <c r="Y54" s="44">
        <v>2.0081160000000007</v>
      </c>
      <c r="Z54" s="44">
        <v>1.6727040000000002</v>
      </c>
      <c r="AA54" s="44">
        <v>2.5192200000000002</v>
      </c>
      <c r="AB54" s="44">
        <v>1.8527520000000002</v>
      </c>
    </row>
    <row r="55" spans="1:28" x14ac:dyDescent="0.25">
      <c r="A55">
        <v>45</v>
      </c>
      <c r="B55" s="4" t="s">
        <v>122</v>
      </c>
      <c r="C55" s="4" t="s">
        <v>123</v>
      </c>
      <c r="D55" s="4">
        <v>6287</v>
      </c>
      <c r="E55" s="44">
        <v>5.5176000000000003E-2</v>
      </c>
      <c r="F55" s="44">
        <v>4.6464000000000005E-2</v>
      </c>
      <c r="G55" s="44">
        <v>5.3724000000000008E-2</v>
      </c>
      <c r="H55" s="44">
        <v>5.6628000000000005E-2</v>
      </c>
      <c r="I55" s="44">
        <v>0.103092</v>
      </c>
      <c r="J55" s="44">
        <v>7.4052000000000007E-2</v>
      </c>
      <c r="K55" s="44">
        <v>7.5504000000000016E-2</v>
      </c>
      <c r="L55" s="44">
        <v>8.1312000000000009E-2</v>
      </c>
      <c r="M55" s="44">
        <v>8.4215999999999999E-2</v>
      </c>
      <c r="N55" s="44">
        <v>8.2764000000000004E-2</v>
      </c>
      <c r="O55" s="44">
        <v>7.1148000000000003E-2</v>
      </c>
      <c r="P55" s="44">
        <v>6.5340000000000009E-2</v>
      </c>
      <c r="Q55" s="44">
        <v>6.8244000000000013E-2</v>
      </c>
      <c r="R55" s="44">
        <v>7.2600000000000012E-2</v>
      </c>
      <c r="S55" s="44">
        <v>8.5668000000000022E-2</v>
      </c>
      <c r="T55" s="44">
        <v>6.5340000000000009E-2</v>
      </c>
      <c r="U55" s="44">
        <v>7.2600000000000012E-2</v>
      </c>
      <c r="V55" s="44">
        <v>8.7120000000000003E-2</v>
      </c>
      <c r="W55" s="44">
        <v>7.6955999999999997E-2</v>
      </c>
      <c r="X55" s="44">
        <v>8.1312000000000009E-2</v>
      </c>
      <c r="Y55" s="44">
        <v>7.5504000000000016E-2</v>
      </c>
      <c r="Z55" s="44">
        <v>8.1312000000000009E-2</v>
      </c>
      <c r="AA55" s="44">
        <v>7.6955999999999997E-2</v>
      </c>
      <c r="AB55" s="44">
        <v>6.8244000000000013E-2</v>
      </c>
    </row>
    <row r="56" spans="1:28" x14ac:dyDescent="0.25">
      <c r="A56">
        <v>46</v>
      </c>
      <c r="B56" s="4" t="s">
        <v>124</v>
      </c>
      <c r="C56" s="4" t="s">
        <v>125</v>
      </c>
      <c r="D56" s="4">
        <v>892</v>
      </c>
      <c r="E56" s="44">
        <v>4.4373120000000004</v>
      </c>
      <c r="F56" s="44">
        <v>5.5350240000000008</v>
      </c>
      <c r="G56" s="44">
        <v>5.0645760000000015</v>
      </c>
      <c r="H56" s="44">
        <v>5.3172239999999995</v>
      </c>
      <c r="I56" s="44">
        <v>3.2902320000000005</v>
      </c>
      <c r="J56" s="44">
        <v>5.2388160000000008</v>
      </c>
      <c r="K56" s="44">
        <v>4.328412000000001</v>
      </c>
      <c r="L56" s="44">
        <v>4.9948800000000011</v>
      </c>
      <c r="M56" s="44">
        <v>5.3578800000000006</v>
      </c>
      <c r="N56" s="44">
        <v>5.3433600000000006</v>
      </c>
      <c r="O56" s="44">
        <v>5.6337600000000005</v>
      </c>
      <c r="P56" s="44">
        <v>4.6957680000000002</v>
      </c>
      <c r="Q56" s="44">
        <v>5.2315560000000003</v>
      </c>
      <c r="R56" s="44">
        <v>5.629404000000001</v>
      </c>
      <c r="S56" s="44">
        <v>5.5640640000000001</v>
      </c>
      <c r="T56" s="44">
        <v>5.5234080000000008</v>
      </c>
      <c r="U56" s="44">
        <v>6.195684</v>
      </c>
      <c r="V56" s="44">
        <v>5.5176000000000007</v>
      </c>
      <c r="W56" s="44">
        <v>3.429624</v>
      </c>
      <c r="X56" s="44">
        <v>5.8196160000000017</v>
      </c>
      <c r="Y56" s="44">
        <v>4.3429320000000002</v>
      </c>
      <c r="Z56" s="44">
        <v>5.6598960000000007</v>
      </c>
      <c r="AA56" s="44">
        <v>5.2896360000000007</v>
      </c>
      <c r="AB56" s="44">
        <v>5.3157719999999999</v>
      </c>
    </row>
    <row r="57" spans="1:28" x14ac:dyDescent="0.25">
      <c r="A57">
        <v>47</v>
      </c>
      <c r="B57" s="4" t="s">
        <v>126</v>
      </c>
      <c r="C57" s="4" t="s">
        <v>127</v>
      </c>
      <c r="D57" s="4">
        <v>439285</v>
      </c>
      <c r="E57" s="44">
        <v>1.0004280000000001</v>
      </c>
      <c r="F57" s="44">
        <v>1.0076880000000004</v>
      </c>
      <c r="G57" s="44">
        <v>1.0512480000000002</v>
      </c>
      <c r="H57" s="44">
        <v>0.96848400000000012</v>
      </c>
      <c r="I57" s="44">
        <v>0.9278280000000001</v>
      </c>
      <c r="J57" s="44">
        <v>1.1223960000000002</v>
      </c>
      <c r="K57" s="44">
        <v>0.98300400000000021</v>
      </c>
      <c r="L57" s="44">
        <v>1.238556</v>
      </c>
      <c r="M57" s="44">
        <v>1.0105920000000002</v>
      </c>
      <c r="N57" s="44">
        <v>1.0701240000000003</v>
      </c>
      <c r="O57" s="44">
        <v>0.93073200000000011</v>
      </c>
      <c r="P57" s="44">
        <v>0.84216000000000013</v>
      </c>
      <c r="Q57" s="44">
        <v>0.79279200000000016</v>
      </c>
      <c r="R57" s="44">
        <v>0.91621200000000014</v>
      </c>
      <c r="S57" s="44">
        <v>0.94960800000000012</v>
      </c>
      <c r="T57" s="44">
        <v>0.85958400000000013</v>
      </c>
      <c r="U57" s="44">
        <v>0.96993600000000013</v>
      </c>
      <c r="V57" s="44">
        <v>0.94234800000000019</v>
      </c>
      <c r="W57" s="44">
        <v>0.60693600000000014</v>
      </c>
      <c r="X57" s="44">
        <v>0.88136400000000026</v>
      </c>
      <c r="Y57" s="44">
        <v>0.76084800000000008</v>
      </c>
      <c r="Z57" s="44">
        <v>0.96848400000000012</v>
      </c>
      <c r="AA57" s="44">
        <v>0.86974800000000008</v>
      </c>
      <c r="AB57" s="44">
        <v>0.86539200000000005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1"/>
  <sheetViews>
    <sheetView workbookViewId="0">
      <selection activeCell="L22" sqref="L22"/>
    </sheetView>
  </sheetViews>
  <sheetFormatPr defaultRowHeight="12.5" x14ac:dyDescent="0.25"/>
  <cols>
    <col min="1" max="1" width="6.08984375" customWidth="1"/>
  </cols>
  <sheetData>
    <row r="1" spans="1:73" s="66" customFormat="1" ht="13" x14ac:dyDescent="0.3">
      <c r="B1" s="84" t="s">
        <v>195</v>
      </c>
      <c r="E1" s="84" t="s">
        <v>148</v>
      </c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</row>
    <row r="2" spans="1:73" s="66" customFormat="1" x14ac:dyDescent="0.25">
      <c r="B2" s="66" t="s">
        <v>196</v>
      </c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</row>
    <row r="3" spans="1:73" s="66" customFormat="1" x14ac:dyDescent="0.25"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</row>
    <row r="4" spans="1:73" s="173" customFormat="1" ht="15.5" x14ac:dyDescent="0.35">
      <c r="A4" s="177" t="s">
        <v>205</v>
      </c>
      <c r="C4" s="177" t="s">
        <v>206</v>
      </c>
      <c r="D4" s="178"/>
      <c r="F4" s="177" t="s">
        <v>207</v>
      </c>
      <c r="H4" s="177" t="s">
        <v>228</v>
      </c>
      <c r="J4" s="178" t="s">
        <v>229</v>
      </c>
      <c r="BU4" s="153"/>
    </row>
    <row r="5" spans="1:73" s="66" customFormat="1" x14ac:dyDescent="0.25"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</row>
    <row r="6" spans="1:73" x14ac:dyDescent="0.25">
      <c r="C6">
        <v>1</v>
      </c>
      <c r="D6">
        <v>2</v>
      </c>
      <c r="E6">
        <v>3</v>
      </c>
      <c r="F6">
        <v>4</v>
      </c>
      <c r="G6">
        <v>5</v>
      </c>
      <c r="H6">
        <v>6</v>
      </c>
      <c r="I6">
        <v>7</v>
      </c>
      <c r="J6">
        <v>8</v>
      </c>
      <c r="K6">
        <v>9</v>
      </c>
      <c r="L6">
        <v>10</v>
      </c>
      <c r="M6">
        <v>11</v>
      </c>
      <c r="N6">
        <v>12</v>
      </c>
      <c r="O6">
        <v>13</v>
      </c>
      <c r="P6">
        <v>14</v>
      </c>
      <c r="Q6">
        <v>15</v>
      </c>
      <c r="R6">
        <v>16</v>
      </c>
      <c r="S6">
        <v>17</v>
      </c>
      <c r="T6">
        <v>18</v>
      </c>
      <c r="U6">
        <v>19</v>
      </c>
      <c r="V6">
        <v>20</v>
      </c>
      <c r="W6">
        <v>21</v>
      </c>
      <c r="X6">
        <v>22</v>
      </c>
      <c r="Y6">
        <v>23</v>
      </c>
      <c r="Z6">
        <v>24</v>
      </c>
      <c r="AA6">
        <v>25</v>
      </c>
      <c r="AB6">
        <v>26</v>
      </c>
      <c r="AC6">
        <v>27</v>
      </c>
      <c r="AD6">
        <v>28</v>
      </c>
      <c r="AE6">
        <v>29</v>
      </c>
      <c r="AF6">
        <v>30</v>
      </c>
      <c r="AG6">
        <v>31</v>
      </c>
      <c r="AH6">
        <v>32</v>
      </c>
      <c r="AI6">
        <v>33</v>
      </c>
      <c r="AJ6">
        <v>34</v>
      </c>
      <c r="AK6">
        <v>35</v>
      </c>
      <c r="AL6">
        <v>36</v>
      </c>
      <c r="AM6">
        <v>37</v>
      </c>
      <c r="AN6">
        <v>38</v>
      </c>
      <c r="AO6">
        <v>39</v>
      </c>
      <c r="AP6">
        <v>40</v>
      </c>
      <c r="AQ6">
        <v>41</v>
      </c>
      <c r="AR6">
        <v>42</v>
      </c>
      <c r="AS6">
        <v>43</v>
      </c>
      <c r="AT6">
        <v>44</v>
      </c>
      <c r="AU6">
        <v>45</v>
      </c>
      <c r="AV6">
        <v>46</v>
      </c>
      <c r="AW6">
        <v>47</v>
      </c>
    </row>
    <row r="7" spans="1:73" x14ac:dyDescent="0.25">
      <c r="C7" t="s">
        <v>30</v>
      </c>
      <c r="D7" t="s">
        <v>32</v>
      </c>
      <c r="E7" t="s">
        <v>34</v>
      </c>
      <c r="F7" t="s">
        <v>36</v>
      </c>
      <c r="G7" t="s">
        <v>38</v>
      </c>
      <c r="H7" t="s">
        <v>40</v>
      </c>
      <c r="I7" t="s">
        <v>42</v>
      </c>
      <c r="J7" t="s">
        <v>44</v>
      </c>
      <c r="K7" t="s">
        <v>46</v>
      </c>
      <c r="L7" t="s">
        <v>48</v>
      </c>
      <c r="M7" t="s">
        <v>50</v>
      </c>
      <c r="N7" t="s">
        <v>52</v>
      </c>
      <c r="O7" t="s">
        <v>54</v>
      </c>
      <c r="P7" t="s">
        <v>56</v>
      </c>
      <c r="Q7" t="s">
        <v>58</v>
      </c>
      <c r="R7" t="s">
        <v>60</v>
      </c>
      <c r="S7" t="s">
        <v>62</v>
      </c>
      <c r="T7" t="s">
        <v>64</v>
      </c>
      <c r="U7" t="s">
        <v>66</v>
      </c>
      <c r="V7" t="s">
        <v>68</v>
      </c>
      <c r="W7" t="s">
        <v>74</v>
      </c>
      <c r="X7" t="s">
        <v>188</v>
      </c>
      <c r="Y7" t="s">
        <v>76</v>
      </c>
      <c r="Z7" t="s">
        <v>78</v>
      </c>
      <c r="AA7" t="s">
        <v>80</v>
      </c>
      <c r="AB7" t="s">
        <v>82</v>
      </c>
      <c r="AC7" t="s">
        <v>191</v>
      </c>
      <c r="AD7" t="s">
        <v>86</v>
      </c>
      <c r="AE7" t="s">
        <v>88</v>
      </c>
      <c r="AF7" t="s">
        <v>90</v>
      </c>
      <c r="AG7" t="s">
        <v>92</v>
      </c>
      <c r="AH7" t="s">
        <v>94</v>
      </c>
      <c r="AI7" t="s">
        <v>96</v>
      </c>
      <c r="AJ7" t="s">
        <v>98</v>
      </c>
      <c r="AK7" t="s">
        <v>100</v>
      </c>
      <c r="AL7" t="s">
        <v>102</v>
      </c>
      <c r="AM7" t="s">
        <v>104</v>
      </c>
      <c r="AN7" t="s">
        <v>106</v>
      </c>
      <c r="AO7" t="s">
        <v>108</v>
      </c>
      <c r="AP7" t="s">
        <v>112</v>
      </c>
      <c r="AQ7" t="s">
        <v>114</v>
      </c>
      <c r="AR7" t="s">
        <v>116</v>
      </c>
      <c r="AS7" t="s">
        <v>118</v>
      </c>
      <c r="AT7" t="s">
        <v>120</v>
      </c>
      <c r="AU7" t="s">
        <v>122</v>
      </c>
      <c r="AV7" t="s">
        <v>124</v>
      </c>
      <c r="AW7" t="s">
        <v>126</v>
      </c>
    </row>
    <row r="8" spans="1:73" x14ac:dyDescent="0.25">
      <c r="A8" t="s">
        <v>4</v>
      </c>
      <c r="B8" t="s">
        <v>155</v>
      </c>
      <c r="C8" s="44">
        <v>1.4418360000000001</v>
      </c>
      <c r="D8" s="44">
        <v>0.25555200000000006</v>
      </c>
      <c r="E8" s="44">
        <v>0.155364</v>
      </c>
      <c r="F8" s="44">
        <v>0.4268880000000001</v>
      </c>
      <c r="G8" s="44">
        <v>0.19456800000000005</v>
      </c>
      <c r="H8" s="44">
        <v>0.20618400000000001</v>
      </c>
      <c r="I8" s="44">
        <v>1.7656320000000001</v>
      </c>
      <c r="J8" s="44">
        <v>1.7757959999999999</v>
      </c>
      <c r="K8" s="44">
        <v>3.920400000000001E-2</v>
      </c>
      <c r="L8" s="44">
        <v>3.1639080000000002</v>
      </c>
      <c r="M8" s="44">
        <v>10.678008000000002</v>
      </c>
      <c r="N8" s="44">
        <v>2.8226880000000008</v>
      </c>
      <c r="O8" s="44">
        <v>0.227964</v>
      </c>
      <c r="P8" s="44">
        <v>7.5504000000000016E-2</v>
      </c>
      <c r="Q8" s="44">
        <v>5.8080000000000014E-2</v>
      </c>
      <c r="R8" s="44">
        <v>1.2182280000000003</v>
      </c>
      <c r="S8" s="44">
        <v>6.2799000000000005</v>
      </c>
      <c r="T8" s="44">
        <v>3.7447080000000001</v>
      </c>
      <c r="U8" s="44">
        <v>0.60403200000000012</v>
      </c>
      <c r="V8" s="44">
        <v>1.2008040000000002</v>
      </c>
      <c r="W8" s="44">
        <v>7.2600000000000012E-2</v>
      </c>
      <c r="X8" s="44">
        <v>1.6654440000000001</v>
      </c>
      <c r="Y8" s="44">
        <v>2.9040000000000007E-2</v>
      </c>
      <c r="Z8" s="44">
        <v>2.0240880000000003</v>
      </c>
      <c r="AA8" s="44">
        <v>3.3396000000000002E-2</v>
      </c>
      <c r="AB8" s="44">
        <v>0.55030800000000013</v>
      </c>
      <c r="AC8" s="44">
        <v>8.8572000000000012E-2</v>
      </c>
      <c r="AD8" s="44">
        <v>4.032204000000001</v>
      </c>
      <c r="AE8" s="44">
        <v>0.37026000000000003</v>
      </c>
      <c r="AF8" s="44">
        <v>2.6136000000000003E-2</v>
      </c>
      <c r="AG8" s="44">
        <v>7.8408000000000019E-2</v>
      </c>
      <c r="AH8" s="44">
        <v>0.15100800000000003</v>
      </c>
      <c r="AI8" s="44">
        <v>0.37897200000000009</v>
      </c>
      <c r="AJ8" s="44">
        <v>0.99316800000000016</v>
      </c>
      <c r="AK8" s="44">
        <v>4.3560000000000001E-2</v>
      </c>
      <c r="AL8" s="44">
        <v>6.3888000000000014E-2</v>
      </c>
      <c r="AM8" s="44">
        <v>0.43705200000000011</v>
      </c>
      <c r="AN8" s="44">
        <v>0.14665200000000003</v>
      </c>
      <c r="AO8" s="44">
        <v>11.380776000000001</v>
      </c>
      <c r="AP8" s="44">
        <v>1.3068000000000001E-2</v>
      </c>
      <c r="AQ8" s="44">
        <v>5.6628000000000005E-2</v>
      </c>
      <c r="AR8" s="44">
        <v>7.2600000000000012E-2</v>
      </c>
      <c r="AS8" s="44">
        <v>0.10599600000000002</v>
      </c>
      <c r="AT8" s="44">
        <v>1.4461919999999999</v>
      </c>
      <c r="AU8" s="44">
        <v>5.5176000000000003E-2</v>
      </c>
      <c r="AV8" s="44">
        <v>4.4373120000000004</v>
      </c>
      <c r="AW8" s="44">
        <v>1.0004280000000001</v>
      </c>
    </row>
    <row r="9" spans="1:73" x14ac:dyDescent="0.25">
      <c r="A9" t="s">
        <v>4</v>
      </c>
      <c r="B9" t="s">
        <v>156</v>
      </c>
      <c r="C9" s="44">
        <v>1.6131720000000001</v>
      </c>
      <c r="D9" s="44">
        <v>0.60984000000000005</v>
      </c>
      <c r="E9" s="44">
        <v>0.17133600000000004</v>
      </c>
      <c r="F9" s="44">
        <v>1.8338760000000003</v>
      </c>
      <c r="G9" s="44">
        <v>0.16698000000000002</v>
      </c>
      <c r="H9" s="44">
        <v>0.18440400000000001</v>
      </c>
      <c r="I9" s="44">
        <v>1.3227720000000001</v>
      </c>
      <c r="J9" s="44">
        <v>2.0966880000000008</v>
      </c>
      <c r="K9" s="44">
        <v>3.920400000000001E-2</v>
      </c>
      <c r="L9" s="44">
        <v>0.191664</v>
      </c>
      <c r="M9" s="44">
        <v>7.6607520000000022</v>
      </c>
      <c r="N9" s="44">
        <v>2.2157520000000002</v>
      </c>
      <c r="O9" s="44">
        <v>0.24538800000000002</v>
      </c>
      <c r="P9" s="44">
        <v>6.5340000000000009E-2</v>
      </c>
      <c r="Q9" s="44">
        <v>0.17714400000000002</v>
      </c>
      <c r="R9" s="44">
        <v>0.83344800000000008</v>
      </c>
      <c r="S9" s="44">
        <v>7.5126480000000004</v>
      </c>
      <c r="T9" s="44">
        <v>4.7030280000000007</v>
      </c>
      <c r="U9" s="44">
        <v>0.47770800000000013</v>
      </c>
      <c r="V9" s="44">
        <v>1.061412</v>
      </c>
      <c r="W9" s="44">
        <v>4.0656000000000005E-2</v>
      </c>
      <c r="X9" s="44">
        <v>9.5832000000000001E-2</v>
      </c>
      <c r="Y9" s="44">
        <v>2.0328000000000002E-2</v>
      </c>
      <c r="Z9" s="44">
        <v>2.3057760000000007</v>
      </c>
      <c r="AA9" s="44">
        <v>2.9040000000000007E-2</v>
      </c>
      <c r="AB9" s="44">
        <v>0.37752000000000008</v>
      </c>
      <c r="AC9" s="44">
        <v>0.11906399999999999</v>
      </c>
      <c r="AD9" s="44">
        <v>4.7770800000000007</v>
      </c>
      <c r="AE9" s="44">
        <v>0.39204000000000006</v>
      </c>
      <c r="AF9" s="44">
        <v>2.9040000000000007E-2</v>
      </c>
      <c r="AG9" s="44">
        <v>4.7916E-2</v>
      </c>
      <c r="AH9" s="44">
        <v>0.11616000000000003</v>
      </c>
      <c r="AI9" s="44">
        <v>0.3165360000000001</v>
      </c>
      <c r="AJ9" s="44">
        <v>0.97719600000000006</v>
      </c>
      <c r="AK9" s="44">
        <v>5.0820000000000011E-2</v>
      </c>
      <c r="AL9" s="44">
        <v>0.11035200000000001</v>
      </c>
      <c r="AM9" s="44">
        <v>0.14229600000000001</v>
      </c>
      <c r="AN9" s="44">
        <v>0.15681600000000004</v>
      </c>
      <c r="AO9" s="44">
        <v>5.6308560000000005</v>
      </c>
      <c r="AP9" s="44">
        <v>1.4520000000000003E-2</v>
      </c>
      <c r="AQ9" s="44">
        <v>6.3888000000000014E-2</v>
      </c>
      <c r="AR9" s="44">
        <v>6.3888000000000014E-2</v>
      </c>
      <c r="AS9" s="44">
        <v>0.13358400000000001</v>
      </c>
      <c r="AT9" s="44">
        <v>0.95686800000000016</v>
      </c>
      <c r="AU9" s="44">
        <v>4.6464000000000005E-2</v>
      </c>
      <c r="AV9" s="44">
        <v>5.5350240000000008</v>
      </c>
      <c r="AW9" s="44">
        <v>1.0076880000000004</v>
      </c>
    </row>
    <row r="10" spans="1:73" x14ac:dyDescent="0.25">
      <c r="A10" t="s">
        <v>4</v>
      </c>
      <c r="B10" t="s">
        <v>158</v>
      </c>
      <c r="C10" s="44">
        <v>1.7482080000000004</v>
      </c>
      <c r="D10" s="44">
        <v>0.63307200000000019</v>
      </c>
      <c r="E10" s="44">
        <v>0.12922800000000001</v>
      </c>
      <c r="F10" s="44">
        <v>1.9209960000000004</v>
      </c>
      <c r="G10" s="44">
        <v>0.18295200000000003</v>
      </c>
      <c r="H10" s="44">
        <v>0.20763600000000004</v>
      </c>
      <c r="I10" s="44">
        <v>1.0991640000000003</v>
      </c>
      <c r="J10" s="44">
        <v>2.1460560000000006</v>
      </c>
      <c r="K10" s="44">
        <v>4.3560000000000001E-2</v>
      </c>
      <c r="L10" s="44">
        <v>0.21779999999999999</v>
      </c>
      <c r="M10" s="44">
        <v>7.1685240000000006</v>
      </c>
      <c r="N10" s="44">
        <v>2.5787520000000002</v>
      </c>
      <c r="O10" s="44">
        <v>0.28459200000000001</v>
      </c>
      <c r="P10" s="44">
        <v>6.8244000000000013E-2</v>
      </c>
      <c r="Q10" s="44">
        <v>0.13794000000000003</v>
      </c>
      <c r="R10" s="44">
        <v>1.013496</v>
      </c>
      <c r="S10" s="44">
        <v>7.7289960000000004</v>
      </c>
      <c r="T10" s="44">
        <v>4.5912239999999995</v>
      </c>
      <c r="U10" s="44">
        <v>0.53578800000000004</v>
      </c>
      <c r="V10" s="44">
        <v>1.1557920000000002</v>
      </c>
      <c r="W10" s="44">
        <v>5.3724000000000008E-2</v>
      </c>
      <c r="X10" s="44">
        <v>9.8736000000000004E-2</v>
      </c>
      <c r="Y10" s="44">
        <v>2.4684000000000001E-2</v>
      </c>
      <c r="Z10" s="44">
        <v>2.0284439999999999</v>
      </c>
      <c r="AA10" s="44">
        <v>3.7752000000000008E-2</v>
      </c>
      <c r="AB10" s="44">
        <v>0.45302400000000004</v>
      </c>
      <c r="AC10" s="44">
        <v>9.2928000000000011E-2</v>
      </c>
      <c r="AD10" s="44">
        <v>4.9469640000000004</v>
      </c>
      <c r="AE10" s="44">
        <v>0.39784800000000003</v>
      </c>
      <c r="AF10" s="44">
        <v>5.8080000000000007E-3</v>
      </c>
      <c r="AG10" s="44">
        <v>3.6300000000000006E-2</v>
      </c>
      <c r="AH10" s="44">
        <v>9.4380000000000019E-2</v>
      </c>
      <c r="AI10" s="44">
        <v>0.31798799999999999</v>
      </c>
      <c r="AJ10" s="44">
        <v>1.1499840000000001</v>
      </c>
      <c r="AK10" s="44">
        <v>5.2272000000000006E-2</v>
      </c>
      <c r="AL10" s="44">
        <v>9.4380000000000019E-2</v>
      </c>
      <c r="AM10" s="44">
        <v>0.46609200000000006</v>
      </c>
      <c r="AN10" s="44">
        <v>0.14665200000000003</v>
      </c>
      <c r="AO10" s="44">
        <v>8.2938240000000008</v>
      </c>
      <c r="AP10" s="44">
        <v>5.8080000000000007E-3</v>
      </c>
      <c r="AQ10" s="44">
        <v>5.6628000000000005E-2</v>
      </c>
      <c r="AR10" s="44">
        <v>6.6792000000000004E-2</v>
      </c>
      <c r="AS10" s="44">
        <v>0.12051600000000001</v>
      </c>
      <c r="AT10" s="44">
        <v>2.0603880000000006</v>
      </c>
      <c r="AU10" s="44">
        <v>5.3724000000000008E-2</v>
      </c>
      <c r="AV10" s="44">
        <v>5.0645760000000015</v>
      </c>
      <c r="AW10" s="44">
        <v>1.0512480000000002</v>
      </c>
    </row>
    <row r="11" spans="1:73" x14ac:dyDescent="0.25">
      <c r="A11" t="s">
        <v>4</v>
      </c>
      <c r="B11" t="s">
        <v>159</v>
      </c>
      <c r="C11" s="44">
        <v>1.5115320000000001</v>
      </c>
      <c r="D11" s="44">
        <v>0.62726400000000015</v>
      </c>
      <c r="E11" s="44">
        <v>0.14810400000000001</v>
      </c>
      <c r="F11" s="44">
        <v>1.8150000000000002</v>
      </c>
      <c r="G11" s="44">
        <v>0.18150000000000005</v>
      </c>
      <c r="H11" s="44">
        <v>0.21489600000000003</v>
      </c>
      <c r="I11" s="44">
        <v>0.89733600000000002</v>
      </c>
      <c r="J11" s="44">
        <v>2.1504120000000002</v>
      </c>
      <c r="K11" s="44">
        <v>4.0656000000000005E-2</v>
      </c>
      <c r="L11" s="44">
        <v>0.19311600000000004</v>
      </c>
      <c r="M11" s="44">
        <v>8.2749480000000002</v>
      </c>
      <c r="N11" s="44">
        <v>2.2723800000000001</v>
      </c>
      <c r="O11" s="44">
        <v>0.25990800000000003</v>
      </c>
      <c r="P11" s="44">
        <v>7.1148000000000003E-2</v>
      </c>
      <c r="Q11" s="44">
        <v>0.16698000000000002</v>
      </c>
      <c r="R11" s="44">
        <v>1.0919040000000002</v>
      </c>
      <c r="S11" s="44">
        <v>7.8945240000000005</v>
      </c>
      <c r="T11" s="44">
        <v>4.8772679999999999</v>
      </c>
      <c r="U11" s="44">
        <v>0.62581200000000015</v>
      </c>
      <c r="V11" s="44">
        <v>1.1949960000000002</v>
      </c>
      <c r="W11" s="44">
        <v>5.0820000000000011E-2</v>
      </c>
      <c r="X11" s="44">
        <v>0.15681600000000004</v>
      </c>
      <c r="Y11" s="44">
        <v>2.6136000000000003E-2</v>
      </c>
      <c r="Z11" s="44">
        <v>2.3609520000000006</v>
      </c>
      <c r="AA11" s="44">
        <v>3.920400000000001E-2</v>
      </c>
      <c r="AB11" s="44">
        <v>0.40801200000000004</v>
      </c>
      <c r="AC11" s="44">
        <v>0.10744800000000002</v>
      </c>
      <c r="AD11" s="44">
        <v>5.1516960000000012</v>
      </c>
      <c r="AE11" s="44">
        <v>0.38478000000000001</v>
      </c>
      <c r="AF11" s="44">
        <v>2.9040000000000007E-2</v>
      </c>
      <c r="AG11" s="44">
        <v>4.9368000000000002E-2</v>
      </c>
      <c r="AH11" s="44">
        <v>0.11035200000000001</v>
      </c>
      <c r="AI11" s="44">
        <v>0.31218000000000007</v>
      </c>
      <c r="AJ11" s="44">
        <v>0.87700800000000001</v>
      </c>
      <c r="AK11" s="44">
        <v>4.0656000000000005E-2</v>
      </c>
      <c r="AL11" s="44">
        <v>0.11035200000000001</v>
      </c>
      <c r="AM11" s="44">
        <v>0.42253200000000007</v>
      </c>
      <c r="AN11" s="44">
        <v>0.15826800000000005</v>
      </c>
      <c r="AO11" s="44">
        <v>7.8887160000000005</v>
      </c>
      <c r="AP11" s="44">
        <v>1.4520000000000003E-2</v>
      </c>
      <c r="AQ11" s="44">
        <v>6.2436000000000005E-2</v>
      </c>
      <c r="AR11" s="44">
        <v>4.0656000000000005E-2</v>
      </c>
      <c r="AS11" s="44">
        <v>0.11616000000000003</v>
      </c>
      <c r="AT11" s="44">
        <v>1.2298440000000004</v>
      </c>
      <c r="AU11" s="44">
        <v>5.6628000000000005E-2</v>
      </c>
      <c r="AV11" s="44">
        <v>5.3172239999999995</v>
      </c>
      <c r="AW11" s="44">
        <v>0.96848400000000012</v>
      </c>
    </row>
    <row r="12" spans="1:73" x14ac:dyDescent="0.25">
      <c r="A12" t="s">
        <v>4</v>
      </c>
      <c r="B12" t="s">
        <v>162</v>
      </c>
      <c r="C12" s="44">
        <v>1.238556</v>
      </c>
      <c r="D12" s="44">
        <v>0.45738000000000012</v>
      </c>
      <c r="E12" s="44">
        <v>0.17133600000000004</v>
      </c>
      <c r="F12" s="44">
        <v>0.67663200000000012</v>
      </c>
      <c r="G12" s="44">
        <v>0.21489600000000003</v>
      </c>
      <c r="H12" s="44">
        <v>0.46899600000000002</v>
      </c>
      <c r="I12" s="44">
        <v>1.1253000000000002</v>
      </c>
      <c r="J12" s="44">
        <v>1.4316720000000001</v>
      </c>
      <c r="K12" s="44">
        <v>6.6792000000000004E-2</v>
      </c>
      <c r="L12" s="44">
        <v>0.2991120000000001</v>
      </c>
      <c r="M12" s="44">
        <v>6.3045840000000002</v>
      </c>
      <c r="N12" s="44">
        <v>2.6048880000000003</v>
      </c>
      <c r="O12" s="44">
        <v>0.31363200000000008</v>
      </c>
      <c r="P12" s="44">
        <v>7.2600000000000012E-2</v>
      </c>
      <c r="Q12" s="44">
        <v>6.3888000000000014E-2</v>
      </c>
      <c r="R12" s="44">
        <v>1.4461919999999999</v>
      </c>
      <c r="S12" s="44">
        <v>5.4377400000000016</v>
      </c>
      <c r="T12" s="44">
        <v>3.7011480000000008</v>
      </c>
      <c r="U12" s="44">
        <v>0.58951200000000004</v>
      </c>
      <c r="V12" s="44">
        <v>0.97719600000000006</v>
      </c>
      <c r="W12" s="44">
        <v>5.0820000000000011E-2</v>
      </c>
      <c r="X12" s="44">
        <v>0.73906800000000006</v>
      </c>
      <c r="Y12" s="44">
        <v>5.5176000000000003E-2</v>
      </c>
      <c r="Z12" s="44">
        <v>2.8923839999999998</v>
      </c>
      <c r="AA12" s="44">
        <v>6.5340000000000009E-2</v>
      </c>
      <c r="AB12" s="44">
        <v>0.50674799999999998</v>
      </c>
      <c r="AC12" s="44">
        <v>7.9860000000000014E-2</v>
      </c>
      <c r="AD12" s="44">
        <v>3.3279840000000003</v>
      </c>
      <c r="AE12" s="44">
        <v>0.36009600000000008</v>
      </c>
      <c r="AF12" s="44">
        <v>2.4684000000000001E-2</v>
      </c>
      <c r="AG12" s="44">
        <v>7.5504000000000016E-2</v>
      </c>
      <c r="AH12" s="44">
        <v>0.13068000000000002</v>
      </c>
      <c r="AI12" s="44">
        <v>0.27152399999999999</v>
      </c>
      <c r="AJ12" s="44">
        <v>0.76084800000000008</v>
      </c>
      <c r="AK12" s="44">
        <v>5.3724000000000008E-2</v>
      </c>
      <c r="AL12" s="44">
        <v>0.16552800000000001</v>
      </c>
      <c r="AM12" s="44">
        <v>0.34267200000000009</v>
      </c>
      <c r="AN12" s="44">
        <v>0.14810400000000001</v>
      </c>
      <c r="AO12" s="44">
        <v>10.355664000000003</v>
      </c>
      <c r="AP12" s="44">
        <v>8.712000000000001E-3</v>
      </c>
      <c r="AQ12" s="44">
        <v>6.3888000000000014E-2</v>
      </c>
      <c r="AR12" s="44">
        <v>9.7284000000000023E-2</v>
      </c>
      <c r="AS12" s="44">
        <v>7.9860000000000014E-2</v>
      </c>
      <c r="AT12" s="44">
        <v>3.5327160000000011</v>
      </c>
      <c r="AU12" s="44">
        <v>0.103092</v>
      </c>
      <c r="AV12" s="44">
        <v>3.2902320000000005</v>
      </c>
      <c r="AW12" s="44">
        <v>0.9278280000000001</v>
      </c>
    </row>
    <row r="13" spans="1:73" x14ac:dyDescent="0.25">
      <c r="A13" t="s">
        <v>5</v>
      </c>
      <c r="B13" t="s">
        <v>157</v>
      </c>
      <c r="C13" s="44">
        <v>1.6262400000000004</v>
      </c>
      <c r="D13" s="44">
        <v>0.36009600000000008</v>
      </c>
      <c r="E13" s="44">
        <v>0.15391199999999999</v>
      </c>
      <c r="F13" s="44">
        <v>0.85232400000000019</v>
      </c>
      <c r="G13" s="44">
        <v>0.18440400000000001</v>
      </c>
      <c r="H13" s="44">
        <v>0.27007200000000003</v>
      </c>
      <c r="I13" s="44">
        <v>1.9834320000000003</v>
      </c>
      <c r="J13" s="44">
        <v>2.5206720000000002</v>
      </c>
      <c r="K13" s="44">
        <v>4.2108E-2</v>
      </c>
      <c r="L13" s="44">
        <v>1.2167760000000001</v>
      </c>
      <c r="M13" s="44">
        <v>7.1278680000000003</v>
      </c>
      <c r="N13" s="44">
        <v>2.3595000000000006</v>
      </c>
      <c r="O13" s="44">
        <v>0.19456800000000005</v>
      </c>
      <c r="P13" s="44">
        <v>8.4215999999999999E-2</v>
      </c>
      <c r="Q13" s="44">
        <v>0.10164000000000002</v>
      </c>
      <c r="R13" s="44">
        <v>1.424412</v>
      </c>
      <c r="S13" s="44">
        <v>8.266236000000001</v>
      </c>
      <c r="T13" s="44">
        <v>4.7102880000000011</v>
      </c>
      <c r="U13" s="44">
        <v>0.86829600000000007</v>
      </c>
      <c r="V13" s="44">
        <v>1.2022560000000002</v>
      </c>
      <c r="W13" s="44">
        <v>7.5504000000000016E-2</v>
      </c>
      <c r="X13" s="44">
        <v>6.5340000000000009E-2</v>
      </c>
      <c r="Y13" s="44">
        <v>2.4684000000000001E-2</v>
      </c>
      <c r="Z13" s="44">
        <v>2.2041360000000001</v>
      </c>
      <c r="AA13" s="44">
        <v>3.7752000000000008E-2</v>
      </c>
      <c r="AB13" s="44">
        <v>0.54159599999999997</v>
      </c>
      <c r="AC13" s="44">
        <v>4.0656000000000005E-2</v>
      </c>
      <c r="AD13" s="44">
        <v>4.9164720000000006</v>
      </c>
      <c r="AE13" s="44">
        <v>0.44721600000000006</v>
      </c>
      <c r="AF13" s="44">
        <v>2.7588000000000001E-2</v>
      </c>
      <c r="AG13" s="44">
        <v>3.4848000000000004E-2</v>
      </c>
      <c r="AH13" s="44">
        <v>9.4380000000000019E-2</v>
      </c>
      <c r="AI13" s="44">
        <v>0.35138400000000003</v>
      </c>
      <c r="AJ13" s="44">
        <v>0.84651599999999994</v>
      </c>
      <c r="AK13" s="44">
        <v>4.0656000000000005E-2</v>
      </c>
      <c r="AL13" s="44">
        <v>0.10744800000000002</v>
      </c>
      <c r="AM13" s="44">
        <v>0.58951200000000004</v>
      </c>
      <c r="AN13" s="44">
        <v>0.168432</v>
      </c>
      <c r="AO13" s="44">
        <v>8.6030999999999995</v>
      </c>
      <c r="AP13" s="44">
        <v>1.0164000000000001E-2</v>
      </c>
      <c r="AQ13" s="44">
        <v>5.6628000000000005E-2</v>
      </c>
      <c r="AR13" s="44">
        <v>5.2272000000000006E-2</v>
      </c>
      <c r="AS13" s="44">
        <v>8.1312000000000009E-2</v>
      </c>
      <c r="AT13" s="44">
        <v>1.4186040000000002</v>
      </c>
      <c r="AU13" s="44">
        <v>7.4052000000000007E-2</v>
      </c>
      <c r="AV13" s="44">
        <v>5.2388160000000008</v>
      </c>
      <c r="AW13" s="44">
        <v>1.1223960000000002</v>
      </c>
    </row>
    <row r="14" spans="1:73" x14ac:dyDescent="0.25">
      <c r="A14" t="s">
        <v>5</v>
      </c>
      <c r="B14" t="s">
        <v>160</v>
      </c>
      <c r="C14" s="44">
        <v>1.5478320000000001</v>
      </c>
      <c r="D14" s="44">
        <v>0.32379600000000003</v>
      </c>
      <c r="E14" s="44">
        <v>0.11616000000000003</v>
      </c>
      <c r="F14" s="44">
        <v>0.7826280000000001</v>
      </c>
      <c r="G14" s="44">
        <v>0.17278800000000002</v>
      </c>
      <c r="H14" s="44">
        <v>0.264264</v>
      </c>
      <c r="I14" s="44">
        <v>1.6930319999999999</v>
      </c>
      <c r="J14" s="44">
        <v>2.109756</v>
      </c>
      <c r="K14" s="44">
        <v>4.6464000000000005E-2</v>
      </c>
      <c r="L14" s="44">
        <v>0.8349000000000002</v>
      </c>
      <c r="M14" s="44">
        <v>6.5267400000000011</v>
      </c>
      <c r="N14" s="44">
        <v>2.5860120000000002</v>
      </c>
      <c r="O14" s="44">
        <v>0.227964</v>
      </c>
      <c r="P14" s="44">
        <v>7.4052000000000007E-2</v>
      </c>
      <c r="Q14" s="44">
        <v>9.4380000000000019E-2</v>
      </c>
      <c r="R14" s="44">
        <v>1.0062360000000001</v>
      </c>
      <c r="S14" s="44">
        <v>7.4603759999999992</v>
      </c>
      <c r="T14" s="44">
        <v>4.1745000000000001</v>
      </c>
      <c r="U14" s="44">
        <v>0.7071240000000002</v>
      </c>
      <c r="V14" s="44">
        <v>0.89298000000000011</v>
      </c>
      <c r="W14" s="44">
        <v>5.8080000000000014E-2</v>
      </c>
      <c r="X14" s="44">
        <v>0.10744800000000002</v>
      </c>
      <c r="Y14" s="44">
        <v>2.4684000000000001E-2</v>
      </c>
      <c r="Z14" s="44">
        <v>2.1344400000000001</v>
      </c>
      <c r="AA14" s="44">
        <v>3.3396000000000002E-2</v>
      </c>
      <c r="AB14" s="44">
        <v>0.40510800000000002</v>
      </c>
      <c r="AC14" s="44">
        <v>3.6300000000000006E-2</v>
      </c>
      <c r="AD14" s="44">
        <v>4.4329560000000008</v>
      </c>
      <c r="AE14" s="44">
        <v>0.43124400000000007</v>
      </c>
      <c r="AF14" s="44">
        <v>2.0328000000000002E-2</v>
      </c>
      <c r="AG14" s="44">
        <v>2.9040000000000007E-2</v>
      </c>
      <c r="AH14" s="44">
        <v>5.0820000000000011E-2</v>
      </c>
      <c r="AI14" s="44">
        <v>0.32379600000000003</v>
      </c>
      <c r="AJ14" s="44">
        <v>0.82328400000000013</v>
      </c>
      <c r="AK14" s="44">
        <v>4.2108E-2</v>
      </c>
      <c r="AL14" s="44">
        <v>9.0024000000000021E-2</v>
      </c>
      <c r="AM14" s="44">
        <v>0.43269600000000003</v>
      </c>
      <c r="AN14" s="44">
        <v>0.14665200000000003</v>
      </c>
      <c r="AO14" s="44">
        <v>7.9453440000000013</v>
      </c>
      <c r="AP14" s="44">
        <v>4.3560000000000005E-3</v>
      </c>
      <c r="AQ14" s="44">
        <v>6.8244000000000013E-2</v>
      </c>
      <c r="AR14" s="44">
        <v>3.3396000000000002E-2</v>
      </c>
      <c r="AS14" s="44">
        <v>6.3888000000000014E-2</v>
      </c>
      <c r="AT14" s="44">
        <v>1.3663320000000001</v>
      </c>
      <c r="AU14" s="44">
        <v>7.5504000000000016E-2</v>
      </c>
      <c r="AV14" s="44">
        <v>4.328412000000001</v>
      </c>
      <c r="AW14" s="44">
        <v>0.98300400000000021</v>
      </c>
    </row>
    <row r="15" spans="1:73" x14ac:dyDescent="0.25">
      <c r="A15" t="s">
        <v>5</v>
      </c>
      <c r="B15" t="s">
        <v>163</v>
      </c>
      <c r="C15" s="44">
        <v>1.4069880000000003</v>
      </c>
      <c r="D15" s="44">
        <v>0.54740400000000011</v>
      </c>
      <c r="E15" s="44">
        <v>0.22360800000000003</v>
      </c>
      <c r="F15" s="44">
        <v>1.1645040000000002</v>
      </c>
      <c r="G15" s="44">
        <v>0.20182800000000004</v>
      </c>
      <c r="H15" s="44">
        <v>0.32234400000000002</v>
      </c>
      <c r="I15" s="44">
        <v>1.3503600000000002</v>
      </c>
      <c r="J15" s="44">
        <v>2.2956119999999998</v>
      </c>
      <c r="K15" s="44">
        <v>6.6792000000000004E-2</v>
      </c>
      <c r="L15" s="44">
        <v>0.59386800000000006</v>
      </c>
      <c r="M15" s="44">
        <v>6.6661320000000011</v>
      </c>
      <c r="N15" s="44">
        <v>1.7627280000000005</v>
      </c>
      <c r="O15" s="44">
        <v>0.39784800000000003</v>
      </c>
      <c r="P15" s="44">
        <v>7.9860000000000014E-2</v>
      </c>
      <c r="Q15" s="44">
        <v>0.22360800000000003</v>
      </c>
      <c r="R15" s="44">
        <v>1.7714400000000003</v>
      </c>
      <c r="S15" s="44">
        <v>7.5721800000000012</v>
      </c>
      <c r="T15" s="44">
        <v>3.8376360000000003</v>
      </c>
      <c r="U15" s="44">
        <v>0.62726400000000015</v>
      </c>
      <c r="V15" s="44">
        <v>1.4200560000000002</v>
      </c>
      <c r="W15" s="44">
        <v>6.8244000000000013E-2</v>
      </c>
      <c r="X15" s="44">
        <v>0.85087200000000007</v>
      </c>
      <c r="Y15" s="44">
        <v>3.6300000000000006E-2</v>
      </c>
      <c r="Z15" s="44">
        <v>2.3638560000000006</v>
      </c>
      <c r="AA15" s="44">
        <v>4.9368000000000002E-2</v>
      </c>
      <c r="AB15" s="44">
        <v>0.46899600000000002</v>
      </c>
      <c r="AC15" s="44">
        <v>4.9368000000000002E-2</v>
      </c>
      <c r="AD15" s="44">
        <v>4.0351080000000001</v>
      </c>
      <c r="AE15" s="44">
        <v>0.42979200000000006</v>
      </c>
      <c r="AF15" s="44">
        <v>2.6136000000000003E-2</v>
      </c>
      <c r="AG15" s="44">
        <v>3.6300000000000006E-2</v>
      </c>
      <c r="AH15" s="44">
        <v>0.14810400000000001</v>
      </c>
      <c r="AI15" s="44">
        <v>0.36880800000000002</v>
      </c>
      <c r="AJ15" s="44">
        <v>0.99316800000000016</v>
      </c>
      <c r="AK15" s="44">
        <v>4.6464000000000005E-2</v>
      </c>
      <c r="AL15" s="44">
        <v>9.1476000000000016E-2</v>
      </c>
      <c r="AM15" s="44">
        <v>0.53578800000000004</v>
      </c>
      <c r="AN15" s="44">
        <v>0.19021200000000002</v>
      </c>
      <c r="AO15" s="44">
        <v>8.8165440000000004</v>
      </c>
      <c r="AP15" s="44">
        <v>2.9040000000000003E-3</v>
      </c>
      <c r="AQ15" s="44">
        <v>5.5176000000000003E-2</v>
      </c>
      <c r="AR15" s="44">
        <v>9.1476000000000016E-2</v>
      </c>
      <c r="AS15" s="44">
        <v>0.11325600000000001</v>
      </c>
      <c r="AT15" s="44">
        <v>1.6291440000000004</v>
      </c>
      <c r="AU15" s="44">
        <v>8.1312000000000009E-2</v>
      </c>
      <c r="AV15" s="44">
        <v>4.9948800000000011</v>
      </c>
      <c r="AW15" s="44">
        <v>1.238556</v>
      </c>
    </row>
    <row r="16" spans="1:73" x14ac:dyDescent="0.25">
      <c r="A16" t="s">
        <v>5</v>
      </c>
      <c r="B16" t="s">
        <v>164</v>
      </c>
      <c r="C16" s="44">
        <v>1.533312</v>
      </c>
      <c r="D16" s="44">
        <v>0.63016800000000006</v>
      </c>
      <c r="E16" s="44">
        <v>0.12051600000000001</v>
      </c>
      <c r="F16" s="44">
        <v>1.8062880000000001</v>
      </c>
      <c r="G16" s="44">
        <v>0.17714400000000002</v>
      </c>
      <c r="H16" s="44">
        <v>0.30782399999999999</v>
      </c>
      <c r="I16" s="44">
        <v>1.1717640000000002</v>
      </c>
      <c r="J16" s="44">
        <v>2.1547680000000002</v>
      </c>
      <c r="K16" s="44">
        <v>3.7752000000000008E-2</v>
      </c>
      <c r="L16" s="44">
        <v>0.19747200000000001</v>
      </c>
      <c r="M16" s="44">
        <v>7.0726920000000009</v>
      </c>
      <c r="N16" s="44">
        <v>2.4030600000000004</v>
      </c>
      <c r="O16" s="44">
        <v>0.33105600000000002</v>
      </c>
      <c r="P16" s="44">
        <v>9.1476000000000016E-2</v>
      </c>
      <c r="Q16" s="44">
        <v>0.18876000000000004</v>
      </c>
      <c r="R16" s="44">
        <v>1.165956</v>
      </c>
      <c r="S16" s="44">
        <v>8.0222999999999995</v>
      </c>
      <c r="T16" s="44">
        <v>5.0006880000000002</v>
      </c>
      <c r="U16" s="44">
        <v>0.51546000000000003</v>
      </c>
      <c r="V16" s="44">
        <v>1.1616000000000002</v>
      </c>
      <c r="W16" s="44">
        <v>6.3888000000000014E-2</v>
      </c>
      <c r="X16" s="44">
        <v>7.8408000000000019E-2</v>
      </c>
      <c r="Y16" s="44">
        <v>3.3396000000000002E-2</v>
      </c>
      <c r="Z16" s="44">
        <v>2.3885400000000003</v>
      </c>
      <c r="AA16" s="44">
        <v>4.0656000000000005E-2</v>
      </c>
      <c r="AB16" s="44">
        <v>0.51836400000000005</v>
      </c>
      <c r="AC16" s="44">
        <v>4.7916E-2</v>
      </c>
      <c r="AD16" s="44">
        <v>4.4010120000000006</v>
      </c>
      <c r="AE16" s="44">
        <v>0.39058800000000005</v>
      </c>
      <c r="AF16" s="44">
        <v>3.1944000000000007E-2</v>
      </c>
      <c r="AG16" s="44">
        <v>3.920400000000001E-2</v>
      </c>
      <c r="AH16" s="44">
        <v>6.2436000000000005E-2</v>
      </c>
      <c r="AI16" s="44">
        <v>0.36880800000000002</v>
      </c>
      <c r="AJ16" s="44">
        <v>1.0265640000000003</v>
      </c>
      <c r="AK16" s="44">
        <v>4.3560000000000001E-2</v>
      </c>
      <c r="AL16" s="44">
        <v>0.14229600000000001</v>
      </c>
      <c r="AM16" s="44">
        <v>0.4544760000000001</v>
      </c>
      <c r="AN16" s="44">
        <v>0.16698000000000002</v>
      </c>
      <c r="AO16" s="44">
        <v>7.1961120000000012</v>
      </c>
      <c r="AP16" s="44">
        <v>2.9040000000000003E-3</v>
      </c>
      <c r="AQ16" s="44">
        <v>2.9040000000000007E-2</v>
      </c>
      <c r="AR16" s="44">
        <v>4.9368000000000002E-2</v>
      </c>
      <c r="AS16" s="44">
        <v>0.14665200000000003</v>
      </c>
      <c r="AT16" s="44">
        <v>2.0865239999999998</v>
      </c>
      <c r="AU16" s="44">
        <v>8.4215999999999999E-2</v>
      </c>
      <c r="AV16" s="44">
        <v>5.3578800000000006</v>
      </c>
      <c r="AW16" s="44">
        <v>1.0105920000000002</v>
      </c>
    </row>
    <row r="17" spans="1:49" x14ac:dyDescent="0.25">
      <c r="A17" t="s">
        <v>5</v>
      </c>
      <c r="B17" t="s">
        <v>165</v>
      </c>
      <c r="C17" s="44">
        <v>1.8135480000000002</v>
      </c>
      <c r="D17" s="44">
        <v>0.66066000000000014</v>
      </c>
      <c r="E17" s="44">
        <v>0.13794000000000003</v>
      </c>
      <c r="F17" s="44">
        <v>1.8454920000000001</v>
      </c>
      <c r="G17" s="44">
        <v>0.17424000000000001</v>
      </c>
      <c r="H17" s="44">
        <v>0.2991120000000001</v>
      </c>
      <c r="I17" s="44">
        <v>0.91330800000000001</v>
      </c>
      <c r="J17" s="44">
        <v>2.3493360000000005</v>
      </c>
      <c r="K17" s="44">
        <v>3.6300000000000006E-2</v>
      </c>
      <c r="L17" s="44">
        <v>0.22360800000000003</v>
      </c>
      <c r="M17" s="44">
        <v>6.3960600000000003</v>
      </c>
      <c r="N17" s="44">
        <v>2.2883520000000002</v>
      </c>
      <c r="O17" s="44">
        <v>0.31218000000000007</v>
      </c>
      <c r="P17" s="44">
        <v>9.0024000000000021E-2</v>
      </c>
      <c r="Q17" s="44">
        <v>0.18440400000000001</v>
      </c>
      <c r="R17" s="44">
        <v>1.2182280000000003</v>
      </c>
      <c r="S17" s="44">
        <v>8.1007080000000009</v>
      </c>
      <c r="T17" s="44">
        <v>4.8467760000000011</v>
      </c>
      <c r="U17" s="44">
        <v>0.48061200000000009</v>
      </c>
      <c r="V17" s="44">
        <v>0.81312000000000018</v>
      </c>
      <c r="W17" s="44">
        <v>6.5340000000000009E-2</v>
      </c>
      <c r="X17" s="44">
        <v>0.10599600000000002</v>
      </c>
      <c r="Y17" s="44">
        <v>2.7588000000000001E-2</v>
      </c>
      <c r="Z17" s="44">
        <v>2.4582360000000003</v>
      </c>
      <c r="AA17" s="44">
        <v>3.7752000000000008E-2</v>
      </c>
      <c r="AB17" s="44">
        <v>0.50094000000000005</v>
      </c>
      <c r="AC17" s="44">
        <v>4.6464000000000005E-2</v>
      </c>
      <c r="AD17" s="44">
        <v>4.8482279999999998</v>
      </c>
      <c r="AE17" s="44">
        <v>0.41962800000000006</v>
      </c>
      <c r="AF17" s="44">
        <v>2.9040000000000007E-2</v>
      </c>
      <c r="AG17" s="44">
        <v>5.0820000000000011E-2</v>
      </c>
      <c r="AH17" s="44">
        <v>0.12922800000000001</v>
      </c>
      <c r="AI17" s="44">
        <v>0.31363200000000008</v>
      </c>
      <c r="AJ17" s="44">
        <v>1.0164</v>
      </c>
      <c r="AK17" s="44">
        <v>5.3724000000000008E-2</v>
      </c>
      <c r="AL17" s="44">
        <v>0.12342000000000003</v>
      </c>
      <c r="AM17" s="44">
        <v>0.5096520000000001</v>
      </c>
      <c r="AN17" s="44">
        <v>0.16407600000000003</v>
      </c>
      <c r="AO17" s="44">
        <v>6.3074880000000011</v>
      </c>
      <c r="AP17" s="44">
        <v>2.9040000000000003E-3</v>
      </c>
      <c r="AQ17" s="44">
        <v>8.2764000000000004E-2</v>
      </c>
      <c r="AR17" s="44">
        <v>8.1312000000000009E-2</v>
      </c>
      <c r="AS17" s="44">
        <v>0.10454400000000001</v>
      </c>
      <c r="AT17" s="44">
        <v>1.8295200000000005</v>
      </c>
      <c r="AU17" s="44">
        <v>8.2764000000000004E-2</v>
      </c>
      <c r="AV17" s="44">
        <v>5.3433600000000006</v>
      </c>
      <c r="AW17" s="44">
        <v>1.0701240000000003</v>
      </c>
    </row>
    <row r="18" spans="1:49" x14ac:dyDescent="0.25">
      <c r="A18" t="s">
        <v>197</v>
      </c>
      <c r="B18" t="s">
        <v>167</v>
      </c>
      <c r="C18" s="44">
        <v>1.8193560000000002</v>
      </c>
      <c r="D18" s="44">
        <v>0.58370400000000011</v>
      </c>
      <c r="E18" s="44">
        <v>0.140844</v>
      </c>
      <c r="F18" s="44">
        <v>1.9340640000000002</v>
      </c>
      <c r="G18" s="44">
        <v>0.19747200000000001</v>
      </c>
      <c r="H18" s="44">
        <v>0.30637200000000009</v>
      </c>
      <c r="I18" s="44">
        <v>1.1993520000000002</v>
      </c>
      <c r="J18" s="44">
        <v>2.7254039999999997</v>
      </c>
      <c r="K18" s="44">
        <v>4.501200000000001E-2</v>
      </c>
      <c r="L18" s="44">
        <v>4.3560000000000001E-2</v>
      </c>
      <c r="M18" s="44">
        <v>7.3964880000000015</v>
      </c>
      <c r="N18" s="44">
        <v>2.7210480000000001</v>
      </c>
      <c r="O18" s="44">
        <v>0.24248400000000003</v>
      </c>
      <c r="P18" s="44">
        <v>0.10018800000000003</v>
      </c>
      <c r="Q18" s="44">
        <v>0.155364</v>
      </c>
      <c r="R18" s="44">
        <v>1.3692360000000001</v>
      </c>
      <c r="S18" s="44">
        <v>9.2085840000000019</v>
      </c>
      <c r="T18" s="44">
        <v>4.666728</v>
      </c>
      <c r="U18" s="44">
        <v>0.68824800000000008</v>
      </c>
      <c r="V18" s="44">
        <v>1.0701240000000003</v>
      </c>
      <c r="W18" s="44">
        <v>5.5176000000000003E-2</v>
      </c>
      <c r="X18" s="44">
        <v>9.4380000000000019E-2</v>
      </c>
      <c r="Y18" s="44">
        <v>2.4684000000000001E-2</v>
      </c>
      <c r="Z18" s="44">
        <v>2.5932720000000002</v>
      </c>
      <c r="AA18" s="44">
        <v>3.3396000000000002E-2</v>
      </c>
      <c r="AB18" s="44">
        <v>0.51400800000000013</v>
      </c>
      <c r="AC18" s="44">
        <v>5.8080000000000014E-2</v>
      </c>
      <c r="AD18" s="44">
        <v>5.0442479999999996</v>
      </c>
      <c r="AE18" s="44">
        <v>0.44140800000000002</v>
      </c>
      <c r="AF18" s="44">
        <v>2.9040000000000007E-2</v>
      </c>
      <c r="AG18" s="44">
        <v>4.9368000000000002E-2</v>
      </c>
      <c r="AH18" s="44">
        <v>0.12051600000000001</v>
      </c>
      <c r="AI18" s="44">
        <v>0.41236800000000001</v>
      </c>
      <c r="AJ18" s="44">
        <v>1.097712</v>
      </c>
      <c r="AK18" s="44">
        <v>5.8080000000000014E-2</v>
      </c>
      <c r="AL18" s="44">
        <v>0.11325600000000001</v>
      </c>
      <c r="AM18" s="44">
        <v>0.46609200000000006</v>
      </c>
      <c r="AN18" s="44">
        <v>0.17714400000000002</v>
      </c>
      <c r="AO18" s="44">
        <v>8.0702160000000003</v>
      </c>
      <c r="AP18" s="44">
        <v>2.6136000000000003E-2</v>
      </c>
      <c r="AQ18" s="44">
        <v>8.8572000000000012E-2</v>
      </c>
      <c r="AR18" s="44">
        <v>5.9531999999999995E-2</v>
      </c>
      <c r="AS18" s="44">
        <v>0.103092</v>
      </c>
      <c r="AT18" s="44">
        <v>2.180904</v>
      </c>
      <c r="AU18" s="44">
        <v>7.1148000000000003E-2</v>
      </c>
      <c r="AV18" s="44">
        <v>5.6337600000000005</v>
      </c>
      <c r="AW18" s="44">
        <v>0.93073200000000011</v>
      </c>
    </row>
    <row r="19" spans="1:49" x14ac:dyDescent="0.25">
      <c r="A19" t="s">
        <v>197</v>
      </c>
      <c r="B19" t="s">
        <v>168</v>
      </c>
      <c r="C19" s="44">
        <v>1.5492840000000003</v>
      </c>
      <c r="D19" s="44">
        <v>0.63452400000000009</v>
      </c>
      <c r="E19" s="44">
        <v>0.14665200000000003</v>
      </c>
      <c r="F19" s="44">
        <v>1.7801520000000002</v>
      </c>
      <c r="G19" s="44">
        <v>0.20908800000000002</v>
      </c>
      <c r="H19" s="44">
        <v>0.28749600000000003</v>
      </c>
      <c r="I19" s="44">
        <v>1.1398200000000003</v>
      </c>
      <c r="J19" s="44">
        <v>2.5918200000000002</v>
      </c>
      <c r="K19" s="44">
        <v>4.0656000000000005E-2</v>
      </c>
      <c r="L19" s="44">
        <v>9.2928000000000011E-2</v>
      </c>
      <c r="M19" s="44">
        <v>7.294848</v>
      </c>
      <c r="N19" s="44">
        <v>1.9035720000000003</v>
      </c>
      <c r="O19" s="44">
        <v>0.27152399999999999</v>
      </c>
      <c r="P19" s="44">
        <v>9.8736000000000004E-2</v>
      </c>
      <c r="Q19" s="44">
        <v>0.16262400000000002</v>
      </c>
      <c r="R19" s="44">
        <v>0.93944400000000028</v>
      </c>
      <c r="S19" s="44">
        <v>8.8513920000000024</v>
      </c>
      <c r="T19" s="44">
        <v>4.373424</v>
      </c>
      <c r="U19" s="44">
        <v>0.62436000000000014</v>
      </c>
      <c r="V19" s="44">
        <v>0.9641280000000001</v>
      </c>
      <c r="W19" s="44">
        <v>4.9368000000000002E-2</v>
      </c>
      <c r="X19" s="44">
        <v>0.10454400000000001</v>
      </c>
      <c r="Y19" s="44">
        <v>2.4684000000000001E-2</v>
      </c>
      <c r="Z19" s="44">
        <v>2.4103200000000005</v>
      </c>
      <c r="AA19" s="44">
        <v>3.920400000000001E-2</v>
      </c>
      <c r="AB19" s="44">
        <v>0.54449999999999998</v>
      </c>
      <c r="AC19" s="44">
        <v>4.9368000000000002E-2</v>
      </c>
      <c r="AD19" s="44">
        <v>4.954224</v>
      </c>
      <c r="AE19" s="44">
        <v>0.41962800000000006</v>
      </c>
      <c r="AF19" s="44">
        <v>2.4684000000000001E-2</v>
      </c>
      <c r="AG19" s="44">
        <v>3.1944000000000007E-2</v>
      </c>
      <c r="AH19" s="44">
        <v>6.6792000000000004E-2</v>
      </c>
      <c r="AI19" s="44">
        <v>0.39784800000000003</v>
      </c>
      <c r="AJ19" s="44">
        <v>0.97138800000000025</v>
      </c>
      <c r="AK19" s="44">
        <v>4.2108E-2</v>
      </c>
      <c r="AL19" s="44">
        <v>9.2928000000000011E-2</v>
      </c>
      <c r="AM19" s="44">
        <v>0.49803599999999998</v>
      </c>
      <c r="AN19" s="44">
        <v>0.187308</v>
      </c>
      <c r="AO19" s="44">
        <v>8.2008960000000002</v>
      </c>
      <c r="AP19" s="44">
        <v>1.4520000000000003E-2</v>
      </c>
      <c r="AQ19" s="44">
        <v>8.5668000000000022E-2</v>
      </c>
      <c r="AR19" s="44">
        <v>5.0820000000000011E-2</v>
      </c>
      <c r="AS19" s="44">
        <v>0.11325600000000001</v>
      </c>
      <c r="AT19" s="44">
        <v>2.045868</v>
      </c>
      <c r="AU19" s="44">
        <v>6.5340000000000009E-2</v>
      </c>
      <c r="AV19" s="44">
        <v>4.6957680000000002</v>
      </c>
      <c r="AW19" s="44">
        <v>0.84216000000000013</v>
      </c>
    </row>
    <row r="20" spans="1:49" x14ac:dyDescent="0.25">
      <c r="A20" t="s">
        <v>197</v>
      </c>
      <c r="B20" t="s">
        <v>169</v>
      </c>
      <c r="C20" s="44">
        <v>1.6756080000000002</v>
      </c>
      <c r="D20" s="44">
        <v>0.42253200000000007</v>
      </c>
      <c r="E20" s="44">
        <v>0.13648800000000003</v>
      </c>
      <c r="F20" s="44">
        <v>1.2080640000000002</v>
      </c>
      <c r="G20" s="44">
        <v>0.24248400000000003</v>
      </c>
      <c r="H20" s="44">
        <v>0.336864</v>
      </c>
      <c r="I20" s="44">
        <v>1.57542</v>
      </c>
      <c r="J20" s="44">
        <v>2.4727560000000008</v>
      </c>
      <c r="K20" s="44">
        <v>3.6300000000000006E-2</v>
      </c>
      <c r="L20" s="44">
        <v>0.87119999999999997</v>
      </c>
      <c r="M20" s="44">
        <v>7.1481960000000013</v>
      </c>
      <c r="N20" s="44">
        <v>2.1024960000000004</v>
      </c>
      <c r="O20" s="44">
        <v>9.27102</v>
      </c>
      <c r="P20" s="44">
        <v>0.11761200000000001</v>
      </c>
      <c r="Q20" s="44">
        <v>0.18004800000000004</v>
      </c>
      <c r="R20" s="44">
        <v>1.2414600000000002</v>
      </c>
      <c r="S20" s="44">
        <v>9.1897079999999995</v>
      </c>
      <c r="T20" s="44">
        <v>4.4010120000000006</v>
      </c>
      <c r="U20" s="44">
        <v>0.71438400000000013</v>
      </c>
      <c r="V20" s="44">
        <v>1.0468920000000002</v>
      </c>
      <c r="W20" s="44">
        <v>6.3888000000000014E-2</v>
      </c>
      <c r="X20" s="44">
        <v>0.11180400000000001</v>
      </c>
      <c r="Y20" s="44">
        <v>2.4684000000000001E-2</v>
      </c>
      <c r="Z20" s="44">
        <v>2.8952880000000007</v>
      </c>
      <c r="AA20" s="44">
        <v>3.4848000000000004E-2</v>
      </c>
      <c r="AB20" s="44">
        <v>0.57934800000000009</v>
      </c>
      <c r="AC20" s="44">
        <v>5.6628000000000005E-2</v>
      </c>
      <c r="AD20" s="44">
        <v>4.9643880000000005</v>
      </c>
      <c r="AE20" s="44">
        <v>0.47190000000000004</v>
      </c>
      <c r="AF20" s="44">
        <v>2.6136000000000003E-2</v>
      </c>
      <c r="AG20" s="44">
        <v>3.3396000000000002E-2</v>
      </c>
      <c r="AH20" s="44">
        <v>0.13358400000000001</v>
      </c>
      <c r="AI20" s="44">
        <v>0.38768400000000003</v>
      </c>
      <c r="AJ20" s="44">
        <v>1.089</v>
      </c>
      <c r="AK20" s="44">
        <v>4.0656000000000005E-2</v>
      </c>
      <c r="AL20" s="44">
        <v>0.10454400000000001</v>
      </c>
      <c r="AM20" s="44">
        <v>0.55030800000000013</v>
      </c>
      <c r="AN20" s="44">
        <v>0.20763600000000004</v>
      </c>
      <c r="AO20" s="44">
        <v>8.7671759999999992</v>
      </c>
      <c r="AP20" s="44">
        <v>2.9040000000000007E-2</v>
      </c>
      <c r="AQ20" s="44">
        <v>9.2928000000000011E-2</v>
      </c>
      <c r="AR20" s="44">
        <v>6.9696000000000008E-2</v>
      </c>
      <c r="AS20" s="44">
        <v>0.11906399999999999</v>
      </c>
      <c r="AT20" s="44">
        <v>2.2839960000000006</v>
      </c>
      <c r="AU20" s="44">
        <v>6.8244000000000013E-2</v>
      </c>
      <c r="AV20" s="44">
        <v>5.2315560000000003</v>
      </c>
      <c r="AW20" s="44">
        <v>0.79279200000000016</v>
      </c>
    </row>
    <row r="21" spans="1:49" x14ac:dyDescent="0.25">
      <c r="A21" t="s">
        <v>197</v>
      </c>
      <c r="B21" t="s">
        <v>171</v>
      </c>
      <c r="C21" s="44">
        <v>1.9297080000000004</v>
      </c>
      <c r="D21" s="44">
        <v>0.46173600000000004</v>
      </c>
      <c r="E21" s="44">
        <v>0.19021200000000002</v>
      </c>
      <c r="F21" s="44">
        <v>1.0091400000000001</v>
      </c>
      <c r="G21" s="44">
        <v>0.20328000000000004</v>
      </c>
      <c r="H21" s="44">
        <v>0.28168799999999999</v>
      </c>
      <c r="I21" s="44">
        <v>1.9543920000000001</v>
      </c>
      <c r="J21" s="44">
        <v>2.8110720000000002</v>
      </c>
      <c r="K21" s="44">
        <v>3.6300000000000006E-2</v>
      </c>
      <c r="L21" s="44">
        <v>0.52707599999999999</v>
      </c>
      <c r="M21" s="44">
        <v>8.1631440000000008</v>
      </c>
      <c r="N21" s="44">
        <v>2.1271800000000005</v>
      </c>
      <c r="O21" s="44">
        <v>0.25700400000000007</v>
      </c>
      <c r="P21" s="44">
        <v>0.12196800000000002</v>
      </c>
      <c r="Q21" s="44">
        <v>0.12342000000000003</v>
      </c>
      <c r="R21" s="44">
        <v>1.3750440000000004</v>
      </c>
      <c r="S21" s="44">
        <v>9.1214640000000013</v>
      </c>
      <c r="T21" s="44">
        <v>4.6478520000000012</v>
      </c>
      <c r="U21" s="44">
        <v>0.82038000000000011</v>
      </c>
      <c r="V21" s="44">
        <v>1.347456</v>
      </c>
      <c r="W21" s="44">
        <v>6.098400000000001E-2</v>
      </c>
      <c r="X21" s="44">
        <v>7.9860000000000014E-2</v>
      </c>
      <c r="Y21" s="44">
        <v>2.9040000000000007E-2</v>
      </c>
      <c r="Z21" s="44">
        <v>3.0927600000000002</v>
      </c>
      <c r="AA21" s="44">
        <v>3.7752000000000008E-2</v>
      </c>
      <c r="AB21" s="44">
        <v>0.51691200000000004</v>
      </c>
      <c r="AC21" s="44">
        <v>5.8080000000000014E-2</v>
      </c>
      <c r="AD21" s="44">
        <v>5.6889360000000009</v>
      </c>
      <c r="AE21" s="44">
        <v>0.48787200000000008</v>
      </c>
      <c r="AF21" s="44">
        <v>3.1944000000000007E-2</v>
      </c>
      <c r="AG21" s="44">
        <v>4.6464000000000005E-2</v>
      </c>
      <c r="AH21" s="44">
        <v>0.11470800000000002</v>
      </c>
      <c r="AI21" s="44">
        <v>0.38913600000000009</v>
      </c>
      <c r="AJ21" s="44">
        <v>1.0701240000000003</v>
      </c>
      <c r="AK21" s="44">
        <v>4.9368000000000002E-2</v>
      </c>
      <c r="AL21" s="44">
        <v>0.14665200000000003</v>
      </c>
      <c r="AM21" s="44">
        <v>0.4443120000000001</v>
      </c>
      <c r="AN21" s="44">
        <v>0.22651200000000002</v>
      </c>
      <c r="AO21" s="44">
        <v>8.0673120000000011</v>
      </c>
      <c r="AP21" s="44">
        <v>2.3232000000000003E-2</v>
      </c>
      <c r="AQ21" s="44">
        <v>7.5504000000000016E-2</v>
      </c>
      <c r="AR21" s="44">
        <v>5.5176000000000003E-2</v>
      </c>
      <c r="AS21" s="44">
        <v>0.12487200000000001</v>
      </c>
      <c r="AT21" s="44">
        <v>2.4146760000000005</v>
      </c>
      <c r="AU21" s="44">
        <v>7.2600000000000012E-2</v>
      </c>
      <c r="AV21" s="44">
        <v>5.629404000000001</v>
      </c>
      <c r="AW21" s="44">
        <v>0.91621200000000014</v>
      </c>
    </row>
    <row r="22" spans="1:49" x14ac:dyDescent="0.25">
      <c r="A22" t="s">
        <v>197</v>
      </c>
      <c r="B22" t="s">
        <v>172</v>
      </c>
      <c r="C22" s="44">
        <v>1.8338760000000003</v>
      </c>
      <c r="D22" s="44">
        <v>0.58660800000000013</v>
      </c>
      <c r="E22" s="44">
        <v>8.2764000000000004E-2</v>
      </c>
      <c r="F22" s="44">
        <v>2.1823560000000004</v>
      </c>
      <c r="G22" s="44">
        <v>0.21199200000000004</v>
      </c>
      <c r="H22" s="44">
        <v>0.36009600000000008</v>
      </c>
      <c r="I22" s="44">
        <v>1.165956</v>
      </c>
      <c r="J22" s="44">
        <v>2.6658720000000002</v>
      </c>
      <c r="K22" s="44">
        <v>3.3396000000000002E-2</v>
      </c>
      <c r="L22" s="44">
        <v>0.25990800000000003</v>
      </c>
      <c r="M22" s="44">
        <v>7.7319000000000004</v>
      </c>
      <c r="N22" s="44">
        <v>2.6586119999999998</v>
      </c>
      <c r="O22" s="44">
        <v>0.30637200000000009</v>
      </c>
      <c r="P22" s="44">
        <v>0.11906399999999999</v>
      </c>
      <c r="Q22" s="44">
        <v>0.23086800000000002</v>
      </c>
      <c r="R22" s="44">
        <v>1.4665200000000003</v>
      </c>
      <c r="S22" s="44">
        <v>10.232244000000001</v>
      </c>
      <c r="T22" s="44">
        <v>4.8308040000000005</v>
      </c>
      <c r="U22" s="44">
        <v>0.53869200000000006</v>
      </c>
      <c r="V22" s="44">
        <v>0.92056800000000016</v>
      </c>
      <c r="W22" s="44">
        <v>6.098400000000001E-2</v>
      </c>
      <c r="X22" s="44">
        <v>0.103092</v>
      </c>
      <c r="Y22" s="44">
        <v>3.1944000000000007E-2</v>
      </c>
      <c r="Z22" s="44">
        <v>2.3754720000000002</v>
      </c>
      <c r="AA22" s="44">
        <v>4.2108E-2</v>
      </c>
      <c r="AB22" s="44">
        <v>0.63888000000000011</v>
      </c>
      <c r="AC22" s="44">
        <v>6.098400000000001E-2</v>
      </c>
      <c r="AD22" s="44">
        <v>5.3549760000000006</v>
      </c>
      <c r="AE22" s="44">
        <v>0.44140800000000002</v>
      </c>
      <c r="AF22" s="44">
        <v>2.7588000000000001E-2</v>
      </c>
      <c r="AG22" s="44">
        <v>3.7752000000000008E-2</v>
      </c>
      <c r="AH22" s="44">
        <v>7.8408000000000019E-2</v>
      </c>
      <c r="AI22" s="44">
        <v>0.4544760000000001</v>
      </c>
      <c r="AJ22" s="44">
        <v>1.1993520000000002</v>
      </c>
      <c r="AK22" s="44">
        <v>5.5176000000000003E-2</v>
      </c>
      <c r="AL22" s="44">
        <v>0.11470800000000002</v>
      </c>
      <c r="AM22" s="44">
        <v>0.36590400000000006</v>
      </c>
      <c r="AN22" s="44">
        <v>0.20763600000000004</v>
      </c>
      <c r="AO22" s="44">
        <v>8.5000080000000011</v>
      </c>
      <c r="AP22" s="44">
        <v>2.7588000000000001E-2</v>
      </c>
      <c r="AQ22" s="44">
        <v>0.10599600000000002</v>
      </c>
      <c r="AR22" s="44">
        <v>7.2600000000000012E-2</v>
      </c>
      <c r="AS22" s="44">
        <v>0.140844</v>
      </c>
      <c r="AT22" s="44">
        <v>2.2462439999999999</v>
      </c>
      <c r="AU22" s="44">
        <v>8.5668000000000022E-2</v>
      </c>
      <c r="AV22" s="44">
        <v>5.5640640000000001</v>
      </c>
      <c r="AW22" s="44">
        <v>0.94960800000000012</v>
      </c>
    </row>
    <row r="23" spans="1:49" x14ac:dyDescent="0.25">
      <c r="A23" t="s">
        <v>198</v>
      </c>
      <c r="B23" t="s">
        <v>173</v>
      </c>
      <c r="C23" s="44">
        <v>1.634952</v>
      </c>
      <c r="D23" s="44">
        <v>0.54449999999999998</v>
      </c>
      <c r="E23" s="44">
        <v>0.16552800000000001</v>
      </c>
      <c r="F23" s="44">
        <v>1.9616520000000002</v>
      </c>
      <c r="G23" s="44">
        <v>0.18876000000000004</v>
      </c>
      <c r="H23" s="44">
        <v>0.25409999999999999</v>
      </c>
      <c r="I23" s="44">
        <v>1.2980880000000004</v>
      </c>
      <c r="J23" s="44">
        <v>2.7210480000000001</v>
      </c>
      <c r="K23" s="44">
        <v>4.0656000000000005E-2</v>
      </c>
      <c r="L23" s="44">
        <v>0.24684000000000006</v>
      </c>
      <c r="M23" s="44">
        <v>7.3979400000000002</v>
      </c>
      <c r="N23" s="44">
        <v>2.4233880000000005</v>
      </c>
      <c r="O23" s="44">
        <v>0.23667600000000005</v>
      </c>
      <c r="P23" s="44">
        <v>0.10018800000000003</v>
      </c>
      <c r="Q23" s="44">
        <v>0.20618400000000001</v>
      </c>
      <c r="R23" s="44">
        <v>1.2501720000000001</v>
      </c>
      <c r="S23" s="44">
        <v>8.915280000000001</v>
      </c>
      <c r="T23" s="44">
        <v>4.0278480000000005</v>
      </c>
      <c r="U23" s="44">
        <v>0.51400800000000013</v>
      </c>
      <c r="V23" s="44">
        <v>1.2980880000000004</v>
      </c>
      <c r="W23" s="44">
        <v>4.9368000000000002E-2</v>
      </c>
      <c r="X23" s="44">
        <v>9.2928000000000011E-2</v>
      </c>
      <c r="Y23" s="44">
        <v>2.4684000000000001E-2</v>
      </c>
      <c r="Z23" s="44">
        <v>2.5918200000000002</v>
      </c>
      <c r="AA23" s="44">
        <v>3.1944000000000007E-2</v>
      </c>
      <c r="AB23" s="44">
        <v>0.48932400000000015</v>
      </c>
      <c r="AC23" s="44">
        <v>5.5176000000000003E-2</v>
      </c>
      <c r="AD23" s="44">
        <v>5.0253720000000008</v>
      </c>
      <c r="AE23" s="44">
        <v>0.44140800000000002</v>
      </c>
      <c r="AF23" s="44">
        <v>3.0492000000000005E-2</v>
      </c>
      <c r="AG23" s="44">
        <v>3.920400000000001E-2</v>
      </c>
      <c r="AH23" s="44">
        <v>9.4380000000000019E-2</v>
      </c>
      <c r="AI23" s="44">
        <v>0.40656000000000009</v>
      </c>
      <c r="AJ23" s="44">
        <v>0.95977199999999996</v>
      </c>
      <c r="AK23" s="44">
        <v>4.7916E-2</v>
      </c>
      <c r="AL23" s="44">
        <v>0.12342000000000003</v>
      </c>
      <c r="AM23" s="44">
        <v>0.36154799999999998</v>
      </c>
      <c r="AN23" s="44">
        <v>0.18876000000000004</v>
      </c>
      <c r="AO23" s="44">
        <v>6.1027560000000012</v>
      </c>
      <c r="AP23" s="44">
        <v>3.0492000000000005E-2</v>
      </c>
      <c r="AQ23" s="44">
        <v>6.3888000000000014E-2</v>
      </c>
      <c r="AR23" s="44">
        <v>5.8080000000000014E-2</v>
      </c>
      <c r="AS23" s="44">
        <v>0.14229600000000001</v>
      </c>
      <c r="AT23" s="44">
        <v>1.7670840000000001</v>
      </c>
      <c r="AU23" s="44">
        <v>6.5340000000000009E-2</v>
      </c>
      <c r="AV23" s="44">
        <v>5.5234080000000008</v>
      </c>
      <c r="AW23" s="44">
        <v>0.85958400000000013</v>
      </c>
    </row>
    <row r="24" spans="1:49" x14ac:dyDescent="0.25">
      <c r="A24" t="s">
        <v>198</v>
      </c>
      <c r="B24" t="s">
        <v>174</v>
      </c>
      <c r="C24" s="44">
        <v>2.0618400000000001</v>
      </c>
      <c r="D24" s="44">
        <v>0.73035600000000001</v>
      </c>
      <c r="E24" s="44">
        <v>0.13939200000000002</v>
      </c>
      <c r="F24" s="44">
        <v>1.9151880000000006</v>
      </c>
      <c r="G24" s="44">
        <v>0.19456800000000005</v>
      </c>
      <c r="H24" s="44">
        <v>0.26571600000000006</v>
      </c>
      <c r="I24" s="44">
        <v>1.170312</v>
      </c>
      <c r="J24" s="44">
        <v>2.3057760000000007</v>
      </c>
      <c r="K24" s="44">
        <v>4.0656000000000005E-2</v>
      </c>
      <c r="L24" s="44">
        <v>0.310728</v>
      </c>
      <c r="M24" s="44">
        <v>7.511196</v>
      </c>
      <c r="N24" s="44">
        <v>2.2346280000000003</v>
      </c>
      <c r="O24" s="44">
        <v>0.30492000000000002</v>
      </c>
      <c r="P24" s="44">
        <v>0.11035200000000001</v>
      </c>
      <c r="Q24" s="44">
        <v>0.23377200000000006</v>
      </c>
      <c r="R24" s="44">
        <v>1.2283920000000002</v>
      </c>
      <c r="S24" s="44">
        <v>8.4186960000000006</v>
      </c>
      <c r="T24" s="44">
        <v>3.7592280000000007</v>
      </c>
      <c r="U24" s="44">
        <v>0.48351600000000006</v>
      </c>
      <c r="V24" s="44">
        <v>1.1151360000000001</v>
      </c>
      <c r="W24" s="44">
        <v>5.8080000000000014E-2</v>
      </c>
      <c r="X24" s="44">
        <v>8.7120000000000003E-2</v>
      </c>
      <c r="Y24" s="44">
        <v>2.9040000000000007E-2</v>
      </c>
      <c r="Z24" s="44">
        <v>2.8764120000000006</v>
      </c>
      <c r="AA24" s="44">
        <v>3.1944000000000007E-2</v>
      </c>
      <c r="AB24" s="44">
        <v>0.58080000000000009</v>
      </c>
      <c r="AC24" s="44">
        <v>5.9531999999999995E-2</v>
      </c>
      <c r="AD24" s="44">
        <v>5.2228440000000003</v>
      </c>
      <c r="AE24" s="44">
        <v>0.44140800000000002</v>
      </c>
      <c r="AF24" s="44">
        <v>3.1944000000000007E-2</v>
      </c>
      <c r="AG24" s="44">
        <v>4.6464000000000005E-2</v>
      </c>
      <c r="AH24" s="44">
        <v>0.12632400000000002</v>
      </c>
      <c r="AI24" s="44">
        <v>0.42398400000000008</v>
      </c>
      <c r="AJ24" s="44">
        <v>1.0396320000000001</v>
      </c>
      <c r="AK24" s="44">
        <v>4.6464000000000005E-2</v>
      </c>
      <c r="AL24" s="44">
        <v>0.12922800000000001</v>
      </c>
      <c r="AM24" s="44">
        <v>0.30637200000000009</v>
      </c>
      <c r="AN24" s="44">
        <v>0.20763600000000004</v>
      </c>
      <c r="AO24" s="44">
        <v>5.4319320000000006</v>
      </c>
      <c r="AP24" s="44">
        <v>2.3232000000000003E-2</v>
      </c>
      <c r="AQ24" s="44">
        <v>6.6792000000000004E-2</v>
      </c>
      <c r="AR24" s="44">
        <v>7.9860000000000014E-2</v>
      </c>
      <c r="AS24" s="44">
        <v>0.14810400000000001</v>
      </c>
      <c r="AT24" s="44">
        <v>1.5071760000000003</v>
      </c>
      <c r="AU24" s="44">
        <v>7.2600000000000012E-2</v>
      </c>
      <c r="AV24" s="44">
        <v>6.195684</v>
      </c>
      <c r="AW24" s="44">
        <v>0.96993600000000013</v>
      </c>
    </row>
    <row r="25" spans="1:49" x14ac:dyDescent="0.25">
      <c r="A25" t="s">
        <v>198</v>
      </c>
      <c r="B25" t="s">
        <v>175</v>
      </c>
      <c r="C25" s="44">
        <v>1.8324240000000003</v>
      </c>
      <c r="D25" s="44">
        <v>0.61564799999999997</v>
      </c>
      <c r="E25" s="44">
        <v>0.11470800000000002</v>
      </c>
      <c r="F25" s="44">
        <v>2.1881640000000004</v>
      </c>
      <c r="G25" s="44">
        <v>0.22506000000000001</v>
      </c>
      <c r="H25" s="44">
        <v>0.38623200000000008</v>
      </c>
      <c r="I25" s="44">
        <v>1.2937320000000001</v>
      </c>
      <c r="J25" s="44">
        <v>2.8952880000000007</v>
      </c>
      <c r="K25" s="44">
        <v>4.2108E-2</v>
      </c>
      <c r="L25" s="44">
        <v>0.28168799999999999</v>
      </c>
      <c r="M25" s="44">
        <v>7.7812679999999999</v>
      </c>
      <c r="N25" s="44">
        <v>2.4393600000000002</v>
      </c>
      <c r="O25" s="44">
        <v>0.30637200000000009</v>
      </c>
      <c r="P25" s="44">
        <v>0.12196800000000002</v>
      </c>
      <c r="Q25" s="44">
        <v>0.22506000000000001</v>
      </c>
      <c r="R25" s="44">
        <v>1.2109680000000003</v>
      </c>
      <c r="S25" s="44">
        <v>10.540068000000002</v>
      </c>
      <c r="T25" s="44">
        <v>4.9469640000000004</v>
      </c>
      <c r="U25" s="44">
        <v>0.60838800000000004</v>
      </c>
      <c r="V25" s="44">
        <v>1.1093280000000001</v>
      </c>
      <c r="W25" s="44">
        <v>7.8408000000000019E-2</v>
      </c>
      <c r="X25" s="44">
        <v>0.11325600000000001</v>
      </c>
      <c r="Y25" s="44">
        <v>2.9040000000000007E-2</v>
      </c>
      <c r="Z25" s="44">
        <v>2.6862000000000004</v>
      </c>
      <c r="AA25" s="44">
        <v>4.7916E-2</v>
      </c>
      <c r="AB25" s="44">
        <v>0.67227599999999998</v>
      </c>
      <c r="AC25" s="44">
        <v>5.8080000000000014E-2</v>
      </c>
      <c r="AD25" s="44">
        <v>5.629404000000001</v>
      </c>
      <c r="AE25" s="44">
        <v>0.45883200000000007</v>
      </c>
      <c r="AF25" s="44">
        <v>2.6136000000000003E-2</v>
      </c>
      <c r="AG25" s="44">
        <v>4.0656000000000005E-2</v>
      </c>
      <c r="AH25" s="44">
        <v>4.501200000000001E-2</v>
      </c>
      <c r="AI25" s="44">
        <v>0.42979200000000006</v>
      </c>
      <c r="AJ25" s="44">
        <v>1.3706880000000004</v>
      </c>
      <c r="AK25" s="44">
        <v>4.9368000000000002E-2</v>
      </c>
      <c r="AL25" s="44">
        <v>0.11180400000000001</v>
      </c>
      <c r="AM25" s="44">
        <v>0.47190000000000004</v>
      </c>
      <c r="AN25" s="44">
        <v>0.22506000000000001</v>
      </c>
      <c r="AO25" s="44">
        <v>9.6950040000000026</v>
      </c>
      <c r="AP25" s="44">
        <v>2.6136000000000003E-2</v>
      </c>
      <c r="AQ25" s="44">
        <v>9.4380000000000019E-2</v>
      </c>
      <c r="AR25" s="44">
        <v>7.9860000000000014E-2</v>
      </c>
      <c r="AS25" s="44">
        <v>0.10164000000000002</v>
      </c>
      <c r="AT25" s="44">
        <v>2.5061520000000002</v>
      </c>
      <c r="AU25" s="44">
        <v>8.7120000000000003E-2</v>
      </c>
      <c r="AV25" s="44">
        <v>5.5176000000000007</v>
      </c>
      <c r="AW25" s="44">
        <v>0.94234800000000019</v>
      </c>
    </row>
    <row r="26" spans="1:49" x14ac:dyDescent="0.25">
      <c r="A26" t="s">
        <v>198</v>
      </c>
      <c r="B26" t="s">
        <v>176</v>
      </c>
      <c r="C26" s="44">
        <v>1.9035720000000003</v>
      </c>
      <c r="D26" s="44">
        <v>0.4544760000000001</v>
      </c>
      <c r="E26" s="44">
        <v>0.12487200000000001</v>
      </c>
      <c r="F26" s="44">
        <v>1.8585600000000004</v>
      </c>
      <c r="G26" s="44">
        <v>0.22360800000000003</v>
      </c>
      <c r="H26" s="44">
        <v>0.29330400000000006</v>
      </c>
      <c r="I26" s="44">
        <v>1.0846440000000004</v>
      </c>
      <c r="J26" s="44">
        <v>2.7834840000000001</v>
      </c>
      <c r="K26" s="44">
        <v>4.6464000000000005E-2</v>
      </c>
      <c r="L26" s="44">
        <v>0.35428800000000005</v>
      </c>
      <c r="M26" s="44">
        <v>6.5688480000000009</v>
      </c>
      <c r="N26" s="44">
        <v>2.041512</v>
      </c>
      <c r="O26" s="44">
        <v>0.25555200000000006</v>
      </c>
      <c r="P26" s="44">
        <v>0.10164000000000002</v>
      </c>
      <c r="Q26" s="44">
        <v>0.23086800000000002</v>
      </c>
      <c r="R26" s="44">
        <v>0.8349000000000002</v>
      </c>
      <c r="S26" s="44">
        <v>9.0430560000000018</v>
      </c>
      <c r="T26" s="44">
        <v>9.0924240000000012</v>
      </c>
      <c r="U26" s="44">
        <v>0.60984000000000005</v>
      </c>
      <c r="V26" s="44">
        <v>1.1151360000000001</v>
      </c>
      <c r="W26" s="44">
        <v>0.1089</v>
      </c>
      <c r="X26" s="44">
        <v>0.11761200000000001</v>
      </c>
      <c r="Y26" s="44">
        <v>2.9040000000000007E-2</v>
      </c>
      <c r="Z26" s="44">
        <v>2.5700400000000005</v>
      </c>
      <c r="AA26" s="44">
        <v>4.2108E-2</v>
      </c>
      <c r="AB26" s="44">
        <v>0.49658400000000008</v>
      </c>
      <c r="AC26" s="44">
        <v>2.7588000000000001E-2</v>
      </c>
      <c r="AD26" s="44">
        <v>5.0050440000000007</v>
      </c>
      <c r="AE26" s="44">
        <v>0.42398400000000008</v>
      </c>
      <c r="AF26" s="44">
        <v>2.6136000000000003E-2</v>
      </c>
      <c r="AG26" s="44">
        <v>4.2108E-2</v>
      </c>
      <c r="AH26" s="44">
        <v>8.8572000000000012E-2</v>
      </c>
      <c r="AI26" s="44">
        <v>0.42834000000000005</v>
      </c>
      <c r="AJ26" s="44">
        <v>1.1165880000000001</v>
      </c>
      <c r="AK26" s="44">
        <v>8.5668000000000022E-2</v>
      </c>
      <c r="AL26" s="44">
        <v>0.11180400000000001</v>
      </c>
      <c r="AM26" s="44">
        <v>0.55030800000000013</v>
      </c>
      <c r="AN26" s="44">
        <v>0.19021200000000002</v>
      </c>
      <c r="AO26" s="44">
        <v>6.7547040000000012</v>
      </c>
      <c r="AP26" s="44">
        <v>2.0328000000000002E-2</v>
      </c>
      <c r="AQ26" s="44">
        <v>0.15391199999999999</v>
      </c>
      <c r="AR26" s="44">
        <v>5.9531999999999995E-2</v>
      </c>
      <c r="AS26" s="44">
        <v>0.13648800000000003</v>
      </c>
      <c r="AT26" s="44">
        <v>1.498464</v>
      </c>
      <c r="AU26" s="44">
        <v>7.6955999999999997E-2</v>
      </c>
      <c r="AV26" s="44">
        <v>3.429624</v>
      </c>
      <c r="AW26" s="44">
        <v>0.60693600000000014</v>
      </c>
    </row>
    <row r="27" spans="1:49" x14ac:dyDescent="0.25">
      <c r="A27" t="s">
        <v>198</v>
      </c>
      <c r="B27" t="s">
        <v>177</v>
      </c>
      <c r="C27" s="44">
        <v>1.7598240000000005</v>
      </c>
      <c r="D27" s="44">
        <v>0.60693600000000014</v>
      </c>
      <c r="E27" s="44">
        <v>0.13648800000000003</v>
      </c>
      <c r="F27" s="44">
        <v>2.0836200000000002</v>
      </c>
      <c r="G27" s="44">
        <v>0.23958000000000004</v>
      </c>
      <c r="H27" s="44">
        <v>0.33105600000000002</v>
      </c>
      <c r="I27" s="44">
        <v>1.1325600000000002</v>
      </c>
      <c r="J27" s="44">
        <v>2.6484480000000001</v>
      </c>
      <c r="K27" s="44">
        <v>3.920400000000001E-2</v>
      </c>
      <c r="L27" s="44">
        <v>0.35864400000000002</v>
      </c>
      <c r="M27" s="44">
        <v>7.3471200000000012</v>
      </c>
      <c r="N27" s="44">
        <v>2.2317240000000003</v>
      </c>
      <c r="O27" s="44">
        <v>0.28023600000000004</v>
      </c>
      <c r="P27" s="44">
        <v>0.11325600000000001</v>
      </c>
      <c r="Q27" s="44">
        <v>0.25119600000000003</v>
      </c>
      <c r="R27" s="44">
        <v>1.4360280000000003</v>
      </c>
      <c r="S27" s="44">
        <v>9.792288000000001</v>
      </c>
      <c r="T27" s="44">
        <v>4.3211520000000005</v>
      </c>
      <c r="U27" s="44">
        <v>0.53724000000000005</v>
      </c>
      <c r="V27" s="44">
        <v>1.1717640000000002</v>
      </c>
      <c r="W27" s="44">
        <v>5.8080000000000014E-2</v>
      </c>
      <c r="X27" s="44">
        <v>0.140844</v>
      </c>
      <c r="Y27" s="44">
        <v>3.0492000000000005E-2</v>
      </c>
      <c r="Z27" s="44">
        <v>2.7675120000000004</v>
      </c>
      <c r="AA27" s="44">
        <v>4.0656000000000005E-2</v>
      </c>
      <c r="AB27" s="44">
        <v>0.564828</v>
      </c>
      <c r="AC27" s="44">
        <v>5.8080000000000014E-2</v>
      </c>
      <c r="AD27" s="44">
        <v>5.0863560000000003</v>
      </c>
      <c r="AE27" s="44">
        <v>0.455928</v>
      </c>
      <c r="AF27" s="44">
        <v>2.3232000000000003E-2</v>
      </c>
      <c r="AG27" s="44">
        <v>4.2108E-2</v>
      </c>
      <c r="AH27" s="44">
        <v>0.11180400000000001</v>
      </c>
      <c r="AI27" s="44">
        <v>0.41527200000000009</v>
      </c>
      <c r="AJ27" s="44">
        <v>1.3097040000000002</v>
      </c>
      <c r="AK27" s="44">
        <v>4.7916E-2</v>
      </c>
      <c r="AL27" s="44">
        <v>0.10744800000000002</v>
      </c>
      <c r="AM27" s="44">
        <v>0.53143200000000013</v>
      </c>
      <c r="AN27" s="44">
        <v>0.20908800000000002</v>
      </c>
      <c r="AO27" s="44">
        <v>7.383420000000001</v>
      </c>
      <c r="AP27" s="44">
        <v>4.2108E-2</v>
      </c>
      <c r="AQ27" s="44">
        <v>7.9860000000000014E-2</v>
      </c>
      <c r="AR27" s="44">
        <v>5.8080000000000014E-2</v>
      </c>
      <c r="AS27" s="44">
        <v>0.10164000000000002</v>
      </c>
      <c r="AT27" s="44">
        <v>1.9166400000000003</v>
      </c>
      <c r="AU27" s="44">
        <v>8.1312000000000009E-2</v>
      </c>
      <c r="AV27" s="44">
        <v>5.8196160000000017</v>
      </c>
      <c r="AW27" s="44">
        <v>0.88136400000000026</v>
      </c>
    </row>
    <row r="28" spans="1:49" x14ac:dyDescent="0.25">
      <c r="A28" t="s">
        <v>199</v>
      </c>
      <c r="B28" t="s">
        <v>178</v>
      </c>
      <c r="C28" s="44">
        <v>1.6552800000000003</v>
      </c>
      <c r="D28" s="44">
        <v>0.62145600000000001</v>
      </c>
      <c r="E28" s="44">
        <v>0.23086800000000002</v>
      </c>
      <c r="F28" s="44">
        <v>1.751112</v>
      </c>
      <c r="G28" s="44">
        <v>0.21489600000000003</v>
      </c>
      <c r="H28" s="44">
        <v>0.37316400000000005</v>
      </c>
      <c r="I28" s="44">
        <v>1.4273160000000003</v>
      </c>
      <c r="J28" s="44">
        <v>2.263668</v>
      </c>
      <c r="K28" s="44">
        <v>4.6464000000000005E-2</v>
      </c>
      <c r="L28" s="44">
        <v>0.39930000000000004</v>
      </c>
      <c r="M28" s="44">
        <v>8.6147160000000014</v>
      </c>
      <c r="N28" s="44">
        <v>1.9311600000000002</v>
      </c>
      <c r="O28" s="44">
        <v>0.28168799999999999</v>
      </c>
      <c r="P28" s="44">
        <v>9.0024000000000021E-2</v>
      </c>
      <c r="Q28" s="44">
        <v>0.20618400000000001</v>
      </c>
      <c r="R28" s="44">
        <v>0.81166800000000006</v>
      </c>
      <c r="S28" s="44">
        <v>8.1573360000000008</v>
      </c>
      <c r="T28" s="44">
        <v>3.933468</v>
      </c>
      <c r="U28" s="44">
        <v>0.70422000000000007</v>
      </c>
      <c r="V28" s="44">
        <v>1.2254880000000004</v>
      </c>
      <c r="W28" s="44">
        <v>6.3888000000000014E-2</v>
      </c>
      <c r="X28" s="44">
        <v>0.12632400000000002</v>
      </c>
      <c r="Y28" s="44">
        <v>2.9040000000000007E-2</v>
      </c>
      <c r="Z28" s="44">
        <v>3.7534200000000006</v>
      </c>
      <c r="AA28" s="44">
        <v>3.7752000000000008E-2</v>
      </c>
      <c r="AB28" s="44">
        <v>0.48642000000000002</v>
      </c>
      <c r="AC28" s="44">
        <v>4.7916E-2</v>
      </c>
      <c r="AD28" s="44">
        <v>4.527336</v>
      </c>
      <c r="AE28" s="44">
        <v>0.4443120000000001</v>
      </c>
      <c r="AF28" s="44">
        <v>3.0492000000000005E-2</v>
      </c>
      <c r="AG28" s="44">
        <v>5.0820000000000011E-2</v>
      </c>
      <c r="AH28" s="44">
        <v>7.4052000000000007E-2</v>
      </c>
      <c r="AI28" s="44">
        <v>0.34557600000000005</v>
      </c>
      <c r="AJ28" s="44">
        <v>0.98736000000000024</v>
      </c>
      <c r="AK28" s="44">
        <v>4.7916E-2</v>
      </c>
      <c r="AL28" s="44">
        <v>0.17133600000000004</v>
      </c>
      <c r="AM28" s="44">
        <v>0.45883200000000007</v>
      </c>
      <c r="AN28" s="44">
        <v>0.21489600000000003</v>
      </c>
      <c r="AO28" s="44">
        <v>10.72302</v>
      </c>
      <c r="AP28" s="44">
        <v>2.3232000000000003E-2</v>
      </c>
      <c r="AQ28" s="44">
        <v>9.2928000000000011E-2</v>
      </c>
      <c r="AR28" s="44">
        <v>4.2108E-2</v>
      </c>
      <c r="AS28" s="44">
        <v>0.103092</v>
      </c>
      <c r="AT28" s="44">
        <v>2.0081160000000007</v>
      </c>
      <c r="AU28" s="44">
        <v>7.5504000000000016E-2</v>
      </c>
      <c r="AV28" s="44">
        <v>4.3429320000000002</v>
      </c>
      <c r="AW28" s="44">
        <v>0.76084800000000008</v>
      </c>
    </row>
    <row r="29" spans="1:49" x14ac:dyDescent="0.25">
      <c r="A29" t="s">
        <v>199</v>
      </c>
      <c r="B29" t="s">
        <v>179</v>
      </c>
      <c r="C29" s="44">
        <v>2.0386080000000004</v>
      </c>
      <c r="D29" s="44">
        <v>0.73471200000000014</v>
      </c>
      <c r="E29" s="44">
        <v>0.12922800000000001</v>
      </c>
      <c r="F29" s="44">
        <v>1.977624</v>
      </c>
      <c r="G29" s="44">
        <v>0.19602000000000003</v>
      </c>
      <c r="H29" s="44">
        <v>0.336864</v>
      </c>
      <c r="I29" s="44">
        <v>1.209516</v>
      </c>
      <c r="J29" s="44">
        <v>2.549712</v>
      </c>
      <c r="K29" s="44">
        <v>4.2108E-2</v>
      </c>
      <c r="L29" s="44">
        <v>0.27733200000000002</v>
      </c>
      <c r="M29" s="44">
        <v>7.5925080000000014</v>
      </c>
      <c r="N29" s="44">
        <v>2.3130360000000008</v>
      </c>
      <c r="O29" s="44">
        <v>0.33396000000000003</v>
      </c>
      <c r="P29" s="44">
        <v>0.10744800000000002</v>
      </c>
      <c r="Q29" s="44">
        <v>0.18150000000000005</v>
      </c>
      <c r="R29" s="44">
        <v>1.3982760000000001</v>
      </c>
      <c r="S29" s="44">
        <v>9.0183719999999994</v>
      </c>
      <c r="T29" s="44">
        <v>4.0496280000000002</v>
      </c>
      <c r="U29" s="44">
        <v>0.37752000000000008</v>
      </c>
      <c r="V29" s="44">
        <v>0.87119999999999997</v>
      </c>
      <c r="W29" s="44">
        <v>4.2108E-2</v>
      </c>
      <c r="X29" s="44">
        <v>0.15391199999999999</v>
      </c>
      <c r="Y29" s="44">
        <v>3.3396000000000002E-2</v>
      </c>
      <c r="Z29" s="44">
        <v>3.1290600000000004</v>
      </c>
      <c r="AA29" s="44">
        <v>4.3560000000000001E-2</v>
      </c>
      <c r="AB29" s="44">
        <v>0.67372799999999999</v>
      </c>
      <c r="AC29" s="44">
        <v>5.8080000000000014E-2</v>
      </c>
      <c r="AD29" s="44">
        <v>5.4290280000000006</v>
      </c>
      <c r="AE29" s="44">
        <v>0.4544760000000001</v>
      </c>
      <c r="AF29" s="44">
        <v>3.4848000000000004E-2</v>
      </c>
      <c r="AG29" s="44">
        <v>4.6464000000000005E-2</v>
      </c>
      <c r="AH29" s="44">
        <v>9.7284000000000023E-2</v>
      </c>
      <c r="AI29" s="44">
        <v>0.43995600000000012</v>
      </c>
      <c r="AJ29" s="44">
        <v>1.1920920000000002</v>
      </c>
      <c r="AK29" s="44">
        <v>5.2272000000000006E-2</v>
      </c>
      <c r="AL29" s="44">
        <v>0.13939200000000002</v>
      </c>
      <c r="AM29" s="44">
        <v>0.30201600000000006</v>
      </c>
      <c r="AN29" s="44">
        <v>0.20037600000000005</v>
      </c>
      <c r="AO29" s="44">
        <v>6.2479560000000012</v>
      </c>
      <c r="AP29" s="44">
        <v>2.6136000000000003E-2</v>
      </c>
      <c r="AQ29" s="44">
        <v>0.10018800000000003</v>
      </c>
      <c r="AR29" s="44">
        <v>7.5504000000000016E-2</v>
      </c>
      <c r="AS29" s="44">
        <v>0.13794000000000003</v>
      </c>
      <c r="AT29" s="44">
        <v>1.6727040000000002</v>
      </c>
      <c r="AU29" s="44">
        <v>8.1312000000000009E-2</v>
      </c>
      <c r="AV29" s="44">
        <v>5.6598960000000007</v>
      </c>
      <c r="AW29" s="44">
        <v>0.96848400000000012</v>
      </c>
    </row>
    <row r="30" spans="1:49" x14ac:dyDescent="0.25">
      <c r="A30" t="s">
        <v>199</v>
      </c>
      <c r="B30" t="s">
        <v>180</v>
      </c>
      <c r="C30" s="44">
        <v>1.6610880000000003</v>
      </c>
      <c r="D30" s="44">
        <v>0.51546000000000003</v>
      </c>
      <c r="E30" s="44">
        <v>0.132132</v>
      </c>
      <c r="F30" s="44">
        <v>1.977624</v>
      </c>
      <c r="G30" s="44">
        <v>0.23232000000000005</v>
      </c>
      <c r="H30" s="44">
        <v>0.37316400000000005</v>
      </c>
      <c r="I30" s="44">
        <v>1.4520000000000004</v>
      </c>
      <c r="J30" s="44">
        <v>2.5656840000000001</v>
      </c>
      <c r="K30" s="44">
        <v>3.7752000000000008E-2</v>
      </c>
      <c r="L30" s="44">
        <v>0.35283600000000009</v>
      </c>
      <c r="M30" s="44">
        <v>7.309368000000001</v>
      </c>
      <c r="N30" s="44">
        <v>2.4451680000000002</v>
      </c>
      <c r="O30" s="44">
        <v>0.32089200000000001</v>
      </c>
      <c r="P30" s="44">
        <v>0.12922800000000001</v>
      </c>
      <c r="Q30" s="44">
        <v>0.25119600000000003</v>
      </c>
      <c r="R30" s="44">
        <v>1.5594480000000004</v>
      </c>
      <c r="S30" s="44">
        <v>9.4409040000000033</v>
      </c>
      <c r="T30" s="44">
        <v>4.3008240000000004</v>
      </c>
      <c r="U30" s="44">
        <v>0.70857600000000009</v>
      </c>
      <c r="V30" s="44">
        <v>1.1543400000000001</v>
      </c>
      <c r="W30" s="44">
        <v>6.8244000000000013E-2</v>
      </c>
      <c r="X30" s="44">
        <v>0.1089</v>
      </c>
      <c r="Y30" s="44">
        <v>2.9040000000000007E-2</v>
      </c>
      <c r="Z30" s="44">
        <v>3.0303240000000002</v>
      </c>
      <c r="AA30" s="44">
        <v>4.3560000000000001E-2</v>
      </c>
      <c r="AB30" s="44">
        <v>0.57208800000000004</v>
      </c>
      <c r="AC30" s="44">
        <v>5.2272000000000006E-2</v>
      </c>
      <c r="AD30" s="44">
        <v>5.1836400000000005</v>
      </c>
      <c r="AE30" s="44">
        <v>0.45738000000000012</v>
      </c>
      <c r="AF30" s="44">
        <v>2.4684000000000001E-2</v>
      </c>
      <c r="AG30" s="44">
        <v>4.3560000000000001E-2</v>
      </c>
      <c r="AH30" s="44">
        <v>7.5504000000000016E-2</v>
      </c>
      <c r="AI30" s="44">
        <v>0.42108000000000007</v>
      </c>
      <c r="AJ30" s="44">
        <v>1.2342000000000002</v>
      </c>
      <c r="AK30" s="44">
        <v>5.3724000000000008E-2</v>
      </c>
      <c r="AL30" s="44">
        <v>0.15826800000000005</v>
      </c>
      <c r="AM30" s="44">
        <v>0.62436000000000014</v>
      </c>
      <c r="AN30" s="44">
        <v>0.21344400000000005</v>
      </c>
      <c r="AO30" s="44">
        <v>8.7090959999999988</v>
      </c>
      <c r="AP30" s="44">
        <v>4.7916E-2</v>
      </c>
      <c r="AQ30" s="44">
        <v>8.5668000000000022E-2</v>
      </c>
      <c r="AR30" s="44">
        <v>7.6955999999999997E-2</v>
      </c>
      <c r="AS30" s="44">
        <v>0.13648800000000003</v>
      </c>
      <c r="AT30" s="44">
        <v>2.5192200000000002</v>
      </c>
      <c r="AU30" s="44">
        <v>7.6955999999999997E-2</v>
      </c>
      <c r="AV30" s="44">
        <v>5.2896360000000007</v>
      </c>
      <c r="AW30" s="44">
        <v>0.86974800000000008</v>
      </c>
    </row>
    <row r="31" spans="1:49" x14ac:dyDescent="0.25">
      <c r="A31" t="s">
        <v>199</v>
      </c>
      <c r="B31" t="s">
        <v>181</v>
      </c>
      <c r="C31" s="44">
        <v>1.8846960000000004</v>
      </c>
      <c r="D31" s="44">
        <v>0.49368000000000012</v>
      </c>
      <c r="E31" s="44">
        <v>0.12777600000000003</v>
      </c>
      <c r="F31" s="44">
        <v>1.7786999999999999</v>
      </c>
      <c r="G31" s="44">
        <v>0.22651200000000002</v>
      </c>
      <c r="H31" s="44">
        <v>0.32815200000000005</v>
      </c>
      <c r="I31" s="44">
        <v>1.4665200000000003</v>
      </c>
      <c r="J31" s="44">
        <v>2.4930840000000001</v>
      </c>
      <c r="K31" s="44">
        <v>4.0656000000000005E-2</v>
      </c>
      <c r="L31" s="44">
        <v>0.44140800000000002</v>
      </c>
      <c r="M31" s="44">
        <v>6.9333</v>
      </c>
      <c r="N31" s="44">
        <v>2.5337400000000003</v>
      </c>
      <c r="O31" s="44">
        <v>0.23377200000000006</v>
      </c>
      <c r="P31" s="44">
        <v>0.11180400000000001</v>
      </c>
      <c r="Q31" s="44">
        <v>0.27152399999999999</v>
      </c>
      <c r="R31" s="44">
        <v>1.1006160000000003</v>
      </c>
      <c r="S31" s="44">
        <v>9.4510680000000011</v>
      </c>
      <c r="T31" s="44">
        <v>5.1357239999999997</v>
      </c>
      <c r="U31" s="44">
        <v>0.69260400000000011</v>
      </c>
      <c r="V31" s="44">
        <v>1.0686720000000001</v>
      </c>
      <c r="W31" s="44">
        <v>6.098400000000001E-2</v>
      </c>
      <c r="X31" s="44">
        <v>8.4215999999999999E-2</v>
      </c>
      <c r="Y31" s="44">
        <v>2.6136000000000003E-2</v>
      </c>
      <c r="Z31" s="44">
        <v>2.5642320000000005</v>
      </c>
      <c r="AA31" s="44">
        <v>3.4848000000000004E-2</v>
      </c>
      <c r="AB31" s="44">
        <v>0.53869200000000006</v>
      </c>
      <c r="AC31" s="44">
        <v>5.6628000000000005E-2</v>
      </c>
      <c r="AD31" s="44">
        <v>5.1473400000000007</v>
      </c>
      <c r="AE31" s="44">
        <v>0.45302400000000004</v>
      </c>
      <c r="AF31" s="44">
        <v>2.1780000000000001E-2</v>
      </c>
      <c r="AG31" s="44">
        <v>3.6300000000000006E-2</v>
      </c>
      <c r="AH31" s="44">
        <v>8.1312000000000009E-2</v>
      </c>
      <c r="AI31" s="44">
        <v>0.41527200000000009</v>
      </c>
      <c r="AJ31" s="44">
        <v>1.1862840000000001</v>
      </c>
      <c r="AK31" s="44">
        <v>5.0820000000000011E-2</v>
      </c>
      <c r="AL31" s="44">
        <v>0.11470800000000002</v>
      </c>
      <c r="AM31" s="44">
        <v>0.50094000000000005</v>
      </c>
      <c r="AN31" s="44">
        <v>0.19021200000000002</v>
      </c>
      <c r="AO31" s="44">
        <v>8.6771520000000031</v>
      </c>
      <c r="AP31" s="44">
        <v>4.3560000000000001E-2</v>
      </c>
      <c r="AQ31" s="44">
        <v>6.9696000000000008E-2</v>
      </c>
      <c r="AR31" s="44">
        <v>7.2600000000000012E-2</v>
      </c>
      <c r="AS31" s="44">
        <v>0.132132</v>
      </c>
      <c r="AT31" s="44">
        <v>1.8527520000000002</v>
      </c>
      <c r="AU31" s="44">
        <v>6.8244000000000013E-2</v>
      </c>
      <c r="AV31" s="44">
        <v>5.3157719999999999</v>
      </c>
      <c r="AW31" s="44">
        <v>0.86539200000000005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NMR data_Cleaned up</vt:lpstr>
      <vt:lpstr>NMR_Conc. cal.</vt:lpstr>
      <vt:lpstr>Normalized Total Peak area</vt:lpstr>
      <vt:lpstr>Analyzed data (KG)</vt:lpstr>
      <vt:lpstr>B6 - Clean-up data</vt:lpstr>
      <vt:lpstr>B6 - Final NMR</vt:lpstr>
      <vt:lpstr>B6 - Conc. Cal (2)</vt:lpstr>
      <vt:lpstr>B6 - Final tissue</vt:lpstr>
      <vt:lpstr>B6 - SIMCA</vt:lpstr>
      <vt:lpstr>B6 - TTEST (KG)</vt:lpstr>
      <vt:lpstr>B6 - Calculations (KG)</vt:lpstr>
    </vt:vector>
  </TitlesOfParts>
  <Company>Mayo Clinic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Gupta, Kshama, Ph.D.</dc:creator>
  <cp:lastModifiedBy>Gupta, Kshama, Ph.D.</cp:lastModifiedBy>
  <dcterms:created xsi:type="dcterms:W3CDTF">2019-11-14T13:59:21Z</dcterms:created>
  <dcterms:modified xsi:type="dcterms:W3CDTF">2019-12-15T22:12:42Z</dcterms:modified>
</cp:coreProperties>
</file>