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terTaylor\Documents\manuscripts\"/>
    </mc:Choice>
  </mc:AlternateContent>
  <bookViews>
    <workbookView xWindow="0" yWindow="0" windowWidth="28800" windowHeight="11835" tabRatio="500"/>
  </bookViews>
  <sheets>
    <sheet name="TableS1" sheetId="1" r:id="rId1"/>
    <sheet name="Table S6" sheetId="6" r:id="rId2"/>
    <sheet name="TableS3" sheetId="3" r:id="rId3"/>
    <sheet name="TableS5" sheetId="4" r:id="rId4"/>
    <sheet name="TableS4" sheetId="5" r:id="rId5"/>
    <sheet name="TableS2" sheetId="2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4" l="1"/>
  <c r="I46" i="4" l="1"/>
  <c r="E42" i="4"/>
  <c r="E41" i="4"/>
  <c r="E40" i="4"/>
  <c r="E39" i="4"/>
  <c r="I36" i="4"/>
  <c r="E32" i="4"/>
  <c r="E31" i="4"/>
  <c r="I30" i="4"/>
  <c r="E29" i="4"/>
  <c r="I28" i="4"/>
  <c r="E27" i="4"/>
  <c r="E26" i="4"/>
  <c r="E25" i="4"/>
  <c r="I24" i="4"/>
  <c r="E23" i="4"/>
  <c r="I22" i="4"/>
  <c r="E21" i="4"/>
  <c r="E20" i="4"/>
  <c r="E19" i="4"/>
  <c r="E18" i="4"/>
  <c r="E17" i="4"/>
  <c r="I16" i="4"/>
  <c r="E16" i="4"/>
  <c r="I15" i="4"/>
  <c r="E12" i="4"/>
  <c r="E11" i="4"/>
  <c r="E10" i="4"/>
  <c r="I9" i="4"/>
  <c r="E8" i="4"/>
  <c r="E7" i="4"/>
  <c r="I6" i="4"/>
  <c r="I5" i="4"/>
  <c r="E5" i="4"/>
  <c r="I4" i="4"/>
  <c r="I3" i="4"/>
  <c r="I2" i="4"/>
  <c r="G538" i="3"/>
  <c r="G537" i="3"/>
  <c r="G536" i="3"/>
  <c r="G534" i="3"/>
  <c r="G533" i="3"/>
  <c r="G532" i="3"/>
  <c r="G530" i="3"/>
  <c r="G529" i="3"/>
  <c r="G528" i="3"/>
  <c r="G526" i="3"/>
  <c r="G525" i="3"/>
  <c r="G524" i="3"/>
  <c r="I522" i="3"/>
  <c r="G522" i="3"/>
  <c r="G521" i="3"/>
  <c r="G520" i="3"/>
  <c r="P537" i="3"/>
  <c r="F515" i="3"/>
  <c r="P536" i="3"/>
  <c r="F514" i="3"/>
  <c r="P535" i="3"/>
  <c r="F513" i="3"/>
  <c r="P533" i="3"/>
  <c r="F511" i="3"/>
  <c r="P532" i="3"/>
  <c r="F510" i="3"/>
  <c r="P531" i="3"/>
  <c r="Q533" i="3" s="1"/>
  <c r="F509" i="3"/>
  <c r="P529" i="3"/>
  <c r="F507" i="3"/>
  <c r="P528" i="3"/>
  <c r="F506" i="3"/>
  <c r="P527" i="3"/>
  <c r="F505" i="3"/>
  <c r="P525" i="3"/>
  <c r="F503" i="3"/>
  <c r="P524" i="3"/>
  <c r="F502" i="3"/>
  <c r="P523" i="3"/>
  <c r="F501" i="3"/>
  <c r="S521" i="3"/>
  <c r="P521" i="3"/>
  <c r="I499" i="3"/>
  <c r="F499" i="3"/>
  <c r="P520" i="3"/>
  <c r="F498" i="3"/>
  <c r="P519" i="3"/>
  <c r="F497" i="3"/>
  <c r="P515" i="3"/>
  <c r="F493" i="3"/>
  <c r="F492" i="3"/>
  <c r="F491" i="3"/>
  <c r="P511" i="3"/>
  <c r="F489" i="3"/>
  <c r="P510" i="3"/>
  <c r="F488" i="3"/>
  <c r="F487" i="3"/>
  <c r="P507" i="3"/>
  <c r="F485" i="3"/>
  <c r="P506" i="3"/>
  <c r="F484" i="3"/>
  <c r="P505" i="3"/>
  <c r="F483" i="3"/>
  <c r="P503" i="3"/>
  <c r="F481" i="3"/>
  <c r="P502" i="3"/>
  <c r="F480" i="3"/>
  <c r="P501" i="3"/>
  <c r="F479" i="3"/>
  <c r="S499" i="3"/>
  <c r="P499" i="3"/>
  <c r="I477" i="3"/>
  <c r="F477" i="3"/>
  <c r="P498" i="3"/>
  <c r="R514" i="3" s="1"/>
  <c r="F476" i="3"/>
  <c r="P497" i="3"/>
  <c r="R513" i="3" s="1"/>
  <c r="F475" i="3"/>
  <c r="P493" i="3"/>
  <c r="F471" i="3"/>
  <c r="P492" i="3"/>
  <c r="F470" i="3"/>
  <c r="P491" i="3"/>
  <c r="F469" i="3"/>
  <c r="P489" i="3"/>
  <c r="F467" i="3"/>
  <c r="P488" i="3"/>
  <c r="F466" i="3"/>
  <c r="P487" i="3"/>
  <c r="F465" i="3"/>
  <c r="P485" i="3"/>
  <c r="F463" i="3"/>
  <c r="P484" i="3"/>
  <c r="F462" i="3"/>
  <c r="P483" i="3"/>
  <c r="F461" i="3"/>
  <c r="P481" i="3"/>
  <c r="F459" i="3"/>
  <c r="P480" i="3"/>
  <c r="F458" i="3"/>
  <c r="P479" i="3"/>
  <c r="F457" i="3"/>
  <c r="S477" i="3"/>
  <c r="P477" i="3"/>
  <c r="I455" i="3"/>
  <c r="F455" i="3"/>
  <c r="P476" i="3"/>
  <c r="F454" i="3"/>
  <c r="P475" i="3"/>
  <c r="F453" i="3"/>
  <c r="P471" i="3"/>
  <c r="F449" i="3"/>
  <c r="P470" i="3"/>
  <c r="F448" i="3"/>
  <c r="P469" i="3"/>
  <c r="F447" i="3"/>
  <c r="H447" i="3" s="1"/>
  <c r="P467" i="3"/>
  <c r="F445" i="3"/>
  <c r="P466" i="3"/>
  <c r="F444" i="3"/>
  <c r="P465" i="3"/>
  <c r="F443" i="3"/>
  <c r="P463" i="3"/>
  <c r="F441" i="3"/>
  <c r="P462" i="3"/>
  <c r="F440" i="3"/>
  <c r="P461" i="3"/>
  <c r="F439" i="3"/>
  <c r="H439" i="3" s="1"/>
  <c r="P459" i="3"/>
  <c r="F437" i="3"/>
  <c r="P458" i="3"/>
  <c r="F436" i="3"/>
  <c r="P457" i="3"/>
  <c r="F435" i="3"/>
  <c r="S455" i="3"/>
  <c r="P455" i="3"/>
  <c r="I433" i="3"/>
  <c r="F433" i="3"/>
  <c r="P454" i="3"/>
  <c r="F432" i="3"/>
  <c r="P453" i="3"/>
  <c r="F431" i="3"/>
  <c r="P449" i="3"/>
  <c r="F427" i="3"/>
  <c r="H427" i="3" s="1"/>
  <c r="P448" i="3"/>
  <c r="F426" i="3"/>
  <c r="P447" i="3"/>
  <c r="F425" i="3"/>
  <c r="P445" i="3"/>
  <c r="F423" i="3"/>
  <c r="P444" i="3"/>
  <c r="F422" i="3"/>
  <c r="P443" i="3"/>
  <c r="F421" i="3"/>
  <c r="P441" i="3"/>
  <c r="F419" i="3"/>
  <c r="H419" i="3" s="1"/>
  <c r="P440" i="3"/>
  <c r="F418" i="3"/>
  <c r="P439" i="3"/>
  <c r="F417" i="3"/>
  <c r="P437" i="3"/>
  <c r="F415" i="3"/>
  <c r="P436" i="3"/>
  <c r="F414" i="3"/>
  <c r="P435" i="3"/>
  <c r="F413" i="3"/>
  <c r="S433" i="3"/>
  <c r="P433" i="3"/>
  <c r="I411" i="3"/>
  <c r="F411" i="3"/>
  <c r="P432" i="3"/>
  <c r="F410" i="3"/>
  <c r="P431" i="3"/>
  <c r="F409" i="3"/>
  <c r="P427" i="3"/>
  <c r="F405" i="3"/>
  <c r="P426" i="3"/>
  <c r="F404" i="3"/>
  <c r="P425" i="3"/>
  <c r="F403" i="3"/>
  <c r="P423" i="3"/>
  <c r="F401" i="3"/>
  <c r="P422" i="3"/>
  <c r="F400" i="3"/>
  <c r="P421" i="3"/>
  <c r="F399" i="3"/>
  <c r="P419" i="3"/>
  <c r="F397" i="3"/>
  <c r="P418" i="3"/>
  <c r="F396" i="3"/>
  <c r="P417" i="3"/>
  <c r="F395" i="3"/>
  <c r="P415" i="3"/>
  <c r="F393" i="3"/>
  <c r="P414" i="3"/>
  <c r="F392" i="3"/>
  <c r="P413" i="3"/>
  <c r="F391" i="3"/>
  <c r="S411" i="3"/>
  <c r="P411" i="3"/>
  <c r="I389" i="3"/>
  <c r="F389" i="3"/>
  <c r="P410" i="3"/>
  <c r="F388" i="3"/>
  <c r="P409" i="3"/>
  <c r="F387" i="3"/>
  <c r="P405" i="3"/>
  <c r="P404" i="3"/>
  <c r="P403" i="3"/>
  <c r="P401" i="3"/>
  <c r="P400" i="3"/>
  <c r="P399" i="3"/>
  <c r="Q399" i="3" s="1"/>
  <c r="P397" i="3"/>
  <c r="P396" i="3"/>
  <c r="P395" i="3"/>
  <c r="P393" i="3"/>
  <c r="P392" i="3"/>
  <c r="P391" i="3"/>
  <c r="R389" i="3"/>
  <c r="P389" i="3"/>
  <c r="P388" i="3"/>
  <c r="P387" i="3"/>
  <c r="P383" i="3"/>
  <c r="F382" i="3"/>
  <c r="P382" i="3"/>
  <c r="F381" i="3"/>
  <c r="P381" i="3"/>
  <c r="F380" i="3"/>
  <c r="P379" i="3"/>
  <c r="F378" i="3"/>
  <c r="P378" i="3"/>
  <c r="F377" i="3"/>
  <c r="P377" i="3"/>
  <c r="F376" i="3"/>
  <c r="P375" i="3"/>
  <c r="F374" i="3"/>
  <c r="P374" i="3"/>
  <c r="F373" i="3"/>
  <c r="P373" i="3"/>
  <c r="F372" i="3"/>
  <c r="G374" i="3" s="1"/>
  <c r="P371" i="3"/>
  <c r="F370" i="3"/>
  <c r="P370" i="3"/>
  <c r="F369" i="3"/>
  <c r="P369" i="3"/>
  <c r="F368" i="3"/>
  <c r="S367" i="3"/>
  <c r="P367" i="3"/>
  <c r="I366" i="3"/>
  <c r="F366" i="3"/>
  <c r="P366" i="3"/>
  <c r="F365" i="3"/>
  <c r="P365" i="3"/>
  <c r="F364" i="3"/>
  <c r="P361" i="3"/>
  <c r="F360" i="3"/>
  <c r="P360" i="3"/>
  <c r="F359" i="3"/>
  <c r="P359" i="3"/>
  <c r="F358" i="3"/>
  <c r="P357" i="3"/>
  <c r="F356" i="3"/>
  <c r="P356" i="3"/>
  <c r="F355" i="3"/>
  <c r="P355" i="3"/>
  <c r="F354" i="3"/>
  <c r="P353" i="3"/>
  <c r="F352" i="3"/>
  <c r="P352" i="3"/>
  <c r="F351" i="3"/>
  <c r="P351" i="3"/>
  <c r="F350" i="3"/>
  <c r="P349" i="3"/>
  <c r="F348" i="3"/>
  <c r="P348" i="3"/>
  <c r="F347" i="3"/>
  <c r="P347" i="3"/>
  <c r="F346" i="3"/>
  <c r="S345" i="3"/>
  <c r="P345" i="3"/>
  <c r="I344" i="3"/>
  <c r="F344" i="3"/>
  <c r="P344" i="3"/>
  <c r="F343" i="3"/>
  <c r="P343" i="3"/>
  <c r="F342" i="3"/>
  <c r="P339" i="3"/>
  <c r="F338" i="3"/>
  <c r="P338" i="3"/>
  <c r="F337" i="3"/>
  <c r="P337" i="3"/>
  <c r="F336" i="3"/>
  <c r="G338" i="3" s="1"/>
  <c r="P335" i="3"/>
  <c r="F334" i="3"/>
  <c r="P334" i="3"/>
  <c r="F333" i="3"/>
  <c r="P333" i="3"/>
  <c r="F332" i="3"/>
  <c r="P331" i="3"/>
  <c r="F330" i="3"/>
  <c r="P330" i="3"/>
  <c r="F329" i="3"/>
  <c r="P329" i="3"/>
  <c r="Q331" i="3" s="1"/>
  <c r="F328" i="3"/>
  <c r="P327" i="3"/>
  <c r="F326" i="3"/>
  <c r="P326" i="3"/>
  <c r="F325" i="3"/>
  <c r="P325" i="3"/>
  <c r="F324" i="3"/>
  <c r="S323" i="3"/>
  <c r="P323" i="3"/>
  <c r="I322" i="3"/>
  <c r="F322" i="3"/>
  <c r="P322" i="3"/>
  <c r="F321" i="3"/>
  <c r="P321" i="3"/>
  <c r="F320" i="3"/>
  <c r="G316" i="3"/>
  <c r="F312" i="3"/>
  <c r="F311" i="3"/>
  <c r="F310" i="3"/>
  <c r="F308" i="3"/>
  <c r="F307" i="3"/>
  <c r="F306" i="3"/>
  <c r="F304" i="3"/>
  <c r="F303" i="3"/>
  <c r="F302" i="3"/>
  <c r="I300" i="3"/>
  <c r="F300" i="3"/>
  <c r="H316" i="3" s="1"/>
  <c r="F299" i="3"/>
  <c r="H315" i="3" s="1"/>
  <c r="F298" i="3"/>
  <c r="H314" i="3" s="1"/>
  <c r="P316" i="3"/>
  <c r="F294" i="3"/>
  <c r="P315" i="3"/>
  <c r="F293" i="3"/>
  <c r="F292" i="3"/>
  <c r="P312" i="3"/>
  <c r="F290" i="3"/>
  <c r="P311" i="3"/>
  <c r="F289" i="3"/>
  <c r="F288" i="3"/>
  <c r="P308" i="3"/>
  <c r="F286" i="3"/>
  <c r="P307" i="3"/>
  <c r="F285" i="3"/>
  <c r="P306" i="3"/>
  <c r="F284" i="3"/>
  <c r="P304" i="3"/>
  <c r="F282" i="3"/>
  <c r="P303" i="3"/>
  <c r="F281" i="3"/>
  <c r="P302" i="3"/>
  <c r="F280" i="3"/>
  <c r="S300" i="3"/>
  <c r="P300" i="3"/>
  <c r="I278" i="3"/>
  <c r="F278" i="3"/>
  <c r="P299" i="3"/>
  <c r="F277" i="3"/>
  <c r="P298" i="3"/>
  <c r="F276" i="3"/>
  <c r="P272" i="3"/>
  <c r="G272" i="3"/>
  <c r="P271" i="3"/>
  <c r="G271" i="3"/>
  <c r="P270" i="3"/>
  <c r="G270" i="3"/>
  <c r="P268" i="3"/>
  <c r="G268" i="3"/>
  <c r="P267" i="3"/>
  <c r="G267" i="3"/>
  <c r="P266" i="3"/>
  <c r="G266" i="3"/>
  <c r="P264" i="3"/>
  <c r="G264" i="3"/>
  <c r="P263" i="3"/>
  <c r="G263" i="3"/>
  <c r="P262" i="3"/>
  <c r="G262" i="3"/>
  <c r="P260" i="3"/>
  <c r="G260" i="3"/>
  <c r="P259" i="3"/>
  <c r="G259" i="3"/>
  <c r="P258" i="3"/>
  <c r="G258" i="3"/>
  <c r="S256" i="3"/>
  <c r="P256" i="3"/>
  <c r="I256" i="3"/>
  <c r="G256" i="3"/>
  <c r="P255" i="3"/>
  <c r="G255" i="3"/>
  <c r="P254" i="3"/>
  <c r="G254" i="3"/>
  <c r="F250" i="3"/>
  <c r="F249" i="3"/>
  <c r="F248" i="3"/>
  <c r="F246" i="3"/>
  <c r="F245" i="3"/>
  <c r="F244" i="3"/>
  <c r="F242" i="3"/>
  <c r="F241" i="3"/>
  <c r="F240" i="3"/>
  <c r="F238" i="3"/>
  <c r="F237" i="3"/>
  <c r="F236" i="3"/>
  <c r="I234" i="3"/>
  <c r="F234" i="3"/>
  <c r="F233" i="3"/>
  <c r="F232" i="3"/>
  <c r="P228" i="3"/>
  <c r="F228" i="3"/>
  <c r="P227" i="3"/>
  <c r="F227" i="3"/>
  <c r="P226" i="3"/>
  <c r="F226" i="3"/>
  <c r="P224" i="3"/>
  <c r="F224" i="3"/>
  <c r="P223" i="3"/>
  <c r="F223" i="3"/>
  <c r="P222" i="3"/>
  <c r="F222" i="3"/>
  <c r="P220" i="3"/>
  <c r="F220" i="3"/>
  <c r="P219" i="3"/>
  <c r="F219" i="3"/>
  <c r="P218" i="3"/>
  <c r="F218" i="3"/>
  <c r="P216" i="3"/>
  <c r="F216" i="3"/>
  <c r="P215" i="3"/>
  <c r="F215" i="3"/>
  <c r="P214" i="3"/>
  <c r="F214" i="3"/>
  <c r="S212" i="3"/>
  <c r="P212" i="3"/>
  <c r="I212" i="3"/>
  <c r="F212" i="3"/>
  <c r="P211" i="3"/>
  <c r="R227" i="3" s="1"/>
  <c r="F211" i="3"/>
  <c r="P210" i="3"/>
  <c r="F210" i="3"/>
  <c r="P206" i="3"/>
  <c r="F206" i="3"/>
  <c r="P205" i="3"/>
  <c r="F205" i="3"/>
  <c r="P204" i="3"/>
  <c r="F204" i="3"/>
  <c r="P202" i="3"/>
  <c r="F202" i="3"/>
  <c r="P201" i="3"/>
  <c r="F201" i="3"/>
  <c r="P200" i="3"/>
  <c r="F200" i="3"/>
  <c r="P198" i="3"/>
  <c r="F198" i="3"/>
  <c r="P197" i="3"/>
  <c r="F197" i="3"/>
  <c r="P196" i="3"/>
  <c r="R196" i="3" s="1"/>
  <c r="F196" i="3"/>
  <c r="P194" i="3"/>
  <c r="F194" i="3"/>
  <c r="P193" i="3"/>
  <c r="F193" i="3"/>
  <c r="P192" i="3"/>
  <c r="F192" i="3"/>
  <c r="S190" i="3"/>
  <c r="P190" i="3"/>
  <c r="I190" i="3"/>
  <c r="F190" i="3"/>
  <c r="P189" i="3"/>
  <c r="F189" i="3"/>
  <c r="P188" i="3"/>
  <c r="F188" i="3"/>
  <c r="P184" i="3"/>
  <c r="F184" i="3"/>
  <c r="P183" i="3"/>
  <c r="F183" i="3"/>
  <c r="P182" i="3"/>
  <c r="F182" i="3"/>
  <c r="P181" i="3"/>
  <c r="P180" i="3"/>
  <c r="F180" i="3"/>
  <c r="P179" i="3"/>
  <c r="F179" i="3"/>
  <c r="P178" i="3"/>
  <c r="F178" i="3"/>
  <c r="P177" i="3"/>
  <c r="P176" i="3"/>
  <c r="F176" i="3"/>
  <c r="P175" i="3"/>
  <c r="F175" i="3"/>
  <c r="P174" i="3"/>
  <c r="F174" i="3"/>
  <c r="P173" i="3"/>
  <c r="P172" i="3"/>
  <c r="F172" i="3"/>
  <c r="P171" i="3"/>
  <c r="F171" i="3"/>
  <c r="P170" i="3"/>
  <c r="F170" i="3"/>
  <c r="S168" i="3"/>
  <c r="P168" i="3"/>
  <c r="I168" i="3"/>
  <c r="F168" i="3"/>
  <c r="P167" i="3"/>
  <c r="F167" i="3"/>
  <c r="P166" i="3"/>
  <c r="F166" i="3"/>
  <c r="P162" i="3"/>
  <c r="F162" i="3"/>
  <c r="P161" i="3"/>
  <c r="F161" i="3"/>
  <c r="P160" i="3"/>
  <c r="F160" i="3"/>
  <c r="P158" i="3"/>
  <c r="F158" i="3"/>
  <c r="P157" i="3"/>
  <c r="F157" i="3"/>
  <c r="P156" i="3"/>
  <c r="F156" i="3"/>
  <c r="P154" i="3"/>
  <c r="F154" i="3"/>
  <c r="P153" i="3"/>
  <c r="F153" i="3"/>
  <c r="P152" i="3"/>
  <c r="F152" i="3"/>
  <c r="P150" i="3"/>
  <c r="F150" i="3"/>
  <c r="P149" i="3"/>
  <c r="F149" i="3"/>
  <c r="P148" i="3"/>
  <c r="F148" i="3"/>
  <c r="S146" i="3"/>
  <c r="P146" i="3"/>
  <c r="I146" i="3"/>
  <c r="F146" i="3"/>
  <c r="P145" i="3"/>
  <c r="F145" i="3"/>
  <c r="P144" i="3"/>
  <c r="F144" i="3"/>
  <c r="Q140" i="3"/>
  <c r="F140" i="3"/>
  <c r="Q139" i="3"/>
  <c r="F139" i="3"/>
  <c r="Q138" i="3"/>
  <c r="F138" i="3"/>
  <c r="P136" i="3"/>
  <c r="F136" i="3"/>
  <c r="F135" i="3"/>
  <c r="F134" i="3"/>
  <c r="Q132" i="3"/>
  <c r="F132" i="3"/>
  <c r="Q131" i="3"/>
  <c r="F131" i="3"/>
  <c r="F130" i="3"/>
  <c r="Q128" i="3"/>
  <c r="F128" i="3"/>
  <c r="Q127" i="3"/>
  <c r="F127" i="3"/>
  <c r="Q126" i="3"/>
  <c r="F126" i="3"/>
  <c r="S124" i="3"/>
  <c r="Q124" i="3"/>
  <c r="R136" i="3" s="1"/>
  <c r="I124" i="3"/>
  <c r="F124" i="3"/>
  <c r="Q123" i="3"/>
  <c r="R135" i="3" s="1"/>
  <c r="F123" i="3"/>
  <c r="Q122" i="3"/>
  <c r="F122" i="3"/>
  <c r="P118" i="3"/>
  <c r="F118" i="3"/>
  <c r="P117" i="3"/>
  <c r="F117" i="3"/>
  <c r="P116" i="3"/>
  <c r="F116" i="3"/>
  <c r="P114" i="3"/>
  <c r="G114" i="3"/>
  <c r="P113" i="3"/>
  <c r="P112" i="3"/>
  <c r="P110" i="3"/>
  <c r="G110" i="3"/>
  <c r="P109" i="3"/>
  <c r="P108" i="3"/>
  <c r="P106" i="3"/>
  <c r="F106" i="3"/>
  <c r="P105" i="3"/>
  <c r="F105" i="3"/>
  <c r="P104" i="3"/>
  <c r="F104" i="3"/>
  <c r="S102" i="3"/>
  <c r="P102" i="3"/>
  <c r="I102" i="3"/>
  <c r="F102" i="3"/>
  <c r="H110" i="3" s="1"/>
  <c r="P101" i="3"/>
  <c r="F101" i="3"/>
  <c r="H109" i="3" s="1"/>
  <c r="P100" i="3"/>
  <c r="F100" i="3"/>
  <c r="P96" i="3"/>
  <c r="F96" i="3"/>
  <c r="P95" i="3"/>
  <c r="F95" i="3"/>
  <c r="P94" i="3"/>
  <c r="F94" i="3"/>
  <c r="P92" i="3"/>
  <c r="F92" i="3"/>
  <c r="P91" i="3"/>
  <c r="F91" i="3"/>
  <c r="P90" i="3"/>
  <c r="F90" i="3"/>
  <c r="P88" i="3"/>
  <c r="F88" i="3"/>
  <c r="P87" i="3"/>
  <c r="F87" i="3"/>
  <c r="P86" i="3"/>
  <c r="F86" i="3"/>
  <c r="P84" i="3"/>
  <c r="F84" i="3"/>
  <c r="P83" i="3"/>
  <c r="F83" i="3"/>
  <c r="P82" i="3"/>
  <c r="F82" i="3"/>
  <c r="S80" i="3"/>
  <c r="P80" i="3"/>
  <c r="I80" i="3"/>
  <c r="F80" i="3"/>
  <c r="P79" i="3"/>
  <c r="F79" i="3"/>
  <c r="P78" i="3"/>
  <c r="F78" i="3"/>
  <c r="P74" i="3"/>
  <c r="F74" i="3"/>
  <c r="P73" i="3"/>
  <c r="F73" i="3"/>
  <c r="P72" i="3"/>
  <c r="F72" i="3"/>
  <c r="F71" i="3"/>
  <c r="P70" i="3"/>
  <c r="F70" i="3"/>
  <c r="P69" i="3"/>
  <c r="F69" i="3"/>
  <c r="P68" i="3"/>
  <c r="F68" i="3"/>
  <c r="F67" i="3"/>
  <c r="P66" i="3"/>
  <c r="F66" i="3"/>
  <c r="P65" i="3"/>
  <c r="F65" i="3"/>
  <c r="P64" i="3"/>
  <c r="F64" i="3"/>
  <c r="F63" i="3"/>
  <c r="P62" i="3"/>
  <c r="F62" i="3"/>
  <c r="P61" i="3"/>
  <c r="F61" i="3"/>
  <c r="P60" i="3"/>
  <c r="F60" i="3"/>
  <c r="F59" i="3"/>
  <c r="S58" i="3"/>
  <c r="P58" i="3"/>
  <c r="I58" i="3"/>
  <c r="F58" i="3"/>
  <c r="P57" i="3"/>
  <c r="F57" i="3"/>
  <c r="P56" i="3"/>
  <c r="F56" i="3"/>
  <c r="P52" i="3"/>
  <c r="F52" i="3"/>
  <c r="P51" i="3"/>
  <c r="F51" i="3"/>
  <c r="P50" i="3"/>
  <c r="F50" i="3"/>
  <c r="P48" i="3"/>
  <c r="F48" i="3"/>
  <c r="P47" i="3"/>
  <c r="F47" i="3"/>
  <c r="P46" i="3"/>
  <c r="F46" i="3"/>
  <c r="P44" i="3"/>
  <c r="F44" i="3"/>
  <c r="P43" i="3"/>
  <c r="F43" i="3"/>
  <c r="P42" i="3"/>
  <c r="F42" i="3"/>
  <c r="P40" i="3"/>
  <c r="F40" i="3"/>
  <c r="P39" i="3"/>
  <c r="F39" i="3"/>
  <c r="P38" i="3"/>
  <c r="F38" i="3"/>
  <c r="S36" i="3"/>
  <c r="P36" i="3"/>
  <c r="F36" i="3"/>
  <c r="P35" i="3"/>
  <c r="F35" i="3"/>
  <c r="P34" i="3"/>
  <c r="F34" i="3"/>
  <c r="P29" i="3"/>
  <c r="P28" i="3"/>
  <c r="P27" i="3"/>
  <c r="G27" i="3"/>
  <c r="P25" i="3"/>
  <c r="P24" i="3"/>
  <c r="P23" i="3"/>
  <c r="G23" i="3"/>
  <c r="P21" i="3"/>
  <c r="F21" i="3"/>
  <c r="P20" i="3"/>
  <c r="F20" i="3"/>
  <c r="P19" i="3"/>
  <c r="F19" i="3"/>
  <c r="P17" i="3"/>
  <c r="F17" i="3"/>
  <c r="P16" i="3"/>
  <c r="F16" i="3"/>
  <c r="P15" i="3"/>
  <c r="F15" i="3"/>
  <c r="S13" i="3"/>
  <c r="P13" i="3"/>
  <c r="I13" i="3"/>
  <c r="F13" i="3"/>
  <c r="H29" i="3" s="1"/>
  <c r="P12" i="3"/>
  <c r="F12" i="3"/>
  <c r="H28" i="3" s="1"/>
  <c r="P11" i="3"/>
  <c r="F11" i="3"/>
  <c r="H23" i="3" s="1"/>
  <c r="Q537" i="3" l="1"/>
  <c r="H184" i="3"/>
  <c r="J565" i="3"/>
  <c r="R70" i="3"/>
  <c r="G80" i="3"/>
  <c r="G102" i="3"/>
  <c r="H117" i="3"/>
  <c r="H132" i="3"/>
  <c r="R152" i="3"/>
  <c r="R160" i="3"/>
  <c r="R179" i="3"/>
  <c r="H219" i="3"/>
  <c r="H329" i="3"/>
  <c r="Q391" i="3"/>
  <c r="R38" i="3"/>
  <c r="R60" i="3"/>
  <c r="H242" i="3"/>
  <c r="Q403" i="3"/>
  <c r="Q477" i="3"/>
  <c r="R503" i="3"/>
  <c r="H488" i="3"/>
  <c r="H514" i="3"/>
  <c r="H538" i="3"/>
  <c r="R28" i="3"/>
  <c r="R21" i="3"/>
  <c r="R47" i="3"/>
  <c r="Q146" i="3"/>
  <c r="R154" i="3"/>
  <c r="R356" i="3"/>
  <c r="H20" i="3"/>
  <c r="G36" i="3"/>
  <c r="G70" i="3"/>
  <c r="H311" i="3"/>
  <c r="Q395" i="3"/>
  <c r="G206" i="3"/>
  <c r="R228" i="3"/>
  <c r="F272" i="3"/>
  <c r="H307" i="3"/>
  <c r="Q404" i="3"/>
  <c r="G455" i="3"/>
  <c r="R17" i="3"/>
  <c r="Q25" i="3"/>
  <c r="R106" i="3"/>
  <c r="R117" i="3"/>
  <c r="H139" i="3"/>
  <c r="G146" i="3"/>
  <c r="R162" i="3"/>
  <c r="R178" i="3"/>
  <c r="R223" i="3"/>
  <c r="Q228" i="3"/>
  <c r="R316" i="3"/>
  <c r="G286" i="3"/>
  <c r="Q327" i="3"/>
  <c r="H348" i="3"/>
  <c r="H351" i="3"/>
  <c r="R373" i="3"/>
  <c r="R436" i="3"/>
  <c r="R461" i="3"/>
  <c r="H463" i="3"/>
  <c r="R68" i="3"/>
  <c r="R52" i="3"/>
  <c r="Q58" i="3"/>
  <c r="H65" i="3"/>
  <c r="H88" i="3"/>
  <c r="R132" i="3"/>
  <c r="R148" i="3"/>
  <c r="R156" i="3"/>
  <c r="R158" i="3"/>
  <c r="H161" i="3"/>
  <c r="R197" i="3"/>
  <c r="R200" i="3"/>
  <c r="R205" i="3"/>
  <c r="Q212" i="3"/>
  <c r="Q216" i="3"/>
  <c r="R215" i="3"/>
  <c r="H290" i="3"/>
  <c r="R339" i="3"/>
  <c r="R338" i="3"/>
  <c r="R347" i="3"/>
  <c r="H382" i="3"/>
  <c r="G370" i="3"/>
  <c r="H373" i="3"/>
  <c r="H396" i="3"/>
  <c r="H435" i="3"/>
  <c r="R485" i="3"/>
  <c r="R488" i="3"/>
  <c r="R507" i="3"/>
  <c r="H502" i="3"/>
  <c r="G507" i="3"/>
  <c r="R25" i="3"/>
  <c r="Q110" i="3"/>
  <c r="R118" i="3"/>
  <c r="H131" i="3"/>
  <c r="H149" i="3"/>
  <c r="H157" i="3"/>
  <c r="G220" i="3"/>
  <c r="R219" i="3"/>
  <c r="G234" i="3"/>
  <c r="R415" i="3"/>
  <c r="H459" i="3"/>
  <c r="H467" i="3"/>
  <c r="H192" i="3"/>
  <c r="R444" i="3"/>
  <c r="H92" i="3"/>
  <c r="H128" i="3"/>
  <c r="R259" i="3"/>
  <c r="R264" i="3"/>
  <c r="H336" i="3"/>
  <c r="Q392" i="3"/>
  <c r="R51" i="3"/>
  <c r="G184" i="3"/>
  <c r="G312" i="3"/>
  <c r="H332" i="3"/>
  <c r="G334" i="3"/>
  <c r="R470" i="3"/>
  <c r="H489" i="3"/>
  <c r="H194" i="3"/>
  <c r="H281" i="3"/>
  <c r="H293" i="3"/>
  <c r="Q396" i="3"/>
  <c r="R422" i="3"/>
  <c r="H27" i="3"/>
  <c r="I29" i="3" s="1"/>
  <c r="R43" i="3"/>
  <c r="G224" i="3"/>
  <c r="H222" i="3"/>
  <c r="R267" i="3"/>
  <c r="R272" i="3"/>
  <c r="R525" i="3"/>
  <c r="R39" i="3"/>
  <c r="R66" i="3"/>
  <c r="R72" i="3"/>
  <c r="R74" i="3"/>
  <c r="H91" i="3"/>
  <c r="R108" i="3"/>
  <c r="H223" i="3"/>
  <c r="R302" i="3"/>
  <c r="H289" i="3"/>
  <c r="H310" i="3"/>
  <c r="H325" i="3"/>
  <c r="G330" i="3"/>
  <c r="H328" i="3"/>
  <c r="Q400" i="3"/>
  <c r="R192" i="3"/>
  <c r="R204" i="3"/>
  <c r="H227" i="3"/>
  <c r="H272" i="3"/>
  <c r="F268" i="3"/>
  <c r="R307" i="3"/>
  <c r="Q308" i="3"/>
  <c r="R315" i="3"/>
  <c r="Q323" i="3"/>
  <c r="Q335" i="3"/>
  <c r="G352" i="3"/>
  <c r="G378" i="3"/>
  <c r="G382" i="3"/>
  <c r="G401" i="3"/>
  <c r="H415" i="3"/>
  <c r="H423" i="3"/>
  <c r="R466" i="3"/>
  <c r="R489" i="3"/>
  <c r="R492" i="3"/>
  <c r="G503" i="3"/>
  <c r="Q529" i="3"/>
  <c r="H510" i="3"/>
  <c r="G515" i="3"/>
  <c r="H96" i="3"/>
  <c r="R114" i="3"/>
  <c r="R170" i="3"/>
  <c r="G202" i="3"/>
  <c r="Q220" i="3"/>
  <c r="H250" i="3"/>
  <c r="F256" i="3"/>
  <c r="H16" i="3"/>
  <c r="Q36" i="3"/>
  <c r="R46" i="3"/>
  <c r="H51" i="3"/>
  <c r="H72" i="3"/>
  <c r="H66" i="3"/>
  <c r="H61" i="3"/>
  <c r="H84" i="3"/>
  <c r="R113" i="3"/>
  <c r="H134" i="3"/>
  <c r="H127" i="3"/>
  <c r="H135" i="3"/>
  <c r="R138" i="3"/>
  <c r="H140" i="3"/>
  <c r="R150" i="3"/>
  <c r="H153" i="3"/>
  <c r="H183" i="3"/>
  <c r="R184" i="3"/>
  <c r="Q184" i="3"/>
  <c r="G190" i="3"/>
  <c r="H200" i="3"/>
  <c r="G212" i="3"/>
  <c r="H228" i="3"/>
  <c r="H215" i="3"/>
  <c r="Q224" i="3"/>
  <c r="H237" i="3"/>
  <c r="H248" i="3"/>
  <c r="Q256" i="3"/>
  <c r="R266" i="3"/>
  <c r="R268" i="3"/>
  <c r="R271" i="3"/>
  <c r="G278" i="3"/>
  <c r="G322" i="3"/>
  <c r="H338" i="3"/>
  <c r="H324" i="3"/>
  <c r="H333" i="3"/>
  <c r="H337" i="3"/>
  <c r="H350" i="3"/>
  <c r="H360" i="3"/>
  <c r="H377" i="3"/>
  <c r="R375" i="3"/>
  <c r="H400" i="3"/>
  <c r="R426" i="3"/>
  <c r="R447" i="3"/>
  <c r="R435" i="3"/>
  <c r="R440" i="3"/>
  <c r="R443" i="3"/>
  <c r="H437" i="3"/>
  <c r="H443" i="3"/>
  <c r="H466" i="3"/>
  <c r="H471" i="3"/>
  <c r="R511" i="3"/>
  <c r="G485" i="3"/>
  <c r="Q511" i="3"/>
  <c r="H506" i="3"/>
  <c r="R95" i="3"/>
  <c r="H104" i="3"/>
  <c r="R128" i="3"/>
  <c r="R140" i="3"/>
  <c r="H214" i="3"/>
  <c r="H294" i="3"/>
  <c r="R330" i="3"/>
  <c r="H369" i="3"/>
  <c r="R371" i="3"/>
  <c r="R383" i="3"/>
  <c r="R441" i="3"/>
  <c r="R449" i="3"/>
  <c r="H487" i="3"/>
  <c r="R87" i="3"/>
  <c r="R23" i="3"/>
  <c r="R27" i="3"/>
  <c r="H48" i="3"/>
  <c r="H106" i="3"/>
  <c r="H112" i="3"/>
  <c r="P132" i="3"/>
  <c r="R73" i="3"/>
  <c r="Q80" i="3"/>
  <c r="R104" i="3"/>
  <c r="R127" i="3"/>
  <c r="H130" i="3"/>
  <c r="I132" i="3" s="1"/>
  <c r="G136" i="3"/>
  <c r="R171" i="3"/>
  <c r="H226" i="3"/>
  <c r="H262" i="3"/>
  <c r="H264" i="3"/>
  <c r="R379" i="3"/>
  <c r="H381" i="3"/>
  <c r="H404" i="3"/>
  <c r="Q525" i="3"/>
  <c r="R84" i="3"/>
  <c r="H260" i="3"/>
  <c r="H268" i="3"/>
  <c r="R92" i="3"/>
  <c r="H24" i="3"/>
  <c r="H40" i="3"/>
  <c r="H43" i="3"/>
  <c r="H47" i="3"/>
  <c r="G11" i="3"/>
  <c r="G15" i="3"/>
  <c r="G19" i="3"/>
  <c r="R29" i="3"/>
  <c r="H69" i="3"/>
  <c r="R61" i="3"/>
  <c r="H64" i="3"/>
  <c r="H87" i="3"/>
  <c r="R88" i="3"/>
  <c r="R91" i="3"/>
  <c r="H105" i="3"/>
  <c r="H113" i="3"/>
  <c r="R130" i="3"/>
  <c r="P124" i="3"/>
  <c r="R134" i="3"/>
  <c r="S136" i="3" s="1"/>
  <c r="R139" i="3"/>
  <c r="R149" i="3"/>
  <c r="R153" i="3"/>
  <c r="S154" i="3" s="1"/>
  <c r="R157" i="3"/>
  <c r="R161" i="3"/>
  <c r="H170" i="3"/>
  <c r="H218" i="3"/>
  <c r="H286" i="3"/>
  <c r="Q316" i="3"/>
  <c r="G326" i="3"/>
  <c r="Q339" i="3"/>
  <c r="R360" i="3"/>
  <c r="R348" i="3"/>
  <c r="R352" i="3"/>
  <c r="H392" i="3"/>
  <c r="R437" i="3"/>
  <c r="R445" i="3"/>
  <c r="H39" i="3"/>
  <c r="R65" i="3"/>
  <c r="R69" i="3"/>
  <c r="H73" i="3"/>
  <c r="R83" i="3"/>
  <c r="H95" i="3"/>
  <c r="R96" i="3"/>
  <c r="R110" i="3"/>
  <c r="H118" i="3"/>
  <c r="R126" i="3"/>
  <c r="H172" i="3"/>
  <c r="R174" i="3"/>
  <c r="R201" i="3"/>
  <c r="G194" i="3"/>
  <c r="H198" i="3"/>
  <c r="H202" i="3"/>
  <c r="G216" i="3"/>
  <c r="H240" i="3"/>
  <c r="H244" i="3"/>
  <c r="H258" i="3"/>
  <c r="G282" i="3"/>
  <c r="H292" i="3"/>
  <c r="H308" i="3"/>
  <c r="R329" i="3"/>
  <c r="R337" i="3"/>
  <c r="H347" i="3"/>
  <c r="R349" i="3"/>
  <c r="H352" i="3"/>
  <c r="I352" i="3" s="1"/>
  <c r="H356" i="3"/>
  <c r="Q367" i="3"/>
  <c r="R377" i="3"/>
  <c r="Q393" i="3"/>
  <c r="R393" i="3" s="1"/>
  <c r="Q397" i="3"/>
  <c r="Q401" i="3"/>
  <c r="Q405" i="3"/>
  <c r="Q411" i="3"/>
  <c r="G397" i="3"/>
  <c r="R427" i="3"/>
  <c r="Q433" i="3"/>
  <c r="R457" i="3"/>
  <c r="H449" i="3"/>
  <c r="H462" i="3"/>
  <c r="R501" i="3"/>
  <c r="R505" i="3"/>
  <c r="R509" i="3"/>
  <c r="G511" i="3"/>
  <c r="H515" i="3"/>
  <c r="H534" i="3"/>
  <c r="H197" i="3"/>
  <c r="R198" i="3"/>
  <c r="S198" i="3" s="1"/>
  <c r="H206" i="3"/>
  <c r="G228" i="3"/>
  <c r="H236" i="3"/>
  <c r="H245" i="3"/>
  <c r="Q272" i="3"/>
  <c r="H282" i="3"/>
  <c r="H285" i="3"/>
  <c r="G304" i="3"/>
  <c r="R326" i="3"/>
  <c r="R334" i="3"/>
  <c r="Q345" i="3"/>
  <c r="G344" i="3"/>
  <c r="G348" i="3"/>
  <c r="H355" i="3"/>
  <c r="G366" i="3"/>
  <c r="R381" i="3"/>
  <c r="G389" i="3"/>
  <c r="H405" i="3"/>
  <c r="G393" i="3"/>
  <c r="R414" i="3"/>
  <c r="G411" i="3"/>
  <c r="H414" i="3"/>
  <c r="H418" i="3"/>
  <c r="H422" i="3"/>
  <c r="H426" i="3"/>
  <c r="Q455" i="3"/>
  <c r="R462" i="3"/>
  <c r="H445" i="3"/>
  <c r="R469" i="3"/>
  <c r="R481" i="3"/>
  <c r="R484" i="3"/>
  <c r="H480" i="3"/>
  <c r="Q503" i="3"/>
  <c r="H484" i="3"/>
  <c r="R533" i="3"/>
  <c r="H530" i="3"/>
  <c r="G180" i="3"/>
  <c r="G198" i="3"/>
  <c r="H205" i="3"/>
  <c r="R206" i="3"/>
  <c r="H246" i="3"/>
  <c r="R260" i="3"/>
  <c r="R263" i="3"/>
  <c r="H288" i="3"/>
  <c r="R325" i="3"/>
  <c r="R333" i="3"/>
  <c r="R353" i="3"/>
  <c r="R369" i="3"/>
  <c r="S389" i="3"/>
  <c r="S393" i="3"/>
  <c r="G405" i="3"/>
  <c r="R448" i="3"/>
  <c r="R458" i="3"/>
  <c r="H441" i="3"/>
  <c r="R465" i="3"/>
  <c r="R480" i="3"/>
  <c r="R493" i="3"/>
  <c r="H507" i="3"/>
  <c r="H526" i="3"/>
  <c r="H17" i="3"/>
  <c r="R44" i="3"/>
  <c r="Q44" i="3"/>
  <c r="R172" i="3"/>
  <c r="R180" i="3"/>
  <c r="Q29" i="3"/>
  <c r="H74" i="3"/>
  <c r="G84" i="3"/>
  <c r="H82" i="3"/>
  <c r="G128" i="3"/>
  <c r="H126" i="3"/>
  <c r="I128" i="3" s="1"/>
  <c r="G140" i="3"/>
  <c r="H138" i="3"/>
  <c r="H171" i="3"/>
  <c r="H175" i="3"/>
  <c r="H15" i="3"/>
  <c r="R16" i="3"/>
  <c r="H19" i="3"/>
  <c r="R20" i="3"/>
  <c r="R24" i="3"/>
  <c r="G40" i="3"/>
  <c r="H38" i="3"/>
  <c r="R40" i="3"/>
  <c r="Q40" i="3"/>
  <c r="R42" i="3"/>
  <c r="H44" i="3"/>
  <c r="G48" i="3"/>
  <c r="H46" i="3"/>
  <c r="R48" i="3"/>
  <c r="Q48" i="3"/>
  <c r="R50" i="3"/>
  <c r="H52" i="3"/>
  <c r="H60" i="3"/>
  <c r="R62" i="3"/>
  <c r="Q62" i="3"/>
  <c r="H70" i="3"/>
  <c r="G88" i="3"/>
  <c r="H86" i="3"/>
  <c r="Q102" i="3"/>
  <c r="Q106" i="3"/>
  <c r="Q118" i="3"/>
  <c r="R116" i="3"/>
  <c r="G176" i="3"/>
  <c r="H174" i="3"/>
  <c r="H21" i="3"/>
  <c r="G44" i="3"/>
  <c r="H42" i="3"/>
  <c r="G52" i="3"/>
  <c r="H50" i="3"/>
  <c r="R176" i="3"/>
  <c r="Q176" i="3"/>
  <c r="G58" i="3"/>
  <c r="H68" i="3"/>
  <c r="Q13" i="3"/>
  <c r="Q17" i="3"/>
  <c r="R15" i="3"/>
  <c r="Q21" i="3"/>
  <c r="R19" i="3"/>
  <c r="H25" i="3"/>
  <c r="Q70" i="3"/>
  <c r="Q74" i="3"/>
  <c r="H83" i="3"/>
  <c r="G132" i="3"/>
  <c r="H150" i="3"/>
  <c r="H154" i="3"/>
  <c r="H158" i="3"/>
  <c r="H162" i="3"/>
  <c r="G92" i="3"/>
  <c r="H90" i="3"/>
  <c r="G96" i="3"/>
  <c r="H94" i="3"/>
  <c r="G106" i="3"/>
  <c r="Q114" i="3"/>
  <c r="R112" i="3"/>
  <c r="S114" i="3" s="1"/>
  <c r="P128" i="3"/>
  <c r="P140" i="3"/>
  <c r="Q168" i="3"/>
  <c r="Q172" i="3"/>
  <c r="R175" i="3"/>
  <c r="H179" i="3"/>
  <c r="R183" i="3"/>
  <c r="H62" i="3"/>
  <c r="Q66" i="3"/>
  <c r="G74" i="3"/>
  <c r="Q84" i="3"/>
  <c r="Q88" i="3"/>
  <c r="Q92" i="3"/>
  <c r="Q96" i="3"/>
  <c r="H108" i="3"/>
  <c r="I110" i="3" s="1"/>
  <c r="R109" i="3"/>
  <c r="H114" i="3"/>
  <c r="R131" i="3"/>
  <c r="G150" i="3"/>
  <c r="H148" i="3"/>
  <c r="G154" i="3"/>
  <c r="H152" i="3"/>
  <c r="G158" i="3"/>
  <c r="H156" i="3"/>
  <c r="G162" i="3"/>
  <c r="H160" i="3"/>
  <c r="H182" i="3"/>
  <c r="I184" i="3" s="1"/>
  <c r="G168" i="3"/>
  <c r="G172" i="3"/>
  <c r="H176" i="3"/>
  <c r="Q52" i="3"/>
  <c r="R64" i="3"/>
  <c r="R82" i="3"/>
  <c r="R86" i="3"/>
  <c r="R90" i="3"/>
  <c r="R94" i="3"/>
  <c r="R105" i="3"/>
  <c r="G118" i="3"/>
  <c r="H116" i="3"/>
  <c r="G124" i="3"/>
  <c r="H136" i="3"/>
  <c r="Q150" i="3"/>
  <c r="Q154" i="3"/>
  <c r="Q158" i="3"/>
  <c r="Q162" i="3"/>
  <c r="H180" i="3"/>
  <c r="H193" i="3"/>
  <c r="H201" i="3"/>
  <c r="I202" i="3" s="1"/>
  <c r="R214" i="3"/>
  <c r="R218" i="3"/>
  <c r="R222" i="3"/>
  <c r="R226" i="3"/>
  <c r="S228" i="3" s="1"/>
  <c r="G242" i="3"/>
  <c r="G250" i="3"/>
  <c r="H263" i="3"/>
  <c r="I264" i="3" s="1"/>
  <c r="G290" i="3"/>
  <c r="R312" i="3"/>
  <c r="Q371" i="3"/>
  <c r="Q375" i="3"/>
  <c r="Q379" i="3"/>
  <c r="Q383" i="3"/>
  <c r="H393" i="3"/>
  <c r="H399" i="3"/>
  <c r="G471" i="3"/>
  <c r="H469" i="3"/>
  <c r="Q499" i="3"/>
  <c r="J569" i="3"/>
  <c r="H524" i="3"/>
  <c r="R182" i="3"/>
  <c r="Q198" i="3"/>
  <c r="Q260" i="3"/>
  <c r="H267" i="3"/>
  <c r="R270" i="3"/>
  <c r="R303" i="3"/>
  <c r="R304" i="3"/>
  <c r="H284" i="3"/>
  <c r="G294" i="3"/>
  <c r="H303" i="3"/>
  <c r="Q349" i="3"/>
  <c r="G356" i="3"/>
  <c r="H354" i="3"/>
  <c r="R357" i="3"/>
  <c r="Q357" i="3"/>
  <c r="R359" i="3"/>
  <c r="H397" i="3"/>
  <c r="H403" i="3"/>
  <c r="G459" i="3"/>
  <c r="H457" i="3"/>
  <c r="G477" i="3"/>
  <c r="H491" i="3"/>
  <c r="R510" i="3"/>
  <c r="H492" i="3"/>
  <c r="G493" i="3"/>
  <c r="R515" i="3"/>
  <c r="S515" i="3" s="1"/>
  <c r="Q515" i="3"/>
  <c r="H537" i="3"/>
  <c r="H533" i="3"/>
  <c r="H529" i="3"/>
  <c r="H525" i="3"/>
  <c r="J581" i="3"/>
  <c r="H536" i="3"/>
  <c r="H178" i="3"/>
  <c r="Q180" i="3"/>
  <c r="R193" i="3"/>
  <c r="R194" i="3"/>
  <c r="H196" i="3"/>
  <c r="R202" i="3"/>
  <c r="H204" i="3"/>
  <c r="G238" i="3"/>
  <c r="H241" i="3"/>
  <c r="G246" i="3"/>
  <c r="H249" i="3"/>
  <c r="I250" i="3" s="1"/>
  <c r="R258" i="3"/>
  <c r="F260" i="3"/>
  <c r="Q264" i="3"/>
  <c r="H266" i="3"/>
  <c r="H271" i="3"/>
  <c r="R310" i="3"/>
  <c r="Q300" i="3"/>
  <c r="Q304" i="3"/>
  <c r="R311" i="3"/>
  <c r="H304" i="3"/>
  <c r="G308" i="3"/>
  <c r="H306" i="3"/>
  <c r="H326" i="3"/>
  <c r="R327" i="3"/>
  <c r="H330" i="3"/>
  <c r="R331" i="3"/>
  <c r="H334" i="3"/>
  <c r="R335" i="3"/>
  <c r="H346" i="3"/>
  <c r="R351" i="3"/>
  <c r="S353" i="3" s="1"/>
  <c r="H359" i="3"/>
  <c r="H370" i="3"/>
  <c r="H374" i="3"/>
  <c r="H378" i="3"/>
  <c r="H391" i="3"/>
  <c r="R419" i="3"/>
  <c r="H401" i="3"/>
  <c r="R459" i="3"/>
  <c r="R463" i="3"/>
  <c r="R467" i="3"/>
  <c r="R471" i="3"/>
  <c r="G463" i="3"/>
  <c r="H461" i="3"/>
  <c r="H470" i="3"/>
  <c r="H479" i="3"/>
  <c r="H481" i="3"/>
  <c r="Q507" i="3"/>
  <c r="H513" i="3"/>
  <c r="H505" i="3"/>
  <c r="H509" i="3"/>
  <c r="Q190" i="3"/>
  <c r="Q194" i="3"/>
  <c r="Q202" i="3"/>
  <c r="H216" i="3"/>
  <c r="R216" i="3"/>
  <c r="H220" i="3"/>
  <c r="R220" i="3"/>
  <c r="H224" i="3"/>
  <c r="R224" i="3"/>
  <c r="H238" i="3"/>
  <c r="H259" i="3"/>
  <c r="R262" i="3"/>
  <c r="F264" i="3"/>
  <c r="Q268" i="3"/>
  <c r="H270" i="3"/>
  <c r="H280" i="3"/>
  <c r="R306" i="3"/>
  <c r="R308" i="3"/>
  <c r="Q312" i="3"/>
  <c r="R314" i="3"/>
  <c r="S316" i="3" s="1"/>
  <c r="G300" i="3"/>
  <c r="H302" i="3"/>
  <c r="H312" i="3"/>
  <c r="Q353" i="3"/>
  <c r="R355" i="3"/>
  <c r="G360" i="3"/>
  <c r="H358" i="3"/>
  <c r="R361" i="3"/>
  <c r="Q361" i="3"/>
  <c r="H368" i="3"/>
  <c r="R370" i="3"/>
  <c r="S371" i="3" s="1"/>
  <c r="H372" i="3"/>
  <c r="R374" i="3"/>
  <c r="H376" i="3"/>
  <c r="R378" i="3"/>
  <c r="H380" i="3"/>
  <c r="R382" i="3"/>
  <c r="Q415" i="3"/>
  <c r="R413" i="3"/>
  <c r="S415" i="3" s="1"/>
  <c r="H395" i="3"/>
  <c r="R418" i="3"/>
  <c r="R423" i="3"/>
  <c r="R439" i="3"/>
  <c r="H436" i="3"/>
  <c r="Q459" i="3"/>
  <c r="H440" i="3"/>
  <c r="Q463" i="3"/>
  <c r="H444" i="3"/>
  <c r="I445" i="3" s="1"/>
  <c r="Q467" i="3"/>
  <c r="H448" i="3"/>
  <c r="Q471" i="3"/>
  <c r="H458" i="3"/>
  <c r="G467" i="3"/>
  <c r="H465" i="3"/>
  <c r="G481" i="3"/>
  <c r="H483" i="3"/>
  <c r="H485" i="3"/>
  <c r="R535" i="3"/>
  <c r="R531" i="3"/>
  <c r="R527" i="3"/>
  <c r="R523" i="3"/>
  <c r="Q521" i="3"/>
  <c r="H501" i="3"/>
  <c r="R417" i="3"/>
  <c r="Q419" i="3"/>
  <c r="R421" i="3"/>
  <c r="Q423" i="3"/>
  <c r="R425" i="3"/>
  <c r="Q427" i="3"/>
  <c r="G415" i="3"/>
  <c r="H413" i="3"/>
  <c r="G419" i="3"/>
  <c r="H417" i="3"/>
  <c r="G423" i="3"/>
  <c r="H421" i="3"/>
  <c r="G427" i="3"/>
  <c r="H425" i="3"/>
  <c r="G433" i="3"/>
  <c r="G437" i="3"/>
  <c r="G441" i="3"/>
  <c r="G445" i="3"/>
  <c r="G449" i="3"/>
  <c r="Q481" i="3"/>
  <c r="Q485" i="3"/>
  <c r="Q489" i="3"/>
  <c r="Q493" i="3"/>
  <c r="G489" i="3"/>
  <c r="H493" i="3"/>
  <c r="H503" i="3"/>
  <c r="R529" i="3"/>
  <c r="H511" i="3"/>
  <c r="R537" i="3"/>
  <c r="J577" i="3"/>
  <c r="H532" i="3"/>
  <c r="Q437" i="3"/>
  <c r="Q441" i="3"/>
  <c r="Q445" i="3"/>
  <c r="Q449" i="3"/>
  <c r="R479" i="3"/>
  <c r="R483" i="3"/>
  <c r="R487" i="3"/>
  <c r="R491" i="3"/>
  <c r="R502" i="3"/>
  <c r="R506" i="3"/>
  <c r="R536" i="3"/>
  <c r="R532" i="3"/>
  <c r="R528" i="3"/>
  <c r="R524" i="3"/>
  <c r="J573" i="3"/>
  <c r="H528" i="3"/>
  <c r="S150" i="3" l="1"/>
  <c r="I150" i="3"/>
  <c r="S40" i="3"/>
  <c r="I228" i="3"/>
  <c r="S29" i="3"/>
  <c r="I330" i="3"/>
  <c r="R405" i="3"/>
  <c r="S162" i="3"/>
  <c r="S485" i="3"/>
  <c r="S427" i="3"/>
  <c r="I507" i="3"/>
  <c r="S62" i="3"/>
  <c r="I40" i="3"/>
  <c r="I415" i="3"/>
  <c r="I503" i="3"/>
  <c r="I220" i="3"/>
  <c r="S335" i="3"/>
  <c r="S507" i="3"/>
  <c r="I194" i="3"/>
  <c r="S533" i="3"/>
  <c r="S441" i="3"/>
  <c r="S467" i="3"/>
  <c r="S304" i="3"/>
  <c r="S88" i="3"/>
  <c r="S48" i="3"/>
  <c r="S459" i="3"/>
  <c r="S70" i="3"/>
  <c r="S437" i="3"/>
  <c r="S140" i="3"/>
  <c r="S423" i="3"/>
  <c r="I449" i="3"/>
  <c r="I441" i="3"/>
  <c r="S463" i="3"/>
  <c r="I334" i="3"/>
  <c r="I326" i="3"/>
  <c r="I96" i="3"/>
  <c r="I25" i="3"/>
  <c r="S180" i="3"/>
  <c r="S449" i="3"/>
  <c r="I290" i="3"/>
  <c r="S206" i="3"/>
  <c r="Q206" i="3" s="1"/>
  <c r="I294" i="3"/>
  <c r="S25" i="3"/>
  <c r="I467" i="3"/>
  <c r="I374" i="3"/>
  <c r="I272" i="3"/>
  <c r="S471" i="3"/>
  <c r="S331" i="3"/>
  <c r="S52" i="3"/>
  <c r="S172" i="3"/>
  <c r="S401" i="3"/>
  <c r="S158" i="3"/>
  <c r="I312" i="3"/>
  <c r="S202" i="3"/>
  <c r="S106" i="3"/>
  <c r="S84" i="3"/>
  <c r="S118" i="3"/>
  <c r="I88" i="3"/>
  <c r="S339" i="3"/>
  <c r="I136" i="3"/>
  <c r="S397" i="3"/>
  <c r="I338" i="3"/>
  <c r="I437" i="3"/>
  <c r="I286" i="3"/>
  <c r="I526" i="3"/>
  <c r="S74" i="3"/>
  <c r="S349" i="3"/>
  <c r="S503" i="3"/>
  <c r="S481" i="3"/>
  <c r="I423" i="3"/>
  <c r="S379" i="3"/>
  <c r="I360" i="3"/>
  <c r="I238" i="3"/>
  <c r="I515" i="3"/>
  <c r="I308" i="3"/>
  <c r="I206" i="3"/>
  <c r="S21" i="3"/>
  <c r="I172" i="3"/>
  <c r="I114" i="3"/>
  <c r="S268" i="3"/>
  <c r="S493" i="3"/>
  <c r="I463" i="3"/>
  <c r="R401" i="3"/>
  <c r="I348" i="3"/>
  <c r="S511" i="3"/>
  <c r="I401" i="3"/>
  <c r="S224" i="3"/>
  <c r="S96" i="3"/>
  <c r="S66" i="3"/>
  <c r="S132" i="3"/>
  <c r="I92" i="3"/>
  <c r="I70" i="3"/>
  <c r="I62" i="3"/>
  <c r="G62" i="3" s="1"/>
  <c r="S44" i="3"/>
  <c r="I140" i="3"/>
  <c r="R397" i="3"/>
  <c r="I66" i="3"/>
  <c r="G66" i="3" s="1"/>
  <c r="S128" i="3"/>
  <c r="S489" i="3"/>
  <c r="I427" i="3"/>
  <c r="I419" i="3"/>
  <c r="S405" i="3"/>
  <c r="S383" i="3"/>
  <c r="S375" i="3"/>
  <c r="S357" i="3"/>
  <c r="S308" i="3"/>
  <c r="S264" i="3"/>
  <c r="I224" i="3"/>
  <c r="I216" i="3"/>
  <c r="S327" i="3"/>
  <c r="S312" i="3"/>
  <c r="I242" i="3"/>
  <c r="I198" i="3"/>
  <c r="I180" i="3"/>
  <c r="I493" i="3"/>
  <c r="I356" i="3"/>
  <c r="S272" i="3"/>
  <c r="S184" i="3"/>
  <c r="I118" i="3"/>
  <c r="I158" i="3"/>
  <c r="I52" i="3"/>
  <c r="I48" i="3"/>
  <c r="I17" i="3"/>
  <c r="I74" i="3"/>
  <c r="S445" i="3"/>
  <c r="I489" i="3"/>
  <c r="I534" i="3"/>
  <c r="S537" i="3"/>
  <c r="I378" i="3"/>
  <c r="S260" i="3"/>
  <c r="I538" i="3"/>
  <c r="I405" i="3"/>
  <c r="I154" i="3"/>
  <c r="S110" i="3"/>
  <c r="I246" i="3"/>
  <c r="I106" i="3"/>
  <c r="S17" i="3"/>
  <c r="S419" i="3"/>
  <c r="I485" i="3"/>
  <c r="I397" i="3"/>
  <c r="I382" i="3"/>
  <c r="I282" i="3"/>
  <c r="I260" i="3"/>
  <c r="S92" i="3"/>
  <c r="S176" i="3"/>
  <c r="I21" i="3"/>
  <c r="S361" i="3"/>
  <c r="I530" i="3"/>
  <c r="S220" i="3"/>
  <c r="S525" i="3"/>
  <c r="I370" i="3"/>
  <c r="I304" i="3"/>
  <c r="I268" i="3"/>
  <c r="S194" i="3"/>
  <c r="I459" i="3"/>
  <c r="I471" i="3"/>
  <c r="S216" i="3"/>
  <c r="I481" i="3"/>
  <c r="S529" i="3"/>
  <c r="I511" i="3"/>
  <c r="I393" i="3"/>
  <c r="I162" i="3"/>
  <c r="I44" i="3"/>
  <c r="I176" i="3"/>
  <c r="I84" i="3"/>
  <c r="G499" i="3"/>
</calcChain>
</file>

<file path=xl/sharedStrings.xml><?xml version="1.0" encoding="utf-8"?>
<sst xmlns="http://schemas.openxmlformats.org/spreadsheetml/2006/main" count="14344" uniqueCount="1572">
  <si>
    <t>Strain/sanger_ID</t>
  </si>
  <si>
    <t>Year</t>
  </si>
  <si>
    <t>Country</t>
  </si>
  <si>
    <t>ST_Pasteur_MLST</t>
  </si>
  <si>
    <t>K_Locus</t>
  </si>
  <si>
    <t>p4ABAYE0001_p4ABAYE_CU459139</t>
  </si>
  <si>
    <t>pRCH51_3_KY216144</t>
  </si>
  <si>
    <t>pXBB1_2_CP010353</t>
  </si>
  <si>
    <t>RepApAB49_pAB49_L77992</t>
  </si>
  <si>
    <t>repAci3_p203_GU978997</t>
  </si>
  <si>
    <t>repA_AB_pABIR_EU294228</t>
  </si>
  <si>
    <t>pA297_3_parA_KU744946</t>
  </si>
  <si>
    <t>pAB3_CP012005</t>
  </si>
  <si>
    <t>pRAY__unknownorf_JQ904627</t>
  </si>
  <si>
    <t>repAci6_pA85_3_KJ493819</t>
  </si>
  <si>
    <t>p3ABAYE0002_p3ABAYE_CU459140</t>
  </si>
  <si>
    <t>pD46_4_CP012956</t>
  </si>
  <si>
    <t>repAci5_p537_GU978999</t>
  </si>
  <si>
    <t>pABTJ2_NC_020524</t>
  </si>
  <si>
    <t>repAci4_p844_GU978998</t>
  </si>
  <si>
    <t>repAci7_p736_GU978996</t>
  </si>
  <si>
    <t>p1ABAYE0001_p1ABAYE_CU459137</t>
  </si>
  <si>
    <t>repAci1_pAbG7_1_KJ586856</t>
  </si>
  <si>
    <t>repAci2_pABVA01_FM210331</t>
  </si>
  <si>
    <t>repAciX_pACICU1_CP000864</t>
  </si>
  <si>
    <t>repM_Aci9_pMAC_AY541809</t>
  </si>
  <si>
    <t>pNaval81_26_NZ_AFDB02000003.1</t>
  </si>
  <si>
    <t>Aac3-Iia</t>
  </si>
  <si>
    <t>Aac3-I</t>
  </si>
  <si>
    <t>AacAad</t>
  </si>
  <si>
    <t>AadA</t>
  </si>
  <si>
    <t>AadB</t>
  </si>
  <si>
    <t>Aph3-Ia</t>
  </si>
  <si>
    <t>Aph4-Ia</t>
  </si>
  <si>
    <t>AphA6</t>
  </si>
  <si>
    <t>ArmA </t>
  </si>
  <si>
    <t>RmtB</t>
  </si>
  <si>
    <t>StrA</t>
  </si>
  <si>
    <t>StrB</t>
  </si>
  <si>
    <t>BlaA1</t>
  </si>
  <si>
    <t>BlaA2</t>
  </si>
  <si>
    <t>CARB</t>
  </si>
  <si>
    <t>Imp-1</t>
  </si>
  <si>
    <t>Mbl</t>
  </si>
  <si>
    <t>NDM-1</t>
  </si>
  <si>
    <t>OXA-237</t>
  </si>
  <si>
    <t>OXA-23</t>
  </si>
  <si>
    <t>OXA-24</t>
  </si>
  <si>
    <t>OXA-48</t>
  </si>
  <si>
    <t>OXA-51</t>
  </si>
  <si>
    <t>OXA-58</t>
  </si>
  <si>
    <t>OXA-7</t>
  </si>
  <si>
    <t>Per-1</t>
  </si>
  <si>
    <t>OKP-A-1</t>
  </si>
  <si>
    <t>TEM-1D</t>
  </si>
  <si>
    <t>VEB-1</t>
  </si>
  <si>
    <t>Zn_dependent_hydrolase</t>
  </si>
  <si>
    <t>beta-lactamase_class_C</t>
  </si>
  <si>
    <t>CatA1</t>
  </si>
  <si>
    <t>CatBx</t>
  </si>
  <si>
    <t>CmlA</t>
  </si>
  <si>
    <t>FloR</t>
  </si>
  <si>
    <t>Dfr16</t>
  </si>
  <si>
    <t>DfrA10</t>
  </si>
  <si>
    <t>DfrA27</t>
  </si>
  <si>
    <t>DfrA5</t>
  </si>
  <si>
    <t>MphA</t>
  </si>
  <si>
    <t>MphE</t>
  </si>
  <si>
    <t>MsrE</t>
  </si>
  <si>
    <t>Sul2</t>
  </si>
  <si>
    <t>Sul1</t>
  </si>
  <si>
    <t>TetA</t>
  </si>
  <si>
    <t>TetB</t>
  </si>
  <si>
    <t>TetR</t>
  </si>
  <si>
    <t>TetY</t>
  </si>
  <si>
    <t>Tet-39</t>
  </si>
  <si>
    <t>Arr</t>
  </si>
  <si>
    <t>24276_2#143</t>
  </si>
  <si>
    <t>Thailand</t>
  </si>
  <si>
    <t>KL52</t>
  </si>
  <si>
    <t>OCL1c</t>
  </si>
  <si>
    <t>no</t>
  </si>
  <si>
    <t>yes</t>
  </si>
  <si>
    <t>24276_2#144</t>
  </si>
  <si>
    <t>KL32</t>
  </si>
  <si>
    <t>OCL1d</t>
  </si>
  <si>
    <t>24276_2#146</t>
  </si>
  <si>
    <t>24276_2#148</t>
  </si>
  <si>
    <t>KL6</t>
  </si>
  <si>
    <t>24276_2#149</t>
  </si>
  <si>
    <t>24276_2#150</t>
  </si>
  <si>
    <t>KL49</t>
  </si>
  <si>
    <t>24276_2#151</t>
  </si>
  <si>
    <t>24276_2#152</t>
  </si>
  <si>
    <t>24276_2#153</t>
  </si>
  <si>
    <t>24276_2#154</t>
  </si>
  <si>
    <t>24276_2#156</t>
  </si>
  <si>
    <t>24276_2#157</t>
  </si>
  <si>
    <t>KL47</t>
  </si>
  <si>
    <t>24276_2#158</t>
  </si>
  <si>
    <t>OCL5</t>
  </si>
  <si>
    <t>24276_2#159</t>
  </si>
  <si>
    <t>KL2</t>
  </si>
  <si>
    <t>24276_2#160</t>
  </si>
  <si>
    <t>24276_2#161</t>
  </si>
  <si>
    <t>OCL2</t>
  </si>
  <si>
    <t>24276_2#163</t>
  </si>
  <si>
    <t>OCL4</t>
  </si>
  <si>
    <t>24276_2#164</t>
  </si>
  <si>
    <t>24276_2#165</t>
  </si>
  <si>
    <t>24276_2#166</t>
  </si>
  <si>
    <t>24276_2#167</t>
  </si>
  <si>
    <t>24276_2#168</t>
  </si>
  <si>
    <t>KL24</t>
  </si>
  <si>
    <t>OCL6</t>
  </si>
  <si>
    <t>24276_2#169</t>
  </si>
  <si>
    <t>24276_2#170</t>
  </si>
  <si>
    <t>24276_2#171</t>
  </si>
  <si>
    <t>24276_2#172</t>
  </si>
  <si>
    <t>24276_2#173</t>
  </si>
  <si>
    <t>24276_2#174</t>
  </si>
  <si>
    <t>24276_2#175</t>
  </si>
  <si>
    <t>24276_2#176</t>
  </si>
  <si>
    <t>24276_2#177</t>
  </si>
  <si>
    <t>24276_2#178</t>
  </si>
  <si>
    <t>24276_2#179</t>
  </si>
  <si>
    <t>24276_2#180</t>
  </si>
  <si>
    <t>KL43</t>
  </si>
  <si>
    <t>OCL3</t>
  </si>
  <si>
    <t>24276_2#181</t>
  </si>
  <si>
    <t>24276_2#182</t>
  </si>
  <si>
    <t>24276_2#184</t>
  </si>
  <si>
    <t>24276_2#186</t>
  </si>
  <si>
    <t>24276_2#187</t>
  </si>
  <si>
    <t>24276_2#188</t>
  </si>
  <si>
    <t>24276_2#189</t>
  </si>
  <si>
    <t>24276_2#190</t>
  </si>
  <si>
    <t>24276_2#191</t>
  </si>
  <si>
    <t>24276_2#192</t>
  </si>
  <si>
    <t>24276_2#193</t>
  </si>
  <si>
    <t>24276_2#194</t>
  </si>
  <si>
    <t>24276_2#195</t>
  </si>
  <si>
    <t>24276_2#196</t>
  </si>
  <si>
    <t>KL57</t>
  </si>
  <si>
    <t>24276_2#197</t>
  </si>
  <si>
    <t>24276_2#198</t>
  </si>
  <si>
    <t>24276_2#201</t>
  </si>
  <si>
    <t>24276_2#202</t>
  </si>
  <si>
    <t>24276_2#203</t>
  </si>
  <si>
    <t>24276_2#204</t>
  </si>
  <si>
    <t>24276_2#206</t>
  </si>
  <si>
    <t>24276_2#207</t>
  </si>
  <si>
    <t>24276_2#208</t>
  </si>
  <si>
    <t>24276_2#209</t>
  </si>
  <si>
    <t>24276_2#210</t>
  </si>
  <si>
    <t>24276_2#211</t>
  </si>
  <si>
    <t>24276_2#213</t>
  </si>
  <si>
    <t>24276_2#214</t>
  </si>
  <si>
    <t>24276_2#215</t>
  </si>
  <si>
    <t>24276_2#217</t>
  </si>
  <si>
    <t>24276_2#218</t>
  </si>
  <si>
    <t>24276_2#219</t>
  </si>
  <si>
    <t>24276_2#220</t>
  </si>
  <si>
    <t>24276_2#221</t>
  </si>
  <si>
    <t>24276_2#222</t>
  </si>
  <si>
    <t>24276_2#223</t>
  </si>
  <si>
    <t>24276_2#225</t>
  </si>
  <si>
    <t>24276_2#226</t>
  </si>
  <si>
    <t>24276_2#227</t>
  </si>
  <si>
    <t>24276_2#229</t>
  </si>
  <si>
    <t>24276_2#230</t>
  </si>
  <si>
    <t>24276_2#232</t>
  </si>
  <si>
    <t>KL9</t>
  </si>
  <si>
    <t>24276_2#233</t>
  </si>
  <si>
    <t>24276_2#234</t>
  </si>
  <si>
    <t>24276_2#235</t>
  </si>
  <si>
    <t>24276_2#236</t>
  </si>
  <si>
    <t>24276_2#237</t>
  </si>
  <si>
    <t>24276_2#239</t>
  </si>
  <si>
    <t>24276_2#240</t>
  </si>
  <si>
    <t>24276_2#242</t>
  </si>
  <si>
    <t>24276_2#243</t>
  </si>
  <si>
    <t>24276_2#244</t>
  </si>
  <si>
    <t>24276_2#245</t>
  </si>
  <si>
    <t>24276_2#247</t>
  </si>
  <si>
    <t>24276_2#248</t>
  </si>
  <si>
    <t>24276_2#249</t>
  </si>
  <si>
    <t>24276_2#250</t>
  </si>
  <si>
    <t>24276_2#251</t>
  </si>
  <si>
    <t>24276_2#252</t>
  </si>
  <si>
    <t>24276_2#254</t>
  </si>
  <si>
    <t>24276_2#255</t>
  </si>
  <si>
    <t>24276_2#256</t>
  </si>
  <si>
    <t>24276_2#257</t>
  </si>
  <si>
    <t>24276_2#259</t>
  </si>
  <si>
    <t>24276_2#260</t>
  </si>
  <si>
    <t>24276_2#263</t>
  </si>
  <si>
    <t>24276_2#264</t>
  </si>
  <si>
    <t>24276_2#265</t>
  </si>
  <si>
    <t>24276_2#266</t>
  </si>
  <si>
    <t>24276_2#267</t>
  </si>
  <si>
    <t>24276_2#268</t>
  </si>
  <si>
    <t>24276_2#270</t>
  </si>
  <si>
    <t>24276_2#271</t>
  </si>
  <si>
    <t>24276_2#273</t>
  </si>
  <si>
    <t>24276_2#274</t>
  </si>
  <si>
    <t>24276_2#275</t>
  </si>
  <si>
    <t>24276_2#276</t>
  </si>
  <si>
    <t>24276_2#277</t>
  </si>
  <si>
    <t>24276_2#280</t>
  </si>
  <si>
    <t>24276_2#281</t>
  </si>
  <si>
    <t>24276_2#282</t>
  </si>
  <si>
    <t>24276_2#283</t>
  </si>
  <si>
    <t>24276_2#284</t>
  </si>
  <si>
    <t>24276_2#288</t>
  </si>
  <si>
    <t>24276_2#289</t>
  </si>
  <si>
    <t>24276_2#291</t>
  </si>
  <si>
    <t>24276_2#292</t>
  </si>
  <si>
    <t>24276_2#293</t>
  </si>
  <si>
    <t>24276_2#294</t>
  </si>
  <si>
    <t>24276_2#297</t>
  </si>
  <si>
    <t>24276_2#298</t>
  </si>
  <si>
    <t>24276_2#299</t>
  </si>
  <si>
    <t>24276_2#300</t>
  </si>
  <si>
    <t>24276_2#302</t>
  </si>
  <si>
    <t>24276_2#304</t>
  </si>
  <si>
    <t>24276_2#305</t>
  </si>
  <si>
    <t>24276_2#306</t>
  </si>
  <si>
    <t>24276_3#10</t>
  </si>
  <si>
    <t>24276_3#11</t>
  </si>
  <si>
    <t>24276_3#12</t>
  </si>
  <si>
    <t>24276_3#13</t>
  </si>
  <si>
    <t>24276_3#14</t>
  </si>
  <si>
    <t>24276_3#15</t>
  </si>
  <si>
    <t>24276_3#16</t>
  </si>
  <si>
    <t>24276_3#17</t>
  </si>
  <si>
    <t>24276_3#18</t>
  </si>
  <si>
    <t>24276_3#19</t>
  </si>
  <si>
    <t>24276_3#20</t>
  </si>
  <si>
    <t>24276_3#21</t>
  </si>
  <si>
    <t>24276_3#22</t>
  </si>
  <si>
    <t>24276_3#23</t>
  </si>
  <si>
    <t>24276_3#24</t>
  </si>
  <si>
    <t>24276_3#25</t>
  </si>
  <si>
    <t>24276_3#26</t>
  </si>
  <si>
    <t>24276_3#27</t>
  </si>
  <si>
    <t>24276_3#28</t>
  </si>
  <si>
    <t>24276_3#29</t>
  </si>
  <si>
    <t>24276_3#2</t>
  </si>
  <si>
    <t>24276_3#30</t>
  </si>
  <si>
    <t>24276_3#31</t>
  </si>
  <si>
    <t>24276_3#32</t>
  </si>
  <si>
    <t>24276_3#33</t>
  </si>
  <si>
    <t>24276_3#34</t>
  </si>
  <si>
    <t>24276_3#36</t>
  </si>
  <si>
    <t>24276_3#37</t>
  </si>
  <si>
    <t>24276_3#38</t>
  </si>
  <si>
    <t>24276_3#39</t>
  </si>
  <si>
    <t>24276_3#3</t>
  </si>
  <si>
    <t>24276_3#40</t>
  </si>
  <si>
    <t>24276_3#41</t>
  </si>
  <si>
    <t>OCL1</t>
  </si>
  <si>
    <t>24276_3#42</t>
  </si>
  <si>
    <t>24276_3#43</t>
  </si>
  <si>
    <t>24276_3#48</t>
  </si>
  <si>
    <t>24276_3#49</t>
  </si>
  <si>
    <t>24276_3#4</t>
  </si>
  <si>
    <t>24276_3#50</t>
  </si>
  <si>
    <t>24276_3#51</t>
  </si>
  <si>
    <t>24276_3#52</t>
  </si>
  <si>
    <t>24276_3#53</t>
  </si>
  <si>
    <t>24276_3#54</t>
  </si>
  <si>
    <t>24276_3#55</t>
  </si>
  <si>
    <t>24276_3#56</t>
  </si>
  <si>
    <t>24276_3#57</t>
  </si>
  <si>
    <t>24276_3#58</t>
  </si>
  <si>
    <t>24276_3#59</t>
  </si>
  <si>
    <t>24276_3#5</t>
  </si>
  <si>
    <t>24276_3#60</t>
  </si>
  <si>
    <t>24276_3#61</t>
  </si>
  <si>
    <t>24276_3#62</t>
  </si>
  <si>
    <t>24276_3#63</t>
  </si>
  <si>
    <t>24276_3#64</t>
  </si>
  <si>
    <t>24276_3#65</t>
  </si>
  <si>
    <t>24276_3#66</t>
  </si>
  <si>
    <t>24276_3#67</t>
  </si>
  <si>
    <t>24276_3#6</t>
  </si>
  <si>
    <t>24276_3#8</t>
  </si>
  <si>
    <t>24276_3#9</t>
  </si>
  <si>
    <t>8290_3#10</t>
  </si>
  <si>
    <t>Vietnam</t>
  </si>
  <si>
    <t>8290_3#11</t>
  </si>
  <si>
    <t>8290_3#12</t>
  </si>
  <si>
    <t>8290_3#13</t>
  </si>
  <si>
    <t>8290_3#15</t>
  </si>
  <si>
    <t>8290_3#20</t>
  </si>
  <si>
    <t>8290_3#22</t>
  </si>
  <si>
    <t>8290_3#23</t>
  </si>
  <si>
    <t>8290_3#24</t>
  </si>
  <si>
    <t>8290_3#25</t>
  </si>
  <si>
    <t>8290_3#26</t>
  </si>
  <si>
    <t>8290_3#28</t>
  </si>
  <si>
    <t>8290_3#30</t>
  </si>
  <si>
    <t>8290_3#31</t>
  </si>
  <si>
    <t>8290_3#32</t>
  </si>
  <si>
    <t>8290_3#33</t>
  </si>
  <si>
    <t>8290_3#34</t>
  </si>
  <si>
    <t>8290_3#36</t>
  </si>
  <si>
    <t>8290_3#37</t>
  </si>
  <si>
    <t>8290_3#38</t>
  </si>
  <si>
    <t>8290_3#39</t>
  </si>
  <si>
    <t>8290_3#4</t>
  </si>
  <si>
    <t>8290_3#40</t>
  </si>
  <si>
    <t>8290_3#41</t>
  </si>
  <si>
    <t>8290_3#42</t>
  </si>
  <si>
    <t>8290_3#44</t>
  </si>
  <si>
    <t>8290_3#46</t>
  </si>
  <si>
    <t>8290_3#47</t>
  </si>
  <si>
    <t>8290_3#49</t>
  </si>
  <si>
    <t>8290_3#5</t>
  </si>
  <si>
    <t>8290_3#51</t>
  </si>
  <si>
    <t>8290_3#52</t>
  </si>
  <si>
    <t>8290_3#54</t>
  </si>
  <si>
    <t>8290_3#55</t>
  </si>
  <si>
    <t>8290_3#56</t>
  </si>
  <si>
    <t>8290_3#57</t>
  </si>
  <si>
    <t>8290_3#59</t>
  </si>
  <si>
    <t>8290_3#60</t>
  </si>
  <si>
    <t>8290_3#61</t>
  </si>
  <si>
    <t>8290_3#62</t>
  </si>
  <si>
    <t>8290_3#63</t>
  </si>
  <si>
    <t>8290_3#64</t>
  </si>
  <si>
    <t>8290_3#65</t>
  </si>
  <si>
    <t>8290_3#66</t>
  </si>
  <si>
    <t>8290_3#67</t>
  </si>
  <si>
    <t>452*</t>
  </si>
  <si>
    <t>8290_3#68</t>
  </si>
  <si>
    <t>8290_3#69</t>
  </si>
  <si>
    <t>8290_3#7</t>
  </si>
  <si>
    <t>8290_3#70</t>
  </si>
  <si>
    <t>8290_3#71</t>
  </si>
  <si>
    <t>8290_3#72</t>
  </si>
  <si>
    <t>575?</t>
  </si>
  <si>
    <t>8290_3#74</t>
  </si>
  <si>
    <t>8290_3#78</t>
  </si>
  <si>
    <t>8290_3#8</t>
  </si>
  <si>
    <t>8290_3#80</t>
  </si>
  <si>
    <t>8290_3#81</t>
  </si>
  <si>
    <t>8290_3#82</t>
  </si>
  <si>
    <t>8290_3#83</t>
  </si>
  <si>
    <t>8290_3#84</t>
  </si>
  <si>
    <t>8290_3#85</t>
  </si>
  <si>
    <t>8290_3#86</t>
  </si>
  <si>
    <t>8290_3#88</t>
  </si>
  <si>
    <t>8290_3#89</t>
  </si>
  <si>
    <t>8290_3#9</t>
  </si>
  <si>
    <t>8290_3#90</t>
  </si>
  <si>
    <t>8290_3#91</t>
  </si>
  <si>
    <t>8290_3#92</t>
  </si>
  <si>
    <t>8290_3#93</t>
  </si>
  <si>
    <t>8290_3#94</t>
  </si>
  <si>
    <t>8290_3#95</t>
  </si>
  <si>
    <t>8290_3#96</t>
  </si>
  <si>
    <t>8346_4#1</t>
  </si>
  <si>
    <t>8346_4#10</t>
  </si>
  <si>
    <t>8346_4#11</t>
  </si>
  <si>
    <t>8346_4#18</t>
  </si>
  <si>
    <t>8346_4#19</t>
  </si>
  <si>
    <t>8346_4#2</t>
  </si>
  <si>
    <t>8346_4#20</t>
  </si>
  <si>
    <t>8346_4#26</t>
  </si>
  <si>
    <t>8346_4#27</t>
  </si>
  <si>
    <t>8346_4#28</t>
  </si>
  <si>
    <t>8346_4#29</t>
  </si>
  <si>
    <t>8346_4#3</t>
  </si>
  <si>
    <t>8346_4#30</t>
  </si>
  <si>
    <t>8346_4#31</t>
  </si>
  <si>
    <t>8346_4#32</t>
  </si>
  <si>
    <t>8346_4#33</t>
  </si>
  <si>
    <t>8346_4#34</t>
  </si>
  <si>
    <t>8346_4#35</t>
  </si>
  <si>
    <t>8346_4#36</t>
  </si>
  <si>
    <t>8346_4#37</t>
  </si>
  <si>
    <t>8346_4#38</t>
  </si>
  <si>
    <t>8346_4#39</t>
  </si>
  <si>
    <t>8346_4#4</t>
  </si>
  <si>
    <t>8346_4#40</t>
  </si>
  <si>
    <t>8346_4#41</t>
  </si>
  <si>
    <t>8346_4#42</t>
  </si>
  <si>
    <t>8346_4#43</t>
  </si>
  <si>
    <t>8346_4#44</t>
  </si>
  <si>
    <t>8346_4#45</t>
  </si>
  <si>
    <t>8346_4#46</t>
  </si>
  <si>
    <t>8346_4#47</t>
  </si>
  <si>
    <t>8346_4#48</t>
  </si>
  <si>
    <t>8346_4#49</t>
  </si>
  <si>
    <t>8346_4#5</t>
  </si>
  <si>
    <t>8346_4#51</t>
  </si>
  <si>
    <t>8346_4#55</t>
  </si>
  <si>
    <t>8346_4#6</t>
  </si>
  <si>
    <t>8346_4#60</t>
  </si>
  <si>
    <t>8346_4#62</t>
  </si>
  <si>
    <t>8346_4#63</t>
  </si>
  <si>
    <t>8346_4#64</t>
  </si>
  <si>
    <t>8346_4#68</t>
  </si>
  <si>
    <t>8346_4#69</t>
  </si>
  <si>
    <t>8346_4#70</t>
  </si>
  <si>
    <t>8346_4#71</t>
  </si>
  <si>
    <t>8346_4#72</t>
  </si>
  <si>
    <t>8346_4#73</t>
  </si>
  <si>
    <t>8346_4#74</t>
  </si>
  <si>
    <t>8346_4#76</t>
  </si>
  <si>
    <t>8346_4#77</t>
  </si>
  <si>
    <t>8346_4#78</t>
  </si>
  <si>
    <t>8346_4#79</t>
  </si>
  <si>
    <t>8346_4#80</t>
  </si>
  <si>
    <t>8346_4#81</t>
  </si>
  <si>
    <t>8346_4#82</t>
  </si>
  <si>
    <t>8346_4#83</t>
  </si>
  <si>
    <t>8346_4#84</t>
  </si>
  <si>
    <t>8346_4#85</t>
  </si>
  <si>
    <t>8346_4#86</t>
  </si>
  <si>
    <t>8346_4#87</t>
  </si>
  <si>
    <t>8346_4#88</t>
  </si>
  <si>
    <t>8346_4#89</t>
  </si>
  <si>
    <t>8346_4#90</t>
  </si>
  <si>
    <t>109*</t>
  </si>
  <si>
    <t>8346_4#92</t>
  </si>
  <si>
    <t>8346_4#93</t>
  </si>
  <si>
    <t>8346_4#94</t>
  </si>
  <si>
    <t>8346_4#95</t>
  </si>
  <si>
    <t>8346_4#96</t>
  </si>
  <si>
    <t>9262_1#32</t>
  </si>
  <si>
    <t>9262_1#33</t>
  </si>
  <si>
    <t>9262_1#34</t>
  </si>
  <si>
    <t>9262_1#35</t>
  </si>
  <si>
    <t>9262_1#36</t>
  </si>
  <si>
    <t>9262_1#37</t>
  </si>
  <si>
    <t>9262_1#38</t>
  </si>
  <si>
    <t>GCA_000021145</t>
  </si>
  <si>
    <t>USA</t>
  </si>
  <si>
    <t>GCA_000069245</t>
  </si>
  <si>
    <t>France</t>
  </si>
  <si>
    <t>GCA_000163355</t>
  </si>
  <si>
    <t>GCA_000163375</t>
  </si>
  <si>
    <t>GCA_000177695</t>
  </si>
  <si>
    <t>GCA_000177715</t>
  </si>
  <si>
    <t>GCA_000177735</t>
  </si>
  <si>
    <t>GCA_000241685</t>
  </si>
  <si>
    <t>GCA_000286615</t>
  </si>
  <si>
    <t>Canada</t>
  </si>
  <si>
    <t>GCA_000297595</t>
  </si>
  <si>
    <t>Iraq</t>
  </si>
  <si>
    <t>GCA_000301435</t>
  </si>
  <si>
    <t>GCA_000302035</t>
  </si>
  <si>
    <t>GCA_000305215</t>
  </si>
  <si>
    <t>Germany</t>
  </si>
  <si>
    <t>GCA_000305315</t>
  </si>
  <si>
    <t>GCA_000309195</t>
  </si>
  <si>
    <t>GCA_000309275</t>
  </si>
  <si>
    <t>GCA_000369185</t>
  </si>
  <si>
    <t>Netherlands</t>
  </si>
  <si>
    <t>GCA_000369325</t>
  </si>
  <si>
    <t>Czech Republic</t>
  </si>
  <si>
    <t>GCA_000369365</t>
  </si>
  <si>
    <t>GCA_000830055</t>
  </si>
  <si>
    <t>UK</t>
  </si>
  <si>
    <t>GCA_001399655</t>
  </si>
  <si>
    <t>Australia</t>
  </si>
  <si>
    <t>KL3</t>
  </si>
  <si>
    <t>KL10</t>
  </si>
  <si>
    <t>KL63</t>
  </si>
  <si>
    <t>KL8</t>
  </si>
  <si>
    <t>KL7</t>
  </si>
  <si>
    <t>KL28</t>
  </si>
  <si>
    <t>ERR</t>
  </si>
  <si>
    <t>ERS</t>
  </si>
  <si>
    <t>Sample</t>
  </si>
  <si>
    <t>ERS1930151</t>
  </si>
  <si>
    <t>ERR2618857</t>
  </si>
  <si>
    <t>AB1</t>
  </si>
  <si>
    <t>UFGQ01000001-UFGQ01000056</t>
  </si>
  <si>
    <t>ERS1930152</t>
  </si>
  <si>
    <t>ERR2618858</t>
  </si>
  <si>
    <t>AB2</t>
  </si>
  <si>
    <t>UFGP01000001-UFGP01000017</t>
  </si>
  <si>
    <t>Contigs</t>
  </si>
  <si>
    <t>ERS1930154</t>
  </si>
  <si>
    <t>ERR2618860</t>
  </si>
  <si>
    <t>UFGO01000001-UFGO01000018</t>
  </si>
  <si>
    <t>ERS1930156</t>
  </si>
  <si>
    <t>ERR2618862</t>
  </si>
  <si>
    <t>UFGN01000001-UFGN01000049</t>
  </si>
  <si>
    <t>ERS1930157</t>
  </si>
  <si>
    <t>UFGR01000001-UFGR01000061</t>
  </si>
  <si>
    <t>ERR2618863</t>
  </si>
  <si>
    <t>ERS1930158</t>
  </si>
  <si>
    <t>UFGJ01000001-UFGJ01000048</t>
  </si>
  <si>
    <t>ERR2618864</t>
  </si>
  <si>
    <t>ERS1930159</t>
  </si>
  <si>
    <t>UFGK01000001-UFGK01000056</t>
  </si>
  <si>
    <t>ERR2618865</t>
  </si>
  <si>
    <t>ERS1930160</t>
  </si>
  <si>
    <t>UFHK01000001-UFHK01000014</t>
  </si>
  <si>
    <t>ERR2618866</t>
  </si>
  <si>
    <t>ERS1930161</t>
  </si>
  <si>
    <t>UFIZ01000001-UFIZ01000051</t>
  </si>
  <si>
    <t>ERR2618867</t>
  </si>
  <si>
    <t>ERS1930162</t>
  </si>
  <si>
    <t>UFGV01000001-UFGV01000058</t>
  </si>
  <si>
    <t>ERR2618868</t>
  </si>
  <si>
    <t>ERS1930164</t>
  </si>
  <si>
    <t>UFHI01000001-UFHI01000040</t>
  </si>
  <si>
    <t>ERR2618870</t>
  </si>
  <si>
    <t>ERS1930165</t>
  </si>
  <si>
    <t>UFHG01000001-UFHG01000042</t>
  </si>
  <si>
    <t>ERR2618871</t>
  </si>
  <si>
    <t>ERS1930166</t>
  </si>
  <si>
    <t>UFHF01000001-UFHF01000069</t>
  </si>
  <si>
    <t>ERR2618872</t>
  </si>
  <si>
    <t>ERS1930167</t>
  </si>
  <si>
    <t>UFHB01000001-UFHB01000044</t>
  </si>
  <si>
    <t>ERR2618873</t>
  </si>
  <si>
    <t>ERS1930168</t>
  </si>
  <si>
    <t>UFGW01000001-UFGW01000051</t>
  </si>
  <si>
    <t>ERR2618874</t>
  </si>
  <si>
    <t>ERS1930169</t>
  </si>
  <si>
    <t>UFHV01000001-UFHV01000042</t>
  </si>
  <si>
    <t>ERR2618875</t>
  </si>
  <si>
    <t>ERS1930171</t>
  </si>
  <si>
    <t>UFHU01000001-UFHU01000018</t>
  </si>
  <si>
    <t>ERR2618877</t>
  </si>
  <si>
    <t>ERS1930172</t>
  </si>
  <si>
    <t>UFHZ01000001-UFHZ01000053</t>
  </si>
  <si>
    <t>ERR2618878</t>
  </si>
  <si>
    <t>ERS1930173</t>
  </si>
  <si>
    <t>UFID01000001-UFID01000047</t>
  </si>
  <si>
    <t>ERR2618879</t>
  </si>
  <si>
    <t>ERS1930174</t>
  </si>
  <si>
    <t>UFIJ01000001-UFIJ01000024</t>
  </si>
  <si>
    <t>ERR2618880</t>
  </si>
  <si>
    <t>ERS1930175</t>
  </si>
  <si>
    <t>UFHY01000001-UFHY01000044</t>
  </si>
  <si>
    <t>ERR2618881</t>
  </si>
  <si>
    <t>ERS1930176</t>
  </si>
  <si>
    <t>UFIK01000001-UFIK01000055</t>
  </si>
  <si>
    <t>ERR2618882</t>
  </si>
  <si>
    <t>ERS1930177</t>
  </si>
  <si>
    <t>UFIF01000001-UFIF01000065</t>
  </si>
  <si>
    <t>ERR2618883</t>
  </si>
  <si>
    <t>ERS1930178</t>
  </si>
  <si>
    <t>UFIG01000001-UFIG01000018</t>
  </si>
  <si>
    <t>ERR2618884</t>
  </si>
  <si>
    <t>ERS1930179</t>
  </si>
  <si>
    <t>UFIL01000001-UFIL01000044</t>
  </si>
  <si>
    <t>ERR2618885</t>
  </si>
  <si>
    <t>ERS1930180</t>
  </si>
  <si>
    <t>UFIQ01000001-UFIQ01000049</t>
  </si>
  <si>
    <t>ERR2618886</t>
  </si>
  <si>
    <t>ERS1930181</t>
  </si>
  <si>
    <t>UFIM01000001-UFIM01000046</t>
  </si>
  <si>
    <t>ERR2618887</t>
  </si>
  <si>
    <t>ERS1930182</t>
  </si>
  <si>
    <t>UFIO01000001-UFIO01000214</t>
  </si>
  <si>
    <t>ERR2618888</t>
  </si>
  <si>
    <t>ERS1930183</t>
  </si>
  <si>
    <t>UFIP01000001-UFIP01000051</t>
  </si>
  <si>
    <t>ERR2618889</t>
  </si>
  <si>
    <t>ERS1930184</t>
  </si>
  <si>
    <t>UFIE01000001-UFIE01000051</t>
  </si>
  <si>
    <t>ERR2618890</t>
  </si>
  <si>
    <t>ERS1930185</t>
  </si>
  <si>
    <t>UFII01000001-UFII01000047</t>
  </si>
  <si>
    <t>ERR2618891</t>
  </si>
  <si>
    <t>ERS1930186</t>
  </si>
  <si>
    <t>UIRI01000001-UIRI01000086</t>
  </si>
  <si>
    <t>ERR2618892</t>
  </si>
  <si>
    <t>ERS1930187</t>
  </si>
  <si>
    <t>UFIC01000001-UFIC01000057</t>
  </si>
  <si>
    <t>ERR2618893</t>
  </si>
  <si>
    <t>ERS1930188</t>
  </si>
  <si>
    <t>UFIN01000001-UFIN01000148</t>
  </si>
  <si>
    <t>ERR2618894</t>
  </si>
  <si>
    <t>ERS1930189</t>
  </si>
  <si>
    <t>UFIA01000001-UFIA01000050</t>
  </si>
  <si>
    <t>ERR2618895</t>
  </si>
  <si>
    <t>ERS1930190</t>
  </si>
  <si>
    <t>UFIH01000001-UFIH01000056</t>
  </si>
  <si>
    <t>ERR2618896</t>
  </si>
  <si>
    <t>ERS1930192</t>
  </si>
  <si>
    <t>UFIB01000001-UFIB01000050</t>
  </si>
  <si>
    <t>ERR2618898</t>
  </si>
  <si>
    <t>ERS1930194</t>
  </si>
  <si>
    <t>UFIS01000001-UFIS01000047</t>
  </si>
  <si>
    <t>ERR2618900</t>
  </si>
  <si>
    <t>ERS1930195</t>
  </si>
  <si>
    <t>UFIU01000001-UFIU01000060</t>
  </si>
  <si>
    <t>ERR2618901</t>
  </si>
  <si>
    <t>ERS1930196</t>
  </si>
  <si>
    <t>UFIX01000001-UFIX01000066</t>
  </si>
  <si>
    <t>ERR2618902</t>
  </si>
  <si>
    <t>ERS1930197</t>
  </si>
  <si>
    <t>UFIT01000001-UFIT01000111</t>
  </si>
  <si>
    <t>ERR2618903</t>
  </si>
  <si>
    <t>ERS1930198</t>
  </si>
  <si>
    <t>UFIR01000001-UFIR01000016</t>
  </si>
  <si>
    <t>ERR2618904</t>
  </si>
  <si>
    <t>ERS1930199</t>
  </si>
  <si>
    <t>UFIW01000001-UFIW01000043</t>
  </si>
  <si>
    <t>ERR2618905</t>
  </si>
  <si>
    <t>ERS1930200</t>
  </si>
  <si>
    <t>UFJH01000001-UFJH01000048</t>
  </si>
  <si>
    <t>ERR2618906</t>
  </si>
  <si>
    <t>ERS1930201</t>
  </si>
  <si>
    <t>UFJG01000001-UFJG01000050</t>
  </si>
  <si>
    <t>ERR2618907</t>
  </si>
  <si>
    <t>ERS1930202</t>
  </si>
  <si>
    <t>UFJQ01000001-UFJQ01000065</t>
  </si>
  <si>
    <t>ERR2618908</t>
  </si>
  <si>
    <t>ERS1930203</t>
  </si>
  <si>
    <t>UFJJ01000001-UFJJ01000073</t>
  </si>
  <si>
    <t>ERR2618909</t>
  </si>
  <si>
    <t>ERS1930204</t>
  </si>
  <si>
    <t>UFJF01000001-UFJF01000016</t>
  </si>
  <si>
    <t>ERR2618910</t>
  </si>
  <si>
    <t>ERS1930205</t>
  </si>
  <si>
    <t>UFJE01000001-UFJE01000076</t>
  </si>
  <si>
    <t>ERR2618911</t>
  </si>
  <si>
    <t>ERS1930206</t>
  </si>
  <si>
    <t>UFJI01000001-UFJI01000062</t>
  </si>
  <si>
    <t>ERR2618912</t>
  </si>
  <si>
    <t>ERS1930209</t>
  </si>
  <si>
    <t>UFJD01000001-UFJD01000043</t>
  </si>
  <si>
    <t>ERR2618915</t>
  </si>
  <si>
    <t>Publication</t>
  </si>
  <si>
    <t>ERS1930210</t>
  </si>
  <si>
    <t>UFJL01000001-UFJL01000055</t>
  </si>
  <si>
    <t>ERR2618916</t>
  </si>
  <si>
    <t>ERS1930211</t>
  </si>
  <si>
    <t>UFJB01000001-UFJB01000064</t>
  </si>
  <si>
    <t>ERR2618917</t>
  </si>
  <si>
    <t>ERS1930212</t>
  </si>
  <si>
    <t>UFJK01000001-UFJK01000082</t>
  </si>
  <si>
    <t>ERR2618918</t>
  </si>
  <si>
    <t>ERS1930214</t>
  </si>
  <si>
    <t>UFJM01000001-UFJM01000066</t>
  </si>
  <si>
    <t>ERR2618920</t>
  </si>
  <si>
    <t>ERS1930215</t>
  </si>
  <si>
    <t>UFJN01000001-UFJN01000109</t>
  </si>
  <si>
    <t>ERR2618921</t>
  </si>
  <si>
    <t>ERS1930216</t>
  </si>
  <si>
    <t>UFJO01000001-UFJO01000052</t>
  </si>
  <si>
    <t>ERR2618922</t>
  </si>
  <si>
    <t>ERS1930217</t>
  </si>
  <si>
    <t>UFJP01000001-UFJP01000129</t>
  </si>
  <si>
    <t>ERR2618923</t>
  </si>
  <si>
    <t>ERS1930218</t>
  </si>
  <si>
    <t>UFJT01000001-UFJT01000030</t>
  </si>
  <si>
    <t>ERR2618924</t>
  </si>
  <si>
    <t>ERS1930219</t>
  </si>
  <si>
    <t>UFJR01000001-UFJR01000027</t>
  </si>
  <si>
    <t>ERR2618925</t>
  </si>
  <si>
    <t>ERS1930221</t>
  </si>
  <si>
    <t>UFJV01000001-UFJV01000047</t>
  </si>
  <si>
    <t>ERR2618927</t>
  </si>
  <si>
    <t>ERS1930222</t>
  </si>
  <si>
    <t>UFJS01000001-UFJS01000041</t>
  </si>
  <si>
    <t>ERR2618928</t>
  </si>
  <si>
    <t>ERS1930223</t>
  </si>
  <si>
    <t>UFJU01000001-UFJU01000064</t>
  </si>
  <si>
    <t>ERR2618929</t>
  </si>
  <si>
    <t>ERS1930225</t>
  </si>
  <si>
    <t>UFKC01000001-UFKC01000171</t>
  </si>
  <si>
    <t>ERR2618931</t>
  </si>
  <si>
    <t>ERS1930226</t>
  </si>
  <si>
    <t>UFKN01000001-UFKN01000090</t>
  </si>
  <si>
    <t>ERR2618932</t>
  </si>
  <si>
    <t>ERS1930227</t>
  </si>
  <si>
    <t>UFKI01000001-UFKI01000088</t>
  </si>
  <si>
    <t>ERR2618933</t>
  </si>
  <si>
    <t>ERS1930228</t>
  </si>
  <si>
    <t>UFKL01000001-UFKL01000104</t>
  </si>
  <si>
    <t>ERR2618934</t>
  </si>
  <si>
    <t>ERS1930229</t>
  </si>
  <si>
    <t>UFKD01000001-UFKD01000069</t>
  </si>
  <si>
    <t>ERR2618935</t>
  </si>
  <si>
    <t>ERS1930230</t>
  </si>
  <si>
    <t>UFKP01000001-UFKP01000255</t>
  </si>
  <si>
    <t>ERR2618936</t>
  </si>
  <si>
    <t>ERS1930231</t>
  </si>
  <si>
    <t>UFKO01000001-UFKO01000105</t>
  </si>
  <si>
    <t>ERR2618937</t>
  </si>
  <si>
    <t>ERS1930233</t>
  </si>
  <si>
    <t>UFJY01000001-UFJY01000047</t>
  </si>
  <si>
    <t>ERR2618939</t>
  </si>
  <si>
    <t>ERS1930234</t>
  </si>
  <si>
    <t>UFKK01000001-UFKK01000067</t>
  </si>
  <si>
    <t>ERR2618940</t>
  </si>
  <si>
    <t>ERS1930235</t>
  </si>
  <si>
    <t>UFKH01000001-UFKH01000068</t>
  </si>
  <si>
    <t>ERR2618941</t>
  </si>
  <si>
    <t>ERS1930237</t>
  </si>
  <si>
    <t>UFKG01000001-UFKG01000089</t>
  </si>
  <si>
    <t>ERR2618943</t>
  </si>
  <si>
    <t>ERS1930238</t>
  </si>
  <si>
    <t>UFKM01000001-UFKM01000085</t>
  </si>
  <si>
    <t>ERR2618944</t>
  </si>
  <si>
    <t>ERS1930240</t>
  </si>
  <si>
    <t>UFKQ01000001-UFKQ01000024</t>
  </si>
  <si>
    <t>ERR2618946</t>
  </si>
  <si>
    <t>ERS1930241</t>
  </si>
  <si>
    <t>UFKE01000001-UFKE01000072</t>
  </si>
  <si>
    <t>ERR2618947</t>
  </si>
  <si>
    <t>ERS1930242</t>
  </si>
  <si>
    <t>UFKF01000001-UFKF01000047</t>
  </si>
  <si>
    <t>ERR2618948</t>
  </si>
  <si>
    <t>ERS1930243</t>
  </si>
  <si>
    <t>UFKA01000001-UFKA01000047</t>
  </si>
  <si>
    <t>ERR2618949</t>
  </si>
  <si>
    <t>ERS1930244</t>
  </si>
  <si>
    <t>UFKB01000001-UFKB01000118</t>
  </si>
  <si>
    <t>ERR2618950</t>
  </si>
  <si>
    <t>ERS1930245</t>
  </si>
  <si>
    <t>UFJZ01000001-UFJZ01000035</t>
  </si>
  <si>
    <t>ERR2618951</t>
  </si>
  <si>
    <t>ERS1930247</t>
  </si>
  <si>
    <t>UFKS01000001-UFKS01000070</t>
  </si>
  <si>
    <t>ERR2618953</t>
  </si>
  <si>
    <t>ERS1930248</t>
  </si>
  <si>
    <t>UFKW01000001-UFKW01000296</t>
  </si>
  <si>
    <t>ERR2618954</t>
  </si>
  <si>
    <t>ERS1930250</t>
  </si>
  <si>
    <t>UFKU01000001-UFKU01000082</t>
  </si>
  <si>
    <t>ERR2618956</t>
  </si>
  <si>
    <t>ERS1930251</t>
  </si>
  <si>
    <t>UFKT01000001-UFKT01000047</t>
  </si>
  <si>
    <t>ERR2618957</t>
  </si>
  <si>
    <t>ERS1930252</t>
  </si>
  <si>
    <t>UFKV01000001-UFKV01000034</t>
  </si>
  <si>
    <t>ERR2618958</t>
  </si>
  <si>
    <t>ERS1930253</t>
  </si>
  <si>
    <t>UFLD01000001-UFLD01000149</t>
  </si>
  <si>
    <t>ERR2618959</t>
  </si>
  <si>
    <t>ERS1930255</t>
  </si>
  <si>
    <t>UFLL01000001-UFLL01000064</t>
  </si>
  <si>
    <t>ERR2618961</t>
  </si>
  <si>
    <t>ERS1930256</t>
  </si>
  <si>
    <t>UFLK01000001-UFLK01000058</t>
  </si>
  <si>
    <t>ERR2618962</t>
  </si>
  <si>
    <t>ERS1930257</t>
  </si>
  <si>
    <t>UFLF01000001-UFLF01000061</t>
  </si>
  <si>
    <t>ERR2618963</t>
  </si>
  <si>
    <t>ERS1930258</t>
  </si>
  <si>
    <t>UFLB01000001-UFLB01000070</t>
  </si>
  <si>
    <t>ERR2618964</t>
  </si>
  <si>
    <t>ERS1930259</t>
  </si>
  <si>
    <t>UFLI01000001-UFLI01000141</t>
  </si>
  <si>
    <t>ERR2618965</t>
  </si>
  <si>
    <t>ERS1930260</t>
  </si>
  <si>
    <t>UFLN01000001-UFLN01000057</t>
  </si>
  <si>
    <t>ERR2618966</t>
  </si>
  <si>
    <t>ERS1930262</t>
  </si>
  <si>
    <t>UFLG01000001-UFLG01000064</t>
  </si>
  <si>
    <t>ERR2618968</t>
  </si>
  <si>
    <t>ERS1930263</t>
  </si>
  <si>
    <t>UFLE01000001-UFLE01000064</t>
  </si>
  <si>
    <t>ERR2618969</t>
  </si>
  <si>
    <t>ERS1930264</t>
  </si>
  <si>
    <t>UFLO01000001-UFLO01000074</t>
  </si>
  <si>
    <t>ERR2618970</t>
  </si>
  <si>
    <t>ERS1930265</t>
  </si>
  <si>
    <t>UFLM01000001-UFLM01000052</t>
  </si>
  <si>
    <t>ERR2618971</t>
  </si>
  <si>
    <t>ERS1930267</t>
  </si>
  <si>
    <t>UFLJ01000001-UFLJ01000050</t>
  </si>
  <si>
    <t>ERR2618973</t>
  </si>
  <si>
    <t>ERS1930268</t>
  </si>
  <si>
    <t>UFLH01000001-UFLH01000275</t>
  </si>
  <si>
    <t>ERR2618974</t>
  </si>
  <si>
    <t>ERS1930271</t>
  </si>
  <si>
    <t>UFLR01000001-UFLR01000075</t>
  </si>
  <si>
    <t>ERR2618977</t>
  </si>
  <si>
    <t>ERS1930272</t>
  </si>
  <si>
    <t>UFLU01000001-UFLU01000079</t>
  </si>
  <si>
    <t>ERR2618978</t>
  </si>
  <si>
    <t>ERS1930273</t>
  </si>
  <si>
    <t>UFLX01000001-UFLX01000064</t>
  </si>
  <si>
    <t>ERR2618979</t>
  </si>
  <si>
    <t>ERS1930274</t>
  </si>
  <si>
    <t>UFLP01000001-UFLP01000054</t>
  </si>
  <si>
    <t>ERR2618980</t>
  </si>
  <si>
    <t>ERS1930275</t>
  </si>
  <si>
    <t>UFLW01000001-UFLW01000067</t>
  </si>
  <si>
    <t>ERR2618981</t>
  </si>
  <si>
    <t>ERS1930276</t>
  </si>
  <si>
    <t>UFLQ01000001-UFLQ01000061</t>
  </si>
  <si>
    <t>ERR2618982</t>
  </si>
  <si>
    <t>ERS1930278</t>
  </si>
  <si>
    <t>UFMK01000001-UFMK01000066</t>
  </si>
  <si>
    <t>ERR2618984</t>
  </si>
  <si>
    <t>ERS1930279</t>
  </si>
  <si>
    <t>UFMD01000001-UFMD01000063</t>
  </si>
  <si>
    <t>ERR2618985</t>
  </si>
  <si>
    <t>ERS1930281</t>
  </si>
  <si>
    <t>UFMH01000001-UFMH01000058</t>
  </si>
  <si>
    <t>ERR2618987</t>
  </si>
  <si>
    <t>ERS1930282</t>
  </si>
  <si>
    <t>UFMG01000001-UFMG01000137</t>
  </si>
  <si>
    <t>ERR2618988</t>
  </si>
  <si>
    <t>ERS1930283</t>
  </si>
  <si>
    <t>UFME01000001-UFME01000073</t>
  </si>
  <si>
    <t>ERR2618989</t>
  </si>
  <si>
    <t>ERS1930284</t>
  </si>
  <si>
    <t>UFMJ01000001-UFMJ01000082</t>
  </si>
  <si>
    <t>ERR2618990</t>
  </si>
  <si>
    <t>ERS1930285</t>
  </si>
  <si>
    <t>UFMA01000001-UFMA01000113</t>
  </si>
  <si>
    <t>ERR2618991</t>
  </si>
  <si>
    <t>ERS1930288</t>
  </si>
  <si>
    <t>UFMC01000001-UFMC01000055</t>
  </si>
  <si>
    <t>ERR2618994</t>
  </si>
  <si>
    <t>ERS1930289</t>
  </si>
  <si>
    <t>UFMB01000001-UFMB01000052</t>
  </si>
  <si>
    <t>ERR2618995</t>
  </si>
  <si>
    <t>ERS1930290</t>
  </si>
  <si>
    <t>UFLZ01000001-UFLZ01000059</t>
  </si>
  <si>
    <t>ERR2618996</t>
  </si>
  <si>
    <t>ERS1930291</t>
  </si>
  <si>
    <t>UFMF01000001-UFMF01000035</t>
  </si>
  <si>
    <t>ERR2618997</t>
  </si>
  <si>
    <t>ERS1930292</t>
  </si>
  <si>
    <t>UFMI01000001-UFMI01000074</t>
  </si>
  <si>
    <t>ERR2618998</t>
  </si>
  <si>
    <t>ERS1930296</t>
  </si>
  <si>
    <t>UFMQ01000001-UFMQ01000099</t>
  </si>
  <si>
    <t>ERR2619002</t>
  </si>
  <si>
    <t>ERS1930297</t>
  </si>
  <si>
    <t>UFMS01000001-UFMS01000109</t>
  </si>
  <si>
    <t>ERR2619003</t>
  </si>
  <si>
    <t>ERS1930299</t>
  </si>
  <si>
    <t>UFMU01000001-UFMU01000064</t>
  </si>
  <si>
    <t>ERR2619005</t>
  </si>
  <si>
    <t>ERS1930300</t>
  </si>
  <si>
    <t>UFMT01000001-UFMT01000062</t>
  </si>
  <si>
    <t>ERR2619006</t>
  </si>
  <si>
    <t>ERS1930301</t>
  </si>
  <si>
    <t>ERR2619007</t>
  </si>
  <si>
    <t>ABMYSP-187</t>
  </si>
  <si>
    <t>UFMR01000001-UFMR01000086</t>
  </si>
  <si>
    <t>ERS1930302</t>
  </si>
  <si>
    <t>UFMP01000001-UFMP01000069</t>
  </si>
  <si>
    <t>ERR2619008</t>
  </si>
  <si>
    <t>ERS1930305</t>
  </si>
  <si>
    <t>ERR2619011</t>
  </si>
  <si>
    <t>UFNF01000001-UFNF01000059</t>
  </si>
  <si>
    <t>ERR2619012</t>
  </si>
  <si>
    <t>ERS1930306</t>
  </si>
  <si>
    <t>UFNE01000001-UFNE01000084</t>
  </si>
  <si>
    <t>ERR2619013</t>
  </si>
  <si>
    <t>ERS1930307</t>
  </si>
  <si>
    <t>UFMX01000001-UFMX01000032</t>
  </si>
  <si>
    <t>ERR2619014</t>
  </si>
  <si>
    <t>ERS1930308</t>
  </si>
  <si>
    <t>UFMY01000001-UFMY01000059</t>
  </si>
  <si>
    <t>ERR2619016</t>
  </si>
  <si>
    <t>ERS1930310</t>
  </si>
  <si>
    <t>UFNK01000001-UFNK01000063</t>
  </si>
  <si>
    <t>ERR2619018</t>
  </si>
  <si>
    <t>ERS1930312</t>
  </si>
  <si>
    <t>UFNC01000001-UFNC01000052</t>
  </si>
  <si>
    <t>ERR2619019</t>
  </si>
  <si>
    <t>ERS1930313</t>
  </si>
  <si>
    <t>UFNJ01000001-UFNJ01000071</t>
  </si>
  <si>
    <t>ERR2619020</t>
  </si>
  <si>
    <t>ERS1930314</t>
  </si>
  <si>
    <t>UFNI01000001-UFNI01000055</t>
  </si>
  <si>
    <t>ERR2619030</t>
  </si>
  <si>
    <t>ERS1930324</t>
  </si>
  <si>
    <t>UFNP01000001-UFNP01000377</t>
  </si>
  <si>
    <t>ERR2619031</t>
  </si>
  <si>
    <t>ERS1930325</t>
  </si>
  <si>
    <t>UFNO01000001-UFNO01000099</t>
  </si>
  <si>
    <t>ERR2619032</t>
  </si>
  <si>
    <t>ERS1930326</t>
  </si>
  <si>
    <t>UFNN01000001-UFNN01000113</t>
  </si>
  <si>
    <t>ERR2619033</t>
  </si>
  <si>
    <t>ERS1930327</t>
  </si>
  <si>
    <t>UFNR01000001-UFNR01000110</t>
  </si>
  <si>
    <t>ERR2619034</t>
  </si>
  <si>
    <t>ERS1930328</t>
  </si>
  <si>
    <t>UFNU01000001-UFNU01000071</t>
  </si>
  <si>
    <t>ERR2619035</t>
  </si>
  <si>
    <t>ERS1930329</t>
  </si>
  <si>
    <t>UFNX01000001-UFNX01000043</t>
  </si>
  <si>
    <t>ERR2619036</t>
  </si>
  <si>
    <t>ERS1930330</t>
  </si>
  <si>
    <t>UFNS01000001-UFNS01000148</t>
  </si>
  <si>
    <t>ERR2619037</t>
  </si>
  <si>
    <t>ERS1930331</t>
  </si>
  <si>
    <t>UFNV01000001-UFNV01000069</t>
  </si>
  <si>
    <t>ERR2619038</t>
  </si>
  <si>
    <t>ERS1930332</t>
  </si>
  <si>
    <t>UFNT01000001-UFNT01000052</t>
  </si>
  <si>
    <t>ERR2619039</t>
  </si>
  <si>
    <t>ERS1930333</t>
  </si>
  <si>
    <t>UFOD01000001-UFOD01000028</t>
  </si>
  <si>
    <t>ERR2619022</t>
  </si>
  <si>
    <t>ERS1930316</t>
  </si>
  <si>
    <t>UFMZ01000001-UFMZ01000054</t>
  </si>
  <si>
    <t>ERR2619040</t>
  </si>
  <si>
    <t>ERS1930334</t>
  </si>
  <si>
    <t>UFOA01000001-UFOA01000020</t>
  </si>
  <si>
    <t>ERR2619041</t>
  </si>
  <si>
    <t>ERS1930335</t>
  </si>
  <si>
    <t>UFOC01000001-UFOC01000062</t>
  </si>
  <si>
    <t>ERR2619042</t>
  </si>
  <si>
    <t>ERS1930336</t>
  </si>
  <si>
    <t>UFNY01000001-UFNY01000045</t>
  </si>
  <si>
    <t>ERR2619043</t>
  </si>
  <si>
    <t>ERS1930337</t>
  </si>
  <si>
    <t>UFNZ01000001-UFNZ01000068</t>
  </si>
  <si>
    <t>ERR2619044</t>
  </si>
  <si>
    <t>ERS1930338</t>
  </si>
  <si>
    <t>UFOB01000001-UFOB01000039</t>
  </si>
  <si>
    <t>ERR2619045</t>
  </si>
  <si>
    <t>ERS1930339</t>
  </si>
  <si>
    <t>UFON01000001-UFON01000088</t>
  </si>
  <si>
    <t>ERR2619046</t>
  </si>
  <si>
    <t>ERS1930340</t>
  </si>
  <si>
    <t>UFOV01000001-UFOV01000084</t>
  </si>
  <si>
    <t>ERR2619047</t>
  </si>
  <si>
    <t>ERS1930341</t>
  </si>
  <si>
    <t>UFOW01000001-UFOW01000054</t>
  </si>
  <si>
    <t>ERR2619048</t>
  </si>
  <si>
    <t>ERS1930342</t>
  </si>
  <si>
    <t>UFOE01000001-UFOE01000047</t>
  </si>
  <si>
    <t>ERR2619049</t>
  </si>
  <si>
    <t>ERS1930349</t>
  </si>
  <si>
    <t>UFOP01000001-UFOP01000109</t>
  </si>
  <si>
    <t>ERR2619023</t>
  </si>
  <si>
    <t>ERS1930317</t>
  </si>
  <si>
    <t>UFNH01000001-UFNH01000085</t>
  </si>
  <si>
    <t>ERR2619050</t>
  </si>
  <si>
    <t>ERS1930350</t>
  </si>
  <si>
    <t>UFOH01000001-UFOH01000059</t>
  </si>
  <si>
    <t>ERR2619051</t>
  </si>
  <si>
    <t>ERS1930351</t>
  </si>
  <si>
    <t>UFOS01000001-UFOS01000039</t>
  </si>
  <si>
    <t>ERR2619052</t>
  </si>
  <si>
    <t>ERS1930352</t>
  </si>
  <si>
    <t>UFOI01000001-UFOI01000071</t>
  </si>
  <si>
    <t>ERR2619053</t>
  </si>
  <si>
    <t>ERS1930353</t>
  </si>
  <si>
    <t>UFOX01000001-UFOX01000086</t>
  </si>
  <si>
    <t>ERR2619054</t>
  </si>
  <si>
    <t>ERS1930354</t>
  </si>
  <si>
    <t>UFOK01000001-UFOK01000078</t>
  </si>
  <si>
    <t>ERR2619056</t>
  </si>
  <si>
    <t>ERS1930356</t>
  </si>
  <si>
    <t>UFOL01000001-UFOL01000052</t>
  </si>
  <si>
    <t>ERR2619057</t>
  </si>
  <si>
    <t>ERS1930357</t>
  </si>
  <si>
    <t>UFOT01000001-UFOT01000074</t>
  </si>
  <si>
    <t>ERR2619058</t>
  </si>
  <si>
    <t>ERS1930358</t>
  </si>
  <si>
    <t>UFOU01000001-UFOU01000146</t>
  </si>
  <si>
    <t>ERR2619059</t>
  </si>
  <si>
    <t>ERS1930359</t>
  </si>
  <si>
    <t>UFOR01000001-UFOR01000124</t>
  </si>
  <si>
    <t>ERR2619024</t>
  </si>
  <si>
    <t>ERS1930318</t>
  </si>
  <si>
    <t>UFNM01000001-UFNM01000274</t>
  </si>
  <si>
    <t>ERR2619060</t>
  </si>
  <si>
    <t>ERS1930360</t>
  </si>
  <si>
    <t>UFOQ01000001-UFOQ01000044</t>
  </si>
  <si>
    <t>ERR2619061</t>
  </si>
  <si>
    <t>ERS1930361</t>
  </si>
  <si>
    <t>UFOM01000001-UFOM01000019</t>
  </si>
  <si>
    <t>ERR2619062</t>
  </si>
  <si>
    <t>ERS1930362</t>
  </si>
  <si>
    <t>UFOO01000001-UFOO01000115</t>
  </si>
  <si>
    <t>ERR2619063</t>
  </si>
  <si>
    <t>ERS1930363</t>
  </si>
  <si>
    <t>UFOF01000001-UFOF01000084</t>
  </si>
  <si>
    <t>ERR2619068</t>
  </si>
  <si>
    <t>ERS1930345</t>
  </si>
  <si>
    <t>UFPE01000001-UFPE01000022</t>
  </si>
  <si>
    <t>ERR2619069</t>
  </si>
  <si>
    <t>ERS1930346</t>
  </si>
  <si>
    <t>UFPF01000001-UFPF01000028</t>
  </si>
  <si>
    <t>ERR2619025</t>
  </si>
  <si>
    <t>ERS1930319</t>
  </si>
  <si>
    <t>UISY01000001-UISY01000325</t>
  </si>
  <si>
    <t>ERR2619070</t>
  </si>
  <si>
    <t>ERS1930347</t>
  </si>
  <si>
    <t>UFPC01000001-UFPC01000060</t>
  </si>
  <si>
    <t>ERR2619071</t>
  </si>
  <si>
    <t>ERS1930348</t>
  </si>
  <si>
    <t>UFPH01000001-UFPH01000068</t>
  </si>
  <si>
    <t>ERR2619072</t>
  </si>
  <si>
    <t>ERS1930366</t>
  </si>
  <si>
    <t>UFPI01000001-UFPI01000060</t>
  </si>
  <si>
    <t>ERR2619073</t>
  </si>
  <si>
    <t>ERS1930367</t>
  </si>
  <si>
    <t>UFPD01000001-UFPD01000060</t>
  </si>
  <si>
    <t>ERR2619074</t>
  </si>
  <si>
    <t>ERS1930368</t>
  </si>
  <si>
    <t>UFPA01000001-UFPA01000025</t>
  </si>
  <si>
    <t>ERR2619075</t>
  </si>
  <si>
    <t>ERS1930369</t>
  </si>
  <si>
    <t>UFPG01000001-UFPG01000058</t>
  </si>
  <si>
    <t>ERR2619076</t>
  </si>
  <si>
    <t>ERS1930370</t>
  </si>
  <si>
    <t>UFPY01000001-UFPY01000056</t>
  </si>
  <si>
    <t>ERR2619077</t>
  </si>
  <si>
    <t>ERS1930371</t>
  </si>
  <si>
    <t>UFPK01000001-UFPK01000061</t>
  </si>
  <si>
    <t>ERR2619078</t>
  </si>
  <si>
    <t>ERS1930372</t>
  </si>
  <si>
    <t>UFPJ01000001-UFPJ01000044</t>
  </si>
  <si>
    <t>ERR2619079</t>
  </si>
  <si>
    <t>ERS1930373</t>
  </si>
  <si>
    <t>UFPZ01000001-UFPZ01000047</t>
  </si>
  <si>
    <t>ERR2619026</t>
  </si>
  <si>
    <t>ERS1930320</t>
  </si>
  <si>
    <t>UFNG01000001-UFNG01000108</t>
  </si>
  <si>
    <t>ERR2619080</t>
  </si>
  <si>
    <t>ERS1930374</t>
  </si>
  <si>
    <t>UFPQ01000001-UFPQ01000049</t>
  </si>
  <si>
    <t>ERR2619081</t>
  </si>
  <si>
    <t>ERS1930375</t>
  </si>
  <si>
    <t>UFPW01000001-UFPW01000077</t>
  </si>
  <si>
    <t>ERR2619082</t>
  </si>
  <si>
    <t>ERS1930376</t>
  </si>
  <si>
    <t>UFPT01000001-UFPT01000052</t>
  </si>
  <si>
    <t>ERR2619083</t>
  </si>
  <si>
    <t>ERS1930377</t>
  </si>
  <si>
    <t>UFPN01000001-UFPN01000057</t>
  </si>
  <si>
    <t>ERR2619084</t>
  </si>
  <si>
    <t>ERS1930378</t>
  </si>
  <si>
    <t>UFPM01000001-UFPM01000064</t>
  </si>
  <si>
    <t>ERR2619085</t>
  </si>
  <si>
    <t>ERS1930379</t>
  </si>
  <si>
    <t>UFPO01000001-UFPO01000058</t>
  </si>
  <si>
    <t>ERR2619086</t>
  </si>
  <si>
    <t>ERS1930380</t>
  </si>
  <si>
    <t>UFPU01000001-UFPU01000073</t>
  </si>
  <si>
    <t>ERR2619087</t>
  </si>
  <si>
    <t>ERS1930381</t>
  </si>
  <si>
    <t>UFPS01000001-UFPS01000064</t>
  </si>
  <si>
    <t>ERR2619028</t>
  </si>
  <si>
    <t>ERS1930322</t>
  </si>
  <si>
    <t>UFND01000001-UFND01000071</t>
  </si>
  <si>
    <t>ERR2619029</t>
  </si>
  <si>
    <t>ERS1930323</t>
  </si>
  <si>
    <t>UFNB01000001-UFNB01000134</t>
  </si>
  <si>
    <t>AB4</t>
  </si>
  <si>
    <t>AB6</t>
  </si>
  <si>
    <t>AB7</t>
  </si>
  <si>
    <t>AB8</t>
  </si>
  <si>
    <t>AB9</t>
  </si>
  <si>
    <t>AB10</t>
  </si>
  <si>
    <t>AB11</t>
  </si>
  <si>
    <t>AB12</t>
  </si>
  <si>
    <t>AB14</t>
  </si>
  <si>
    <t>AB15</t>
  </si>
  <si>
    <t>AB16</t>
  </si>
  <si>
    <t>AB17</t>
  </si>
  <si>
    <t>AB18</t>
  </si>
  <si>
    <t>AB19</t>
  </si>
  <si>
    <t>AB21</t>
  </si>
  <si>
    <t>AB22</t>
  </si>
  <si>
    <t>AB23</t>
  </si>
  <si>
    <t>AB24</t>
  </si>
  <si>
    <t>AB25</t>
  </si>
  <si>
    <t>AB26</t>
  </si>
  <si>
    <t>AB27</t>
  </si>
  <si>
    <t>AB28</t>
  </si>
  <si>
    <t>AB29</t>
  </si>
  <si>
    <t>AB30</t>
  </si>
  <si>
    <t>AB31</t>
  </si>
  <si>
    <t>AB32</t>
  </si>
  <si>
    <t>AB33</t>
  </si>
  <si>
    <t>AB34</t>
  </si>
  <si>
    <t>AB35</t>
  </si>
  <si>
    <t>AB36</t>
  </si>
  <si>
    <t>AB37</t>
  </si>
  <si>
    <t>AB38</t>
  </si>
  <si>
    <t>AB39</t>
  </si>
  <si>
    <t>AB40</t>
  </si>
  <si>
    <t>AB42</t>
  </si>
  <si>
    <t>AB44</t>
  </si>
  <si>
    <t>AB45</t>
  </si>
  <si>
    <t>AB46</t>
  </si>
  <si>
    <t>AB47</t>
  </si>
  <si>
    <t>AB48</t>
  </si>
  <si>
    <t>AB49</t>
  </si>
  <si>
    <t>AB50</t>
  </si>
  <si>
    <t>AB51</t>
  </si>
  <si>
    <t>AB52</t>
  </si>
  <si>
    <t>AB53</t>
  </si>
  <si>
    <t>AB54</t>
  </si>
  <si>
    <t>AB55</t>
  </si>
  <si>
    <t>AB56</t>
  </si>
  <si>
    <t>AB59</t>
  </si>
  <si>
    <t>AB60</t>
  </si>
  <si>
    <t>AB61</t>
  </si>
  <si>
    <t>AB62</t>
  </si>
  <si>
    <t>AB64</t>
  </si>
  <si>
    <t>AB65</t>
  </si>
  <si>
    <t>AB66</t>
  </si>
  <si>
    <t>AB67</t>
  </si>
  <si>
    <t>AB68</t>
  </si>
  <si>
    <t>AB69</t>
  </si>
  <si>
    <t>AB71</t>
  </si>
  <si>
    <t>AB72</t>
  </si>
  <si>
    <t>AB73</t>
  </si>
  <si>
    <t>AB75</t>
  </si>
  <si>
    <t>AB76</t>
  </si>
  <si>
    <t>AB77</t>
  </si>
  <si>
    <t>AB78</t>
  </si>
  <si>
    <t>AB79</t>
  </si>
  <si>
    <t>AB80</t>
  </si>
  <si>
    <t>AB81</t>
  </si>
  <si>
    <t>AB83</t>
  </si>
  <si>
    <t>AB84</t>
  </si>
  <si>
    <t>AB85</t>
  </si>
  <si>
    <t>AB87</t>
  </si>
  <si>
    <t>AB88</t>
  </si>
  <si>
    <t>AB90</t>
  </si>
  <si>
    <t>AB91</t>
  </si>
  <si>
    <t>AB92</t>
  </si>
  <si>
    <t>AB93</t>
  </si>
  <si>
    <t>AB94</t>
  </si>
  <si>
    <t>AB95</t>
  </si>
  <si>
    <t>AB97</t>
  </si>
  <si>
    <t>AB98</t>
  </si>
  <si>
    <t>AB100</t>
  </si>
  <si>
    <t>ABAPP-61</t>
  </si>
  <si>
    <t>ABAPSP-114</t>
  </si>
  <si>
    <t>ABAPH-350</t>
  </si>
  <si>
    <t>ABMYSP-109</t>
  </si>
  <si>
    <t>ABMYSP-185</t>
  </si>
  <si>
    <t>ABMYSP-216</t>
  </si>
  <si>
    <t>ABMYH-1245</t>
  </si>
  <si>
    <t>ABMYH-1257</t>
  </si>
  <si>
    <t>ABMYH-1652</t>
  </si>
  <si>
    <t>ABMYSP-444</t>
  </si>
  <si>
    <t>ABMYSP-475</t>
  </si>
  <si>
    <t>ABMYSP-477</t>
  </si>
  <si>
    <t>ABMYSP-479</t>
  </si>
  <si>
    <t>ABMYSP-517</t>
  </si>
  <si>
    <t>ABMYH-1889</t>
  </si>
  <si>
    <t>ABJNSP-17</t>
  </si>
  <si>
    <t>ABJNH-92</t>
  </si>
  <si>
    <t>ABJNH-403</t>
  </si>
  <si>
    <t>ABMASP-366</t>
  </si>
  <si>
    <t>ABMASP-373</t>
  </si>
  <si>
    <t>ABMASP-379</t>
  </si>
  <si>
    <t>ABMASP-491</t>
  </si>
  <si>
    <t>ABAPSP-515</t>
  </si>
  <si>
    <t>ABAPSP-523</t>
  </si>
  <si>
    <t>ABAPSP-55</t>
  </si>
  <si>
    <t>ABAPSP-64</t>
  </si>
  <si>
    <t>ABAPP-93</t>
  </si>
  <si>
    <t>ABAPSP-195</t>
  </si>
  <si>
    <t>ABAPU-469</t>
  </si>
  <si>
    <t>ABAPU-722</t>
  </si>
  <si>
    <t>ABMYSP-494</t>
  </si>
  <si>
    <t>ABMYSP-500</t>
  </si>
  <si>
    <t>ABMYSP-6</t>
  </si>
  <si>
    <t>ABMYSP-28</t>
  </si>
  <si>
    <t>ABMYSP-30</t>
  </si>
  <si>
    <t>ABMYSP-101</t>
  </si>
  <si>
    <t>ABMYSP-182</t>
  </si>
  <si>
    <t>ABMYSP-195</t>
  </si>
  <si>
    <t>ABMYSP-207</t>
  </si>
  <si>
    <t>ABMYSP-210</t>
  </si>
  <si>
    <t>ABMYSP-213</t>
  </si>
  <si>
    <t>ABMYH-797</t>
  </si>
  <si>
    <t>ABMYSP-245</t>
  </si>
  <si>
    <t>ABMYH-1033</t>
  </si>
  <si>
    <t>ABMYH-1051</t>
  </si>
  <si>
    <t>ABMYSP-419</t>
  </si>
  <si>
    <t>AB5922</t>
  </si>
  <si>
    <t>AB183</t>
  </si>
  <si>
    <t>AB6054</t>
  </si>
  <si>
    <t>AB724</t>
  </si>
  <si>
    <t>AB1039</t>
  </si>
  <si>
    <t>AB1003-09</t>
  </si>
  <si>
    <t>AB1243-09</t>
  </si>
  <si>
    <t>AB1492-09</t>
  </si>
  <si>
    <t>AB1615-09</t>
  </si>
  <si>
    <t>AB1623-09</t>
  </si>
  <si>
    <t>AB3396</t>
  </si>
  <si>
    <t>AB1665-09</t>
  </si>
  <si>
    <t>AB1719-09</t>
  </si>
  <si>
    <t>AB1869-09</t>
  </si>
  <si>
    <t>AB1931-09</t>
  </si>
  <si>
    <t>AB1966-09</t>
  </si>
  <si>
    <t>AB2069-09</t>
  </si>
  <si>
    <t>AB2568-09</t>
  </si>
  <si>
    <t>AB2682-09</t>
  </si>
  <si>
    <t>AB2693-09</t>
  </si>
  <si>
    <t>AB3025-09</t>
  </si>
  <si>
    <t>AB2792</t>
  </si>
  <si>
    <t>AB3165-09</t>
  </si>
  <si>
    <t>AB3240-09</t>
  </si>
  <si>
    <t>AB3905-09</t>
  </si>
  <si>
    <t>AB3933-09</t>
  </si>
  <si>
    <t>AB4127-09</t>
  </si>
  <si>
    <t>AB4452-09</t>
  </si>
  <si>
    <t>AB4478-09</t>
  </si>
  <si>
    <t>AB4545-09</t>
  </si>
  <si>
    <t>AB4893-09</t>
  </si>
  <si>
    <t>AB3876</t>
  </si>
  <si>
    <t>P130</t>
  </si>
  <si>
    <t>NPRC AB2</t>
  </si>
  <si>
    <t>NPRC AB4</t>
  </si>
  <si>
    <t>NPRC AB14</t>
  </si>
  <si>
    <t>NPRC AB32</t>
  </si>
  <si>
    <t>NPRC AB3</t>
  </si>
  <si>
    <t>AB3879</t>
  </si>
  <si>
    <t>NPRC AB5</t>
  </si>
  <si>
    <t>NPRC AB24</t>
  </si>
  <si>
    <t>NPRC AB28</t>
  </si>
  <si>
    <t>NPRC AB7</t>
  </si>
  <si>
    <t>NPRC AB10</t>
  </si>
  <si>
    <t>NPRC AB11</t>
  </si>
  <si>
    <t>NPRC AB13</t>
  </si>
  <si>
    <t>NPRC AB15</t>
  </si>
  <si>
    <t>NPRC AB17</t>
  </si>
  <si>
    <t>NPRC AB18</t>
  </si>
  <si>
    <t>AB3893</t>
  </si>
  <si>
    <t>NPRC AB19</t>
  </si>
  <si>
    <t>NPRC AB20</t>
  </si>
  <si>
    <t>NPRC AB22</t>
  </si>
  <si>
    <t>NPRC AB26</t>
  </si>
  <si>
    <t>NPRC AB30</t>
  </si>
  <si>
    <t>NPRC AB33</t>
  </si>
  <si>
    <t>NPRC AB34</t>
  </si>
  <si>
    <t>NPRC AB36</t>
  </si>
  <si>
    <t>AB4124</t>
  </si>
  <si>
    <t>AB6081</t>
  </si>
  <si>
    <r>
      <t xml:space="preserve">Schultz MB et al. </t>
    </r>
    <r>
      <rPr>
        <i/>
        <sz val="12"/>
        <color theme="1"/>
        <rFont val="Calibri"/>
        <family val="2"/>
        <scheme val="minor"/>
      </rPr>
      <t xml:space="preserve">Microb Genom </t>
    </r>
    <r>
      <rPr>
        <sz val="12"/>
        <color theme="1"/>
        <rFont val="Calibri"/>
        <family val="2"/>
        <scheme val="minor"/>
      </rPr>
      <t>2016;2(3):e000050</t>
    </r>
  </si>
  <si>
    <r>
      <t xml:space="preserve">Adams MD et al </t>
    </r>
    <r>
      <rPr>
        <i/>
        <sz val="12"/>
        <color theme="1"/>
        <rFont val="Calibri"/>
        <family val="2"/>
        <scheme val="minor"/>
      </rPr>
      <t>J Bacteriol</t>
    </r>
    <r>
      <rPr>
        <sz val="12"/>
        <color theme="1"/>
        <rFont val="Calibri"/>
        <family val="2"/>
        <scheme val="minor"/>
      </rPr>
      <t xml:space="preserve"> 2008;190(24):8053-64</t>
    </r>
  </si>
  <si>
    <r>
      <t xml:space="preserve">Vallenet D et al. </t>
    </r>
    <r>
      <rPr>
        <i/>
        <sz val="12"/>
        <color theme="1"/>
        <rFont val="Calibri"/>
        <family val="2"/>
        <scheme val="minor"/>
      </rPr>
      <t>PLoS One</t>
    </r>
    <r>
      <rPr>
        <sz val="12"/>
        <color theme="1"/>
        <rFont val="Calibri"/>
        <family val="2"/>
        <scheme val="minor"/>
      </rPr>
      <t xml:space="preserve"> 2008;3(3):e1805</t>
    </r>
  </si>
  <si>
    <r>
      <t xml:space="preserve">iHMP Research Network Consortium. </t>
    </r>
    <r>
      <rPr>
        <i/>
        <sz val="12"/>
        <color theme="1"/>
        <rFont val="Calibri"/>
        <family val="2"/>
        <scheme val="minor"/>
      </rPr>
      <t>Cell Host Microbe</t>
    </r>
    <r>
      <rPr>
        <sz val="12"/>
        <color theme="1"/>
        <rFont val="Calibri"/>
        <family val="2"/>
        <scheme val="minor"/>
      </rPr>
      <t xml:space="preserve"> 2014;16(3):276-89</t>
    </r>
  </si>
  <si>
    <r>
      <t xml:space="preserve">Zurawski DV et al. </t>
    </r>
    <r>
      <rPr>
        <i/>
        <sz val="12"/>
        <color theme="1"/>
        <rFont val="Calibri"/>
        <family val="2"/>
        <scheme val="minor"/>
      </rPr>
      <t xml:space="preserve">J Bacteriol </t>
    </r>
    <r>
      <rPr>
        <sz val="12"/>
        <color theme="1"/>
        <rFont val="Calibri"/>
        <family val="2"/>
        <scheme val="minor"/>
      </rPr>
      <t>2012;194(6):1619-20</t>
    </r>
  </si>
  <si>
    <r>
      <t xml:space="preserve">Chan AP et al. </t>
    </r>
    <r>
      <rPr>
        <i/>
        <sz val="12"/>
        <color theme="1"/>
        <rFont val="Calibri"/>
        <family val="2"/>
        <scheme val="minor"/>
      </rPr>
      <t>Genome Biol</t>
    </r>
    <r>
      <rPr>
        <sz val="12"/>
        <color theme="1"/>
        <rFont val="Calibri"/>
        <family val="2"/>
        <scheme val="minor"/>
      </rPr>
      <t xml:space="preserve"> 2015;16:143</t>
    </r>
  </si>
  <si>
    <r>
      <t xml:space="preserve">Sahl JW et a. </t>
    </r>
    <r>
      <rPr>
        <i/>
        <sz val="12"/>
        <color theme="1"/>
        <rFont val="Calibri"/>
        <family val="2"/>
        <scheme val="minor"/>
      </rPr>
      <t>PLoS One</t>
    </r>
    <r>
      <rPr>
        <sz val="12"/>
        <color theme="1"/>
        <rFont val="Calibri"/>
        <family val="2"/>
        <scheme val="minor"/>
      </rPr>
      <t xml:space="preserve"> 2013;8(1):e54287</t>
    </r>
  </si>
  <si>
    <r>
      <t xml:space="preserve">Holt KE et al. </t>
    </r>
    <r>
      <rPr>
        <i/>
        <sz val="12"/>
        <color theme="1"/>
        <rFont val="Calibri"/>
        <family val="2"/>
        <scheme val="minor"/>
      </rPr>
      <t>Genome Announc</t>
    </r>
    <r>
      <rPr>
        <sz val="12"/>
        <color theme="1"/>
        <rFont val="Calibri"/>
        <family val="2"/>
        <scheme val="minor"/>
      </rPr>
      <t xml:space="preserve"> 2015;3(2):e00032</t>
    </r>
  </si>
  <si>
    <r>
      <t xml:space="preserve">Hamidian M et al. </t>
    </r>
    <r>
      <rPr>
        <i/>
        <sz val="12"/>
        <color theme="1"/>
        <rFont val="Calibri"/>
        <family val="2"/>
        <scheme val="minor"/>
      </rPr>
      <t>Genome Announc</t>
    </r>
    <r>
      <rPr>
        <sz val="12"/>
        <color theme="1"/>
        <rFont val="Calibri"/>
        <family val="2"/>
        <scheme val="minor"/>
      </rPr>
      <t xml:space="preserve"> 2015;3(6):e01478-15</t>
    </r>
  </si>
  <si>
    <t>Assembly</t>
  </si>
  <si>
    <t>Hospital</t>
  </si>
  <si>
    <t>GCF_900494425.1</t>
  </si>
  <si>
    <t>GCF_900494435.1</t>
  </si>
  <si>
    <t>GCF_900494475.1</t>
  </si>
  <si>
    <t>OCL_locus</t>
  </si>
  <si>
    <t>GCF_900494455.1</t>
  </si>
  <si>
    <t>GCF_900494465.1</t>
  </si>
  <si>
    <t>GCF_900494395.1</t>
  </si>
  <si>
    <t>GCF_900494405.1</t>
  </si>
  <si>
    <t>GCF_900494705.1</t>
  </si>
  <si>
    <t>GCF_900494695.1</t>
  </si>
  <si>
    <t>GCF_900494515.1</t>
  </si>
  <si>
    <t>GCF_900494765.1</t>
  </si>
  <si>
    <t>GCF_900494665.1</t>
  </si>
  <si>
    <t>GCF_900494645.1</t>
  </si>
  <si>
    <t>GCF_900494495.1</t>
  </si>
  <si>
    <t>GCF_900494555.1</t>
  </si>
  <si>
    <t>GCF_900494795.1</t>
  </si>
  <si>
    <t>GCF_900494775.1</t>
  </si>
  <si>
    <t>GCF_900494905.1</t>
  </si>
  <si>
    <t>GCF_900494805.1</t>
  </si>
  <si>
    <t>GCF_900494975.1</t>
  </si>
  <si>
    <t>GCF_900494825.1</t>
  </si>
  <si>
    <t>GCF_900494815.1</t>
  </si>
  <si>
    <t>GCF_900494845.1</t>
  </si>
  <si>
    <t>GCF_900495005.1</t>
  </si>
  <si>
    <t>GCF_900494925.1</t>
  </si>
  <si>
    <t>GCF_900494935.1</t>
  </si>
  <si>
    <t>GCF_900494995.1</t>
  </si>
  <si>
    <t>GCF_900494955.1</t>
  </si>
  <si>
    <t>GCF_900494985.1</t>
  </si>
  <si>
    <t>GCF_900494915.1</t>
  </si>
  <si>
    <t>GCF_900494965.1</t>
  </si>
  <si>
    <t>GCF_900494945.1</t>
  </si>
  <si>
    <t>GCF_900494895.1</t>
  </si>
  <si>
    <t>GCF_900494875.1</t>
  </si>
  <si>
    <t>GCF_900494835.1</t>
  </si>
  <si>
    <t>GCF_900494865.1</t>
  </si>
  <si>
    <t>GCF_900494885.1</t>
  </si>
  <si>
    <t>GCF_900495035.1</t>
  </si>
  <si>
    <t>GCF_900495055.1</t>
  </si>
  <si>
    <t>GCF_900495075.1</t>
  </si>
  <si>
    <t>GCF_900495025.1</t>
  </si>
  <si>
    <t>GCF_900495045.1</t>
  </si>
  <si>
    <t>GCF_900495065.1</t>
  </si>
  <si>
    <t>GCF_900495125.1</t>
  </si>
  <si>
    <t>GCF_900495145.1</t>
  </si>
  <si>
    <t>GCF_900495255.1</t>
  </si>
  <si>
    <t>GCF_900495115.1</t>
  </si>
  <si>
    <t>GCF_900495205.1</t>
  </si>
  <si>
    <t>GCF_900495155.1</t>
  </si>
  <si>
    <t>GCF_900495185.1</t>
  </si>
  <si>
    <t>GCF_900495175.1</t>
  </si>
  <si>
    <t>GCF_900495215.1</t>
  </si>
  <si>
    <t>GCF_900495095.1</t>
  </si>
  <si>
    <t>GCF_900495085.1</t>
  </si>
  <si>
    <t>GCF_900495165.1</t>
  </si>
  <si>
    <t>GCF_900495245.1</t>
  </si>
  <si>
    <t>GCF_900495225.1</t>
  </si>
  <si>
    <t>GCF_900495235.1</t>
  </si>
  <si>
    <t>GCF_900495315.1</t>
  </si>
  <si>
    <t>GCF_900495295.1</t>
  </si>
  <si>
    <t>GCF_900495285.1</t>
  </si>
  <si>
    <t>GCF_900495325.1</t>
  </si>
  <si>
    <t>GCF_900495275.1</t>
  </si>
  <si>
    <t>GCF_900495405.1</t>
  </si>
  <si>
    <t>GCF_900495545.1</t>
  </si>
  <si>
    <t>GCF_900495445.1</t>
  </si>
  <si>
    <t>GCF_900495505.1</t>
  </si>
  <si>
    <t>GCF_900495425.1</t>
  </si>
  <si>
    <t>GCF_900495375.1</t>
  </si>
  <si>
    <t>GCF_900495515.1</t>
  </si>
  <si>
    <t>GCF_900495385.1</t>
  </si>
  <si>
    <t>GCF_900495525.1</t>
  </si>
  <si>
    <t>GCF_900495455.1</t>
  </si>
  <si>
    <t>GCF_900495495.1</t>
  </si>
  <si>
    <t>GCF_900495335.1</t>
  </si>
  <si>
    <t>GCF_900495345.1</t>
  </si>
  <si>
    <t>GCF_900495465.1</t>
  </si>
  <si>
    <t>GCF_900495485.1</t>
  </si>
  <si>
    <t>GCF_900495395.1</t>
  </si>
  <si>
    <t>GCF_900495415.1</t>
  </si>
  <si>
    <t>GCF_900495355.1</t>
  </si>
  <si>
    <t>GCF_900495565.1</t>
  </si>
  <si>
    <t>GCF_900495575.1</t>
  </si>
  <si>
    <t>GCF_900495555.1</t>
  </si>
  <si>
    <t>GCF_900495585.1</t>
  </si>
  <si>
    <t>GCF_900495605.1</t>
  </si>
  <si>
    <t>GCF_900495635.1</t>
  </si>
  <si>
    <t>GCF_900495695.1</t>
  </si>
  <si>
    <t>GCF_900495725.1</t>
  </si>
  <si>
    <t>GCF_900495755.1</t>
  </si>
  <si>
    <t>GCF_900495715.1</t>
  </si>
  <si>
    <t>GCF_900495735.1</t>
  </si>
  <si>
    <t>GCF_900495685.1</t>
  </si>
  <si>
    <t>GCF_900495765.1</t>
  </si>
  <si>
    <t>GCF_900495705.1</t>
  </si>
  <si>
    <t>GCF_900495785.1</t>
  </si>
  <si>
    <t>GCF_900495775.1</t>
  </si>
  <si>
    <t>GCF_900495615.1</t>
  </si>
  <si>
    <t>GCF_900495645.1</t>
  </si>
  <si>
    <t>GCF_900495795.1</t>
  </si>
  <si>
    <t>GCF_900495815.1</t>
  </si>
  <si>
    <t>GCF_900495845.1</t>
  </si>
  <si>
    <t>GCF_900495805.1</t>
  </si>
  <si>
    <t>GCF_900495835.1</t>
  </si>
  <si>
    <t>GCF_900495825.1</t>
  </si>
  <si>
    <t>GCF_900496005.1</t>
  </si>
  <si>
    <t>GCF_900495985.1</t>
  </si>
  <si>
    <t>GCF_900495865.1</t>
  </si>
  <si>
    <t>GCF_900495915.1</t>
  </si>
  <si>
    <t>GCF_900495905.1</t>
  </si>
  <si>
    <t>GCF_900496015.1</t>
  </si>
  <si>
    <t>GCF_900495875.1</t>
  </si>
  <si>
    <t>GCF_900495885.1</t>
  </si>
  <si>
    <t>GCF_900495855.1</t>
  </si>
  <si>
    <t>GCF_900495895.1</t>
  </si>
  <si>
    <t>GCF_900495975.1</t>
  </si>
  <si>
    <t>GCF_900495925.1</t>
  </si>
  <si>
    <t>GCF_900496045.1</t>
  </si>
  <si>
    <t>GCF_900496095.1</t>
  </si>
  <si>
    <t>GCF_900496075.1</t>
  </si>
  <si>
    <t>GCF_900496025.1</t>
  </si>
  <si>
    <t>GCF_900496085.1</t>
  </si>
  <si>
    <t>GCF_900496125.1</t>
  </si>
  <si>
    <t>GCF_900496265.1</t>
  </si>
  <si>
    <t>GCF_900496315.1</t>
  </si>
  <si>
    <t>GCF_900496135.1</t>
  </si>
  <si>
    <t>GCF_900496285.1</t>
  </si>
  <si>
    <t>GCF_900496255.1</t>
  </si>
  <si>
    <t>GCF_900496345.1</t>
  </si>
  <si>
    <t>GCF_900496325.1</t>
  </si>
  <si>
    <t>GCF_900496225.1</t>
  </si>
  <si>
    <t>GCF_900496175.1</t>
  </si>
  <si>
    <t>GCF_900496245.1</t>
  </si>
  <si>
    <t>GCF_900496335.1</t>
  </si>
  <si>
    <t>GCF_900496385.1</t>
  </si>
  <si>
    <t>GCF_900496375.1</t>
  </si>
  <si>
    <t>GCF_900496395.1</t>
  </si>
  <si>
    <t>GCF_900496365.1</t>
  </si>
  <si>
    <t>GCF_900496355.1</t>
  </si>
  <si>
    <t>GCF_900496405.1</t>
  </si>
  <si>
    <t>GCF_900496415.1</t>
  </si>
  <si>
    <t>GCF_900496305.1</t>
  </si>
  <si>
    <t>GCF_900496455.1</t>
  </si>
  <si>
    <t>GCF_900496445.1</t>
  </si>
  <si>
    <t>GCF_900496425.1</t>
  </si>
  <si>
    <t>GCF_900496435.1</t>
  </si>
  <si>
    <t>GCF_900496465.1</t>
  </si>
  <si>
    <t>GCF_900496495.1</t>
  </si>
  <si>
    <t>GCF_900496665.1</t>
  </si>
  <si>
    <t>GCF_900496565.1</t>
  </si>
  <si>
    <t>GCF_900496505.1</t>
  </si>
  <si>
    <t>GCF_900496625.1</t>
  </si>
  <si>
    <t>GCF_900496205.1</t>
  </si>
  <si>
    <t>GCF_900496525.1</t>
  </si>
  <si>
    <t>GCF_900496615.1</t>
  </si>
  <si>
    <t>GCF_900496545.1</t>
  </si>
  <si>
    <t>GCF_900496595.1</t>
  </si>
  <si>
    <t>GCF_900496645.1</t>
  </si>
  <si>
    <t>GCF_900496635.1</t>
  </si>
  <si>
    <t>GCF_900496535.1</t>
  </si>
  <si>
    <t>GCF_900496605.1</t>
  </si>
  <si>
    <t>GCF_900496475.1</t>
  </si>
  <si>
    <t>GCF_900496295.1</t>
  </si>
  <si>
    <t>GCF_900496655.1</t>
  </si>
  <si>
    <t>GCF_900496585.1</t>
  </si>
  <si>
    <t>GCF_900496555.1</t>
  </si>
  <si>
    <t>GCF_900496485.1</t>
  </si>
  <si>
    <t>GCF_900496765.1</t>
  </si>
  <si>
    <t>GCF_900496735.1</t>
  </si>
  <si>
    <t>GCF_900496195.1</t>
  </si>
  <si>
    <t>GCF_900496745.1</t>
  </si>
  <si>
    <t>GCF_900496695.1</t>
  </si>
  <si>
    <t>GCF_900496755.1</t>
  </si>
  <si>
    <t>GCF_900496705.1</t>
  </si>
  <si>
    <t>GCF_900496725.1</t>
  </si>
  <si>
    <t>GCF_900496775.1</t>
  </si>
  <si>
    <t>GCF_900496855.1</t>
  </si>
  <si>
    <t>GCF_900496785.1</t>
  </si>
  <si>
    <t>GCF_900496795.1</t>
  </si>
  <si>
    <t>GCF_900496875.1</t>
  </si>
  <si>
    <t>GCF_900496165.1</t>
  </si>
  <si>
    <t>GCF_900496915.1</t>
  </si>
  <si>
    <t>GCF_900496865.1</t>
  </si>
  <si>
    <t>GCF_900496835.1</t>
  </si>
  <si>
    <t>GCF_900496845.1</t>
  </si>
  <si>
    <t>GCF_900496935.1</t>
  </si>
  <si>
    <t>GCF_900496905.1</t>
  </si>
  <si>
    <t>GCF_900496945.1</t>
  </si>
  <si>
    <t>GCF_900496955.1</t>
  </si>
  <si>
    <t>GCF_900496185.1</t>
  </si>
  <si>
    <t>GCF_900496155.1</t>
  </si>
  <si>
    <t>%Survival</t>
  </si>
  <si>
    <t>Time (min)</t>
  </si>
  <si>
    <t>ABJNH-109</t>
  </si>
  <si>
    <t>ABMYSP-797</t>
  </si>
  <si>
    <t>ABAPSP-444</t>
  </si>
  <si>
    <t>ABAPSP-185</t>
  </si>
  <si>
    <t>ABAPSP-216</t>
  </si>
  <si>
    <t>ABAPSP-475</t>
  </si>
  <si>
    <t>ABAPSP-379</t>
  </si>
  <si>
    <t>0 m</t>
  </si>
  <si>
    <t>10^-3</t>
  </si>
  <si>
    <t>10^-4</t>
  </si>
  <si>
    <t>10^-5</t>
  </si>
  <si>
    <t>10^-6</t>
  </si>
  <si>
    <t>Choose</t>
  </si>
  <si>
    <t>SD</t>
  </si>
  <si>
    <t>AVERAGE</t>
  </si>
  <si>
    <t>1st</t>
  </si>
  <si>
    <t>&gt;</t>
  </si>
  <si>
    <t>2nd</t>
  </si>
  <si>
    <t>3rd</t>
  </si>
  <si>
    <t>30 m</t>
  </si>
  <si>
    <t xml:space="preserve"> 2nd</t>
  </si>
  <si>
    <t>60 m</t>
  </si>
  <si>
    <t>120 m</t>
  </si>
  <si>
    <t>180 m</t>
  </si>
  <si>
    <t xml:space="preserve">AB14   </t>
  </si>
  <si>
    <t xml:space="preserve"> </t>
  </si>
  <si>
    <t>10^-7</t>
  </si>
  <si>
    <t>Thai strain ID</t>
  </si>
  <si>
    <t xml:space="preserve">Swarming (mm) </t>
  </si>
  <si>
    <t>Average</t>
  </si>
  <si>
    <t>Twitching (mm)</t>
  </si>
  <si>
    <t>ABAPSP-109</t>
  </si>
  <si>
    <r>
      <t>£</t>
    </r>
    <r>
      <rPr>
        <sz val="12"/>
        <color rgb="FF000000"/>
        <rFont val="Cordia New"/>
        <family val="2"/>
      </rPr>
      <t>10</t>
    </r>
  </si>
  <si>
    <t>&lt;5</t>
  </si>
  <si>
    <r>
      <t>AB14</t>
    </r>
    <r>
      <rPr>
        <vertAlign val="superscript"/>
        <sz val="9"/>
        <color rgb="FF000000"/>
        <rFont val="Times New Roman"/>
        <family val="1"/>
      </rPr>
      <t xml:space="preserve"> </t>
    </r>
  </si>
  <si>
    <r>
      <t>AB724</t>
    </r>
    <r>
      <rPr>
        <vertAlign val="superscript"/>
        <sz val="9"/>
        <color rgb="FF000000"/>
        <rFont val="Times New Roman"/>
        <family val="1"/>
      </rPr>
      <t xml:space="preserve"> </t>
    </r>
  </si>
  <si>
    <r>
      <t>AB1719-09</t>
    </r>
    <r>
      <rPr>
        <vertAlign val="superscript"/>
        <sz val="9"/>
        <color rgb="FF000000"/>
        <rFont val="Times New Roman"/>
        <family val="1"/>
      </rPr>
      <t xml:space="preserve"> </t>
    </r>
  </si>
  <si>
    <t>Positive swarming motility showed a zone of &gt;10 mm</t>
  </si>
  <si>
    <t xml:space="preserve">Twitching motility scored on Petri plates after staining with crystal violet. Diameter of zone of migration is shown. </t>
  </si>
  <si>
    <t>Positive twitching showed zone diameter &gt; 5 mm</t>
  </si>
  <si>
    <t>ABMYSSP-475</t>
  </si>
  <si>
    <t>ABMYMYSP-517</t>
  </si>
  <si>
    <t>ABMYSP-366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</si>
  <si>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</si>
  <si>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</si>
  <si>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</si>
  <si>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</si>
  <si>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</si>
  <si>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</si>
  <si>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</si>
  <si>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</si>
  <si>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</si>
  <si>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 of mean</t>
  </si>
  <si>
    <t>Upper 95% CI of mean</t>
  </si>
  <si>
    <t>Sum</t>
  </si>
  <si>
    <t>KL116</t>
  </si>
  <si>
    <t>OCL7</t>
  </si>
  <si>
    <t>KL113</t>
  </si>
  <si>
    <t>KL60</t>
  </si>
  <si>
    <t>KL19</t>
  </si>
  <si>
    <t>KL14</t>
  </si>
  <si>
    <t>KL128</t>
  </si>
  <si>
    <t>KL125</t>
  </si>
  <si>
    <t>KL108</t>
  </si>
  <si>
    <t>KL48</t>
  </si>
  <si>
    <t>Siriraj</t>
  </si>
  <si>
    <t>TU</t>
  </si>
  <si>
    <t>Songkla</t>
  </si>
  <si>
    <t>Sample source</t>
  </si>
  <si>
    <t>Pus</t>
  </si>
  <si>
    <t>sputum</t>
  </si>
  <si>
    <t>NA</t>
  </si>
  <si>
    <t>Blood</t>
  </si>
  <si>
    <t>Urine</t>
  </si>
  <si>
    <t>Tissue</t>
  </si>
  <si>
    <t>No confidence (KL53)</t>
  </si>
  <si>
    <t>No confidence (KL30)</t>
  </si>
  <si>
    <t>Low confidence (KL81)</t>
  </si>
  <si>
    <t>No confidence (KL125)</t>
  </si>
  <si>
    <t>No confidence (KL24)</t>
  </si>
  <si>
    <t>No confidence (KL25)</t>
  </si>
  <si>
    <t>No confidence (KL111)</t>
  </si>
  <si>
    <t>No confidence (KL91)</t>
  </si>
  <si>
    <t>No confidence (KL93)</t>
  </si>
  <si>
    <t>Strain ID</t>
  </si>
  <si>
    <t>KL</t>
  </si>
  <si>
    <t>OCL</t>
  </si>
  <si>
    <t>ST</t>
  </si>
  <si>
    <t>Motility (mm)</t>
  </si>
  <si>
    <r>
      <t>C' Susceptibility</t>
    </r>
    <r>
      <rPr>
        <b/>
        <vertAlign val="superscript"/>
        <sz val="12"/>
        <color rgb="FF000000"/>
        <rFont val="Calibri"/>
        <family val="2"/>
        <scheme val="minor"/>
      </rPr>
      <t>b</t>
    </r>
  </si>
  <si>
    <r>
      <t>Swarming</t>
    </r>
    <r>
      <rPr>
        <b/>
        <vertAlign val="superscript"/>
        <sz val="12"/>
        <color rgb="FF000000"/>
        <rFont val="Calibri"/>
        <family val="2"/>
        <scheme val="minor"/>
      </rPr>
      <t>c</t>
    </r>
    <r>
      <rPr>
        <b/>
        <sz val="12"/>
        <color rgb="FF000000"/>
        <rFont val="Calibri"/>
        <family val="2"/>
        <scheme val="minor"/>
      </rPr>
      <t xml:space="preserve"> </t>
    </r>
  </si>
  <si>
    <r>
      <t>Twitching</t>
    </r>
    <r>
      <rPr>
        <b/>
        <vertAlign val="superscript"/>
        <sz val="12"/>
        <color rgb="FF000000"/>
        <rFont val="Calibri"/>
        <family val="2"/>
        <scheme val="minor"/>
      </rPr>
      <t>d</t>
    </r>
    <r>
      <rPr>
        <b/>
        <sz val="12"/>
        <color rgb="FF000000"/>
        <rFont val="Calibri"/>
        <family val="2"/>
        <scheme val="minor"/>
      </rPr>
      <t xml:space="preserve"> </t>
    </r>
  </si>
  <si>
    <t>Ata</t>
  </si>
  <si>
    <t>BfmR</t>
  </si>
  <si>
    <t>BfmS</t>
  </si>
  <si>
    <t>CsuA</t>
  </si>
  <si>
    <t>CsuB</t>
  </si>
  <si>
    <t>EntA</t>
  </si>
  <si>
    <t>EnvZ</t>
  </si>
  <si>
    <t>GspD</t>
  </si>
  <si>
    <t>GspE</t>
  </si>
  <si>
    <t>LipA</t>
  </si>
  <si>
    <t>LtrA</t>
  </si>
  <si>
    <t>NfuA</t>
  </si>
  <si>
    <t>OAG</t>
  </si>
  <si>
    <t>OmpR</t>
  </si>
  <si>
    <t>PbpG</t>
  </si>
  <si>
    <t>SurA1</t>
  </si>
  <si>
    <t>ZnuC</t>
  </si>
  <si>
    <t>pilA</t>
  </si>
  <si>
    <r>
      <t>Thamm</t>
    </r>
    <r>
      <rPr>
        <vertAlign val="superscript"/>
        <sz val="12"/>
        <color rgb="FF000000"/>
        <rFont val="Calibri"/>
        <family val="2"/>
        <scheme val="minor"/>
      </rPr>
      <t>a</t>
    </r>
  </si>
  <si>
    <t>Sputum</t>
  </si>
  <si>
    <t>R</t>
  </si>
  <si>
    <t>conserved</t>
  </si>
  <si>
    <t>Thamm</t>
  </si>
  <si>
    <t>S</t>
  </si>
  <si>
    <t>DS</t>
  </si>
  <si>
    <r>
      <t>AB14</t>
    </r>
    <r>
      <rPr>
        <vertAlign val="superscript"/>
        <sz val="12"/>
        <color rgb="FF000000"/>
        <rFont val="Calibri"/>
        <family val="2"/>
        <scheme val="minor"/>
      </rPr>
      <t xml:space="preserve"> </t>
    </r>
  </si>
  <si>
    <r>
      <t>AB724</t>
    </r>
    <r>
      <rPr>
        <vertAlign val="superscript"/>
        <sz val="12"/>
        <color rgb="FF000000"/>
        <rFont val="Calibri"/>
        <family val="2"/>
        <scheme val="minor"/>
      </rPr>
      <t xml:space="preserve"> </t>
    </r>
  </si>
  <si>
    <t>frameshift</t>
  </si>
  <si>
    <r>
      <t>AB1719-09</t>
    </r>
    <r>
      <rPr>
        <vertAlign val="superscript"/>
        <sz val="12"/>
        <color rgb="FF000000"/>
        <rFont val="Calibri"/>
        <family val="2"/>
        <scheme val="minor"/>
      </rPr>
      <t xml:space="preserve"> </t>
    </r>
  </si>
  <si>
    <t>absent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</si>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</sst>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_);[Red]\(&quot;£&quot;#,##0\)"/>
  </numFmts>
  <fonts count="37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2C3E50"/>
      <name val="Verdana"/>
      <family val="2"/>
    </font>
    <font>
      <sz val="11"/>
      <color rgb="FF2C3E50"/>
      <name val="Verdana"/>
      <family val="2"/>
    </font>
    <font>
      <sz val="12"/>
      <color theme="1"/>
      <name val="Cambria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9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Symbol"/>
      <charset val="2"/>
    </font>
    <font>
      <sz val="12"/>
      <color rgb="FF000000"/>
      <name val="Cordia New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ordia New"/>
      <family val="2"/>
    </font>
    <font>
      <vertAlign val="superscript"/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ill="1"/>
    <xf numFmtId="0" fontId="0" fillId="0" borderId="0" xfId="0" applyFont="1"/>
    <xf numFmtId="0" fontId="5" fillId="0" borderId="0" xfId="71"/>
    <xf numFmtId="16" fontId="11" fillId="2" borderId="1" xfId="0" applyNumberFormat="1" applyFont="1" applyFill="1" applyBorder="1" applyAlignment="1">
      <alignment horizontal="center" vertical="center" wrapText="1"/>
    </xf>
    <xf numFmtId="0" fontId="5" fillId="2" borderId="0" xfId="71" applyFill="1" applyAlignment="1">
      <alignment horizontal="center"/>
    </xf>
    <xf numFmtId="0" fontId="5" fillId="3" borderId="0" xfId="71" applyFill="1" applyAlignment="1">
      <alignment horizontal="center"/>
    </xf>
    <xf numFmtId="0" fontId="5" fillId="4" borderId="0" xfId="71" applyFill="1" applyAlignment="1">
      <alignment horizontal="center"/>
    </xf>
    <xf numFmtId="0" fontId="11" fillId="4" borderId="0" xfId="0" applyFont="1" applyFill="1" applyAlignment="1">
      <alignment horizontal="center"/>
    </xf>
    <xf numFmtId="2" fontId="5" fillId="0" borderId="0" xfId="71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5" borderId="2" xfId="0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2" fontId="11" fillId="6" borderId="3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" fontId="11" fillId="6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16" fontId="11" fillId="6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1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2" fontId="0" fillId="8" borderId="0" xfId="0" applyNumberFormat="1" applyFill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2" fontId="11" fillId="6" borderId="0" xfId="0" applyNumberFormat="1" applyFont="1" applyFill="1" applyAlignment="1">
      <alignment horizontal="center" vertical="center" wrapText="1"/>
    </xf>
    <xf numFmtId="16" fontId="0" fillId="7" borderId="0" xfId="0" applyNumberFormat="1" applyFill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11" fontId="0" fillId="0" borderId="6" xfId="0" applyNumberFormat="1" applyBorder="1" applyAlignment="1">
      <alignment horizontal="center" vertical="center" wrapText="1"/>
    </xf>
    <xf numFmtId="2" fontId="0" fillId="0" borderId="0" xfId="0" applyNumberFormat="1"/>
    <xf numFmtId="0" fontId="11" fillId="0" borderId="3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16" fontId="11" fillId="7" borderId="0" xfId="0" applyNumberFormat="1" applyFont="1" applyFill="1" applyAlignment="1">
      <alignment horizontal="center" vertical="center" wrapText="1"/>
    </xf>
    <xf numFmtId="2" fontId="11" fillId="7" borderId="3" xfId="0" applyNumberFormat="1" applyFont="1" applyFill="1" applyBorder="1" applyAlignment="1">
      <alignment horizontal="center" vertical="center" wrapText="1"/>
    </xf>
    <xf numFmtId="11" fontId="0" fillId="7" borderId="0" xfId="0" applyNumberFormat="1" applyFill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5" fillId="9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0" xfId="0" applyFill="1"/>
    <xf numFmtId="11" fontId="0" fillId="8" borderId="0" xfId="0" applyNumberFormat="1" applyFill="1" applyAlignment="1">
      <alignment horizontal="center"/>
    </xf>
    <xf numFmtId="0" fontId="0" fillId="9" borderId="6" xfId="0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11" fillId="8" borderId="5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11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5" fillId="0" borderId="0" xfId="7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11" fontId="12" fillId="0" borderId="0" xfId="0" applyNumberFormat="1" applyFont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11" fillId="7" borderId="12" xfId="0" applyNumberFormat="1" applyFont="1" applyFill="1" applyBorder="1" applyAlignment="1">
      <alignment horizontal="center" vertical="center" wrapText="1"/>
    </xf>
    <xf numFmtId="16" fontId="11" fillId="6" borderId="12" xfId="0" applyNumberFormat="1" applyFont="1" applyFill="1" applyBorder="1" applyAlignment="1">
      <alignment horizontal="center" vertical="center" wrapText="1"/>
    </xf>
    <xf numFmtId="11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16" fontId="5" fillId="7" borderId="0" xfId="0" applyNumberFormat="1" applyFont="1" applyFill="1" applyAlignment="1">
      <alignment horizontal="center" vertical="center" wrapText="1"/>
    </xf>
    <xf numFmtId="0" fontId="5" fillId="7" borderId="0" xfId="71" applyFill="1" applyAlignment="1">
      <alignment horizontal="center"/>
    </xf>
    <xf numFmtId="11" fontId="5" fillId="0" borderId="0" xfId="71" applyNumberFormat="1" applyAlignment="1">
      <alignment horizontal="center"/>
    </xf>
    <xf numFmtId="16" fontId="5" fillId="6" borderId="0" xfId="0" applyNumberFormat="1" applyFont="1" applyFill="1" applyAlignment="1">
      <alignment horizontal="center" vertical="center" wrapText="1"/>
    </xf>
    <xf numFmtId="16" fontId="5" fillId="6" borderId="1" xfId="0" applyNumberFormat="1" applyFont="1" applyFill="1" applyBorder="1" applyAlignment="1">
      <alignment horizontal="center" vertical="center" wrapText="1"/>
    </xf>
    <xf numFmtId="16" fontId="11" fillId="0" borderId="0" xfId="0" applyNumberFormat="1" applyFont="1" applyAlignment="1">
      <alignment horizontal="center" vertical="center" wrapText="1"/>
    </xf>
    <xf numFmtId="2" fontId="0" fillId="6" borderId="8" xfId="0" applyNumberForma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 wrapText="1"/>
    </xf>
    <xf numFmtId="0" fontId="15" fillId="3" borderId="0" xfId="0" applyFont="1" applyFill="1"/>
    <xf numFmtId="0" fontId="16" fillId="10" borderId="0" xfId="0" applyFont="1" applyFill="1"/>
    <xf numFmtId="0" fontId="17" fillId="10" borderId="0" xfId="0" applyFont="1" applyFill="1"/>
    <xf numFmtId="0" fontId="18" fillId="10" borderId="0" xfId="0" applyFont="1" applyFill="1"/>
    <xf numFmtId="0" fontId="18" fillId="5" borderId="0" xfId="0" applyFont="1" applyFill="1" applyAlignment="1">
      <alignment horizontal="center"/>
    </xf>
    <xf numFmtId="0" fontId="18" fillId="3" borderId="0" xfId="0" applyFont="1" applyFill="1"/>
    <xf numFmtId="0" fontId="17" fillId="3" borderId="0" xfId="0" applyFont="1" applyFill="1"/>
    <xf numFmtId="0" fontId="18" fillId="5" borderId="1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" fontId="23" fillId="5" borderId="15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" fontId="23" fillId="5" borderId="16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/>
    </xf>
    <xf numFmtId="1" fontId="22" fillId="5" borderId="16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1" fontId="23" fillId="5" borderId="16" xfId="0" applyNumberFormat="1" applyFont="1" applyFill="1" applyBorder="1"/>
    <xf numFmtId="0" fontId="26" fillId="0" borderId="0" xfId="0" applyFont="1"/>
    <xf numFmtId="0" fontId="11" fillId="11" borderId="0" xfId="0" applyFont="1" applyFill="1"/>
    <xf numFmtId="0" fontId="16" fillId="11" borderId="0" xfId="0" applyFont="1" applyFill="1"/>
    <xf numFmtId="0" fontId="0" fillId="11" borderId="0" xfId="0" applyFill="1"/>
    <xf numFmtId="0" fontId="27" fillId="12" borderId="0" xfId="0" applyFont="1" applyFill="1"/>
    <xf numFmtId="0" fontId="28" fillId="12" borderId="0" xfId="0" applyFont="1" applyFill="1"/>
    <xf numFmtId="0" fontId="0" fillId="12" borderId="0" xfId="0" applyFill="1"/>
    <xf numFmtId="0" fontId="16" fillId="0" borderId="0" xfId="0" applyFont="1"/>
    <xf numFmtId="0" fontId="11" fillId="12" borderId="0" xfId="0" applyFont="1" applyFill="1"/>
    <xf numFmtId="0" fontId="16" fillId="12" borderId="0" xfId="0" applyFont="1" applyFill="1"/>
    <xf numFmtId="0" fontId="26" fillId="3" borderId="0" xfId="0" applyFont="1" applyFill="1"/>
    <xf numFmtId="0" fontId="29" fillId="13" borderId="0" xfId="0" applyFont="1" applyFill="1"/>
    <xf numFmtId="0" fontId="30" fillId="0" borderId="0" xfId="0" applyFont="1" applyAlignment="1">
      <alignment horizontal="center"/>
    </xf>
    <xf numFmtId="0" fontId="31" fillId="0" borderId="0" xfId="0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22" fillId="0" borderId="0" xfId="0" applyFont="1"/>
    <xf numFmtId="0" fontId="0" fillId="0" borderId="0" xfId="0" applyProtection="1">
      <protection locked="0"/>
    </xf>
    <xf numFmtId="0" fontId="0" fillId="0" borderId="0" xfId="0" applyFont="1" applyFill="1"/>
    <xf numFmtId="0" fontId="34" fillId="0" borderId="0" xfId="0" applyFont="1" applyAlignment="1">
      <alignment horizontal="justify" vertical="center" wrapText="1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Alignment="1">
      <alignment horizontal="justify" vertical="center" wrapText="1"/>
    </xf>
    <xf numFmtId="0" fontId="10" fillId="14" borderId="0" xfId="0" applyFont="1" applyFill="1"/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  <cellStyle name="Normal 2" xfId="71"/>
  </cellStyles>
  <dxfs count="8">
    <dxf>
      <font>
        <color rgb="FF006100"/>
      </font>
      <fill>
        <patternFill>
          <bgColor rgb="FFC6EFCE"/>
        </patternFill>
      </fill>
    </dxf>
    <dxf>
      <font>
        <u val="none"/>
        <color theme="1"/>
      </font>
      <fill>
        <patternFill>
          <bgColor theme="9" tint="0.79998168889431442"/>
        </patternFill>
      </fill>
    </dxf>
    <dxf>
      <fill>
        <patternFill patternType="solid">
          <bgColor rgb="FF82CAFA"/>
        </patternFill>
      </fill>
    </dxf>
    <dxf>
      <fill>
        <patternFill patternType="solid">
          <bgColor rgb="FF82CAFA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82CAFA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2"/>
  <sheetViews>
    <sheetView tabSelected="1" topLeftCell="A165" workbookViewId="0">
      <selection activeCell="F182" sqref="F182"/>
    </sheetView>
  </sheetViews>
  <sheetFormatPr defaultColWidth="11" defaultRowHeight="15.75"/>
  <cols>
    <col min="1" max="1" width="15" bestFit="1" customWidth="1"/>
    <col min="2" max="3" width="10.875"/>
    <col min="4" max="4" width="17.375" customWidth="1"/>
    <col min="5" max="5" width="15" customWidth="1"/>
    <col min="9" max="9" width="15.625" customWidth="1"/>
    <col min="10" max="10" width="13.875" customWidth="1"/>
    <col min="11" max="11" width="31.625" customWidth="1"/>
    <col min="12" max="12" width="19.125" style="151" customWidth="1"/>
    <col min="13" max="13" width="13" style="151" customWidth="1"/>
  </cols>
  <sheetData>
    <row r="1" spans="1:85">
      <c r="A1" t="s">
        <v>0</v>
      </c>
      <c r="B1" t="s">
        <v>1254</v>
      </c>
      <c r="C1" t="s">
        <v>1517</v>
      </c>
      <c r="D1" t="s">
        <v>1253</v>
      </c>
      <c r="E1" t="s">
        <v>477</v>
      </c>
      <c r="F1" t="s">
        <v>1</v>
      </c>
      <c r="G1" t="s">
        <v>2</v>
      </c>
      <c r="H1" t="s">
        <v>3</v>
      </c>
      <c r="I1" t="s">
        <v>475</v>
      </c>
      <c r="J1" t="s">
        <v>476</v>
      </c>
      <c r="K1" t="s">
        <v>486</v>
      </c>
      <c r="L1" s="7" t="s">
        <v>4</v>
      </c>
      <c r="M1" s="2" t="s">
        <v>1258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20</v>
      </c>
      <c r="AD1" t="s">
        <v>21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s="3" t="s">
        <v>29</v>
      </c>
      <c r="AM1" s="4" t="s">
        <v>30</v>
      </c>
      <c r="AN1" s="3" t="s">
        <v>31</v>
      </c>
      <c r="AO1" s="4" t="s">
        <v>32</v>
      </c>
      <c r="AP1" s="5" t="s">
        <v>33</v>
      </c>
      <c r="AQ1" s="4" t="s">
        <v>34</v>
      </c>
      <c r="AR1" s="4" t="s">
        <v>35</v>
      </c>
      <c r="AS1" t="s">
        <v>36</v>
      </c>
      <c r="AT1" s="6" t="s">
        <v>37</v>
      </c>
      <c r="AU1" s="4" t="s">
        <v>38</v>
      </c>
      <c r="AV1" s="4" t="s">
        <v>39</v>
      </c>
      <c r="AW1" s="4" t="s">
        <v>40</v>
      </c>
      <c r="AX1" s="4" t="s">
        <v>41</v>
      </c>
      <c r="AY1" t="s">
        <v>42</v>
      </c>
      <c r="AZ1" s="4" t="s">
        <v>43</v>
      </c>
      <c r="BA1" s="6" t="s">
        <v>44</v>
      </c>
      <c r="BB1" t="s">
        <v>45</v>
      </c>
      <c r="BC1" t="s">
        <v>46</v>
      </c>
      <c r="BD1" t="s">
        <v>47</v>
      </c>
      <c r="BE1" t="s">
        <v>48</v>
      </c>
      <c r="BF1" t="s">
        <v>49</v>
      </c>
      <c r="BG1" t="s">
        <v>50</v>
      </c>
      <c r="BH1" t="s">
        <v>51</v>
      </c>
      <c r="BI1" t="s">
        <v>52</v>
      </c>
      <c r="BJ1" t="s">
        <v>53</v>
      </c>
      <c r="BK1" t="s">
        <v>54</v>
      </c>
      <c r="BL1" t="s">
        <v>55</v>
      </c>
      <c r="BM1" t="s">
        <v>56</v>
      </c>
      <c r="BN1" t="s">
        <v>57</v>
      </c>
      <c r="BO1" s="5" t="s">
        <v>58</v>
      </c>
      <c r="BP1" s="6" t="s">
        <v>59</v>
      </c>
      <c r="BQ1" t="s">
        <v>60</v>
      </c>
      <c r="BR1" t="s">
        <v>61</v>
      </c>
      <c r="BS1" t="s">
        <v>62</v>
      </c>
      <c r="BT1" s="5" t="s">
        <v>63</v>
      </c>
      <c r="BU1" s="5" t="s">
        <v>64</v>
      </c>
      <c r="BV1" t="s">
        <v>65</v>
      </c>
      <c r="BW1" t="s">
        <v>66</v>
      </c>
      <c r="BX1" t="s">
        <v>67</v>
      </c>
      <c r="BY1" t="s">
        <v>68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  <c r="CF1" t="s">
        <v>75</v>
      </c>
      <c r="CG1" s="4" t="s">
        <v>76</v>
      </c>
    </row>
    <row r="2" spans="1:85">
      <c r="A2" t="s">
        <v>95</v>
      </c>
      <c r="B2" s="150" t="s">
        <v>1514</v>
      </c>
      <c r="C2" t="s">
        <v>1519</v>
      </c>
      <c r="D2" t="s">
        <v>1265</v>
      </c>
      <c r="E2" t="s">
        <v>1063</v>
      </c>
      <c r="F2">
        <v>2016</v>
      </c>
      <c r="G2" t="s">
        <v>78</v>
      </c>
      <c r="H2">
        <v>2</v>
      </c>
      <c r="I2" t="s">
        <v>510</v>
      </c>
      <c r="J2" t="s">
        <v>508</v>
      </c>
      <c r="K2" t="s">
        <v>509</v>
      </c>
      <c r="L2" s="2" t="s">
        <v>470</v>
      </c>
      <c r="M2" s="2" t="s">
        <v>261</v>
      </c>
      <c r="N2" t="s">
        <v>81</v>
      </c>
      <c r="O2" t="s">
        <v>81</v>
      </c>
      <c r="P2" t="s">
        <v>81</v>
      </c>
      <c r="Q2" t="s">
        <v>81</v>
      </c>
      <c r="R2" t="s">
        <v>81</v>
      </c>
      <c r="S2" t="s">
        <v>81</v>
      </c>
      <c r="T2" t="s">
        <v>81</v>
      </c>
      <c r="U2" t="s">
        <v>81</v>
      </c>
      <c r="V2" t="s">
        <v>81</v>
      </c>
      <c r="W2" t="s">
        <v>81</v>
      </c>
      <c r="X2" t="s">
        <v>81</v>
      </c>
      <c r="Y2" t="s">
        <v>81</v>
      </c>
      <c r="Z2" t="s">
        <v>81</v>
      </c>
      <c r="AA2" t="s">
        <v>81</v>
      </c>
      <c r="AB2" t="s">
        <v>81</v>
      </c>
      <c r="AC2" t="s">
        <v>81</v>
      </c>
      <c r="AD2" t="s">
        <v>81</v>
      </c>
      <c r="AE2" t="s">
        <v>82</v>
      </c>
      <c r="AF2" t="s">
        <v>81</v>
      </c>
      <c r="AG2" t="s">
        <v>81</v>
      </c>
      <c r="AH2" t="s">
        <v>81</v>
      </c>
      <c r="AI2" t="s">
        <v>81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1</v>
      </c>
      <c r="AS2">
        <v>0</v>
      </c>
      <c r="AT2">
        <v>1</v>
      </c>
      <c r="AU2">
        <v>1</v>
      </c>
      <c r="AV2">
        <v>1</v>
      </c>
      <c r="AW2">
        <v>1</v>
      </c>
      <c r="AX2">
        <v>0</v>
      </c>
      <c r="AY2">
        <v>0</v>
      </c>
      <c r="AZ2">
        <v>1</v>
      </c>
      <c r="BA2">
        <v>0</v>
      </c>
      <c r="BB2">
        <v>0</v>
      </c>
      <c r="BC2">
        <v>1</v>
      </c>
      <c r="BD2">
        <v>0</v>
      </c>
      <c r="BE2">
        <v>0</v>
      </c>
      <c r="BF2">
        <v>1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  <c r="BM2">
        <v>1</v>
      </c>
      <c r="BN2">
        <v>1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1</v>
      </c>
      <c r="BY2">
        <v>1</v>
      </c>
      <c r="BZ2">
        <v>1</v>
      </c>
      <c r="CA2">
        <v>0</v>
      </c>
      <c r="CB2">
        <v>0</v>
      </c>
      <c r="CC2">
        <v>1</v>
      </c>
      <c r="CD2">
        <v>0</v>
      </c>
      <c r="CE2">
        <v>0</v>
      </c>
      <c r="CF2">
        <v>0</v>
      </c>
      <c r="CG2">
        <v>0</v>
      </c>
    </row>
    <row r="3" spans="1:85">
      <c r="A3" t="s">
        <v>103</v>
      </c>
      <c r="B3" s="150" t="s">
        <v>1514</v>
      </c>
      <c r="C3" t="s">
        <v>1520</v>
      </c>
      <c r="D3" t="s">
        <v>1270</v>
      </c>
      <c r="E3" t="s">
        <v>1068</v>
      </c>
      <c r="F3">
        <v>2016</v>
      </c>
      <c r="G3" t="s">
        <v>78</v>
      </c>
      <c r="H3">
        <v>2</v>
      </c>
      <c r="I3" t="s">
        <v>525</v>
      </c>
      <c r="J3" t="s">
        <v>523</v>
      </c>
      <c r="K3" t="s">
        <v>524</v>
      </c>
      <c r="L3" s="2" t="s">
        <v>470</v>
      </c>
      <c r="M3" s="2" t="s">
        <v>261</v>
      </c>
      <c r="N3" t="s">
        <v>81</v>
      </c>
      <c r="O3" t="s">
        <v>81</v>
      </c>
      <c r="P3" t="s">
        <v>81</v>
      </c>
      <c r="Q3" t="s">
        <v>81</v>
      </c>
      <c r="R3" t="s">
        <v>81</v>
      </c>
      <c r="S3" t="s">
        <v>81</v>
      </c>
      <c r="T3" t="s">
        <v>81</v>
      </c>
      <c r="U3" t="s">
        <v>81</v>
      </c>
      <c r="V3" t="s">
        <v>81</v>
      </c>
      <c r="W3" t="s">
        <v>82</v>
      </c>
      <c r="X3" t="s">
        <v>81</v>
      </c>
      <c r="Y3" t="s">
        <v>81</v>
      </c>
      <c r="Z3" t="s">
        <v>81</v>
      </c>
      <c r="AA3" t="s">
        <v>81</v>
      </c>
      <c r="AB3" t="s">
        <v>81</v>
      </c>
      <c r="AC3" t="s">
        <v>81</v>
      </c>
      <c r="AD3" t="s">
        <v>81</v>
      </c>
      <c r="AE3" t="s">
        <v>82</v>
      </c>
      <c r="AF3" t="s">
        <v>81</v>
      </c>
      <c r="AG3" t="s">
        <v>81</v>
      </c>
      <c r="AH3" t="s">
        <v>81</v>
      </c>
      <c r="AI3" t="s">
        <v>81</v>
      </c>
      <c r="AJ3">
        <v>0</v>
      </c>
      <c r="AK3">
        <v>0</v>
      </c>
      <c r="AL3">
        <v>0</v>
      </c>
      <c r="AM3">
        <v>0</v>
      </c>
      <c r="AN3">
        <v>0</v>
      </c>
      <c r="AO3">
        <v>1</v>
      </c>
      <c r="AP3">
        <v>0</v>
      </c>
      <c r="AQ3">
        <v>0</v>
      </c>
      <c r="AR3">
        <v>1</v>
      </c>
      <c r="AS3">
        <v>0</v>
      </c>
      <c r="AT3">
        <v>1</v>
      </c>
      <c r="AU3">
        <v>1</v>
      </c>
      <c r="AV3">
        <v>0</v>
      </c>
      <c r="AW3">
        <v>1</v>
      </c>
      <c r="AX3">
        <v>0</v>
      </c>
      <c r="AY3">
        <v>0</v>
      </c>
      <c r="AZ3">
        <v>1</v>
      </c>
      <c r="BA3">
        <v>0</v>
      </c>
      <c r="BB3">
        <v>0</v>
      </c>
      <c r="BC3">
        <v>1</v>
      </c>
      <c r="BD3">
        <v>0</v>
      </c>
      <c r="BE3">
        <v>0</v>
      </c>
      <c r="BF3">
        <v>1</v>
      </c>
      <c r="BG3">
        <v>0</v>
      </c>
      <c r="BH3">
        <v>0</v>
      </c>
      <c r="BI3">
        <v>0</v>
      </c>
      <c r="BJ3">
        <v>0</v>
      </c>
      <c r="BK3">
        <v>1</v>
      </c>
      <c r="BL3">
        <v>0</v>
      </c>
      <c r="BM3">
        <v>1</v>
      </c>
      <c r="BN3">
        <v>1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1</v>
      </c>
      <c r="BY3">
        <v>1</v>
      </c>
      <c r="BZ3">
        <v>0</v>
      </c>
      <c r="CA3">
        <v>0</v>
      </c>
      <c r="CB3">
        <v>0</v>
      </c>
      <c r="CC3">
        <v>1</v>
      </c>
      <c r="CD3">
        <v>0</v>
      </c>
      <c r="CE3">
        <v>0</v>
      </c>
      <c r="CF3">
        <v>0</v>
      </c>
      <c r="CG3">
        <v>0</v>
      </c>
    </row>
    <row r="4" spans="1:85">
      <c r="A4" t="s">
        <v>111</v>
      </c>
      <c r="B4" s="150" t="s">
        <v>1514</v>
      </c>
      <c r="C4" t="s">
        <v>1520</v>
      </c>
      <c r="D4" t="s">
        <v>1276</v>
      </c>
      <c r="E4" t="s">
        <v>1074</v>
      </c>
      <c r="F4">
        <v>2016</v>
      </c>
      <c r="G4" t="s">
        <v>78</v>
      </c>
      <c r="H4">
        <v>2</v>
      </c>
      <c r="I4" t="s">
        <v>543</v>
      </c>
      <c r="J4" t="s">
        <v>541</v>
      </c>
      <c r="K4" t="s">
        <v>542</v>
      </c>
      <c r="L4" s="2" t="s">
        <v>470</v>
      </c>
      <c r="M4" s="2" t="s">
        <v>261</v>
      </c>
      <c r="N4" t="s">
        <v>81</v>
      </c>
      <c r="O4" t="s">
        <v>81</v>
      </c>
      <c r="P4" t="s">
        <v>81</v>
      </c>
      <c r="Q4" t="s">
        <v>81</v>
      </c>
      <c r="R4" t="s">
        <v>81</v>
      </c>
      <c r="S4" t="s">
        <v>81</v>
      </c>
      <c r="T4" t="s">
        <v>81</v>
      </c>
      <c r="U4" t="s">
        <v>81</v>
      </c>
      <c r="V4" t="s">
        <v>81</v>
      </c>
      <c r="W4" t="s">
        <v>81</v>
      </c>
      <c r="X4" t="s">
        <v>81</v>
      </c>
      <c r="Y4" t="s">
        <v>81</v>
      </c>
      <c r="Z4" t="s">
        <v>81</v>
      </c>
      <c r="AA4" t="s">
        <v>81</v>
      </c>
      <c r="AB4" t="s">
        <v>81</v>
      </c>
      <c r="AC4" t="s">
        <v>81</v>
      </c>
      <c r="AD4" t="s">
        <v>81</v>
      </c>
      <c r="AE4" t="s">
        <v>82</v>
      </c>
      <c r="AF4" t="s">
        <v>81</v>
      </c>
      <c r="AG4" t="s">
        <v>81</v>
      </c>
      <c r="AH4" t="s">
        <v>81</v>
      </c>
      <c r="AI4" t="s">
        <v>81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1</v>
      </c>
      <c r="AS4">
        <v>0</v>
      </c>
      <c r="AT4">
        <v>1</v>
      </c>
      <c r="AU4">
        <v>1</v>
      </c>
      <c r="AV4">
        <v>1</v>
      </c>
      <c r="AW4">
        <v>1</v>
      </c>
      <c r="AX4">
        <v>0</v>
      </c>
      <c r="AY4">
        <v>0</v>
      </c>
      <c r="AZ4">
        <v>1</v>
      </c>
      <c r="BA4">
        <v>0</v>
      </c>
      <c r="BB4">
        <v>0</v>
      </c>
      <c r="BC4">
        <v>1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  <c r="BM4">
        <v>1</v>
      </c>
      <c r="BN4">
        <v>1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</v>
      </c>
      <c r="BY4">
        <v>1</v>
      </c>
      <c r="BZ4">
        <v>0</v>
      </c>
      <c r="CA4">
        <v>0</v>
      </c>
      <c r="CB4">
        <v>0</v>
      </c>
      <c r="CC4">
        <v>1</v>
      </c>
      <c r="CD4">
        <v>0</v>
      </c>
      <c r="CE4">
        <v>0</v>
      </c>
      <c r="CF4">
        <v>0</v>
      </c>
      <c r="CG4">
        <v>0</v>
      </c>
    </row>
    <row r="5" spans="1:85">
      <c r="A5" t="s">
        <v>115</v>
      </c>
      <c r="B5" s="150" t="s">
        <v>1514</v>
      </c>
      <c r="C5" t="s">
        <v>1520</v>
      </c>
      <c r="D5" t="s">
        <v>1278</v>
      </c>
      <c r="E5" t="s">
        <v>1076</v>
      </c>
      <c r="F5">
        <v>2016</v>
      </c>
      <c r="G5" t="s">
        <v>78</v>
      </c>
      <c r="H5">
        <v>2</v>
      </c>
      <c r="I5" t="s">
        <v>549</v>
      </c>
      <c r="J5" t="s">
        <v>547</v>
      </c>
      <c r="K5" t="s">
        <v>548</v>
      </c>
      <c r="L5" s="2" t="s">
        <v>470</v>
      </c>
      <c r="M5" s="2" t="s">
        <v>261</v>
      </c>
      <c r="N5" t="s">
        <v>81</v>
      </c>
      <c r="O5" t="s">
        <v>81</v>
      </c>
      <c r="P5" t="s">
        <v>81</v>
      </c>
      <c r="Q5" t="s">
        <v>81</v>
      </c>
      <c r="R5" t="s">
        <v>81</v>
      </c>
      <c r="S5" t="s">
        <v>81</v>
      </c>
      <c r="T5" t="s">
        <v>81</v>
      </c>
      <c r="U5" t="s">
        <v>81</v>
      </c>
      <c r="V5" t="s">
        <v>81</v>
      </c>
      <c r="W5" t="s">
        <v>82</v>
      </c>
      <c r="X5" t="s">
        <v>81</v>
      </c>
      <c r="Y5" t="s">
        <v>81</v>
      </c>
      <c r="Z5" t="s">
        <v>81</v>
      </c>
      <c r="AA5" t="s">
        <v>81</v>
      </c>
      <c r="AB5" t="s">
        <v>81</v>
      </c>
      <c r="AC5" t="s">
        <v>81</v>
      </c>
      <c r="AD5" t="s">
        <v>81</v>
      </c>
      <c r="AE5" t="s">
        <v>82</v>
      </c>
      <c r="AF5" t="s">
        <v>81</v>
      </c>
      <c r="AG5" t="s">
        <v>81</v>
      </c>
      <c r="AH5" t="s">
        <v>81</v>
      </c>
      <c r="AI5" t="s">
        <v>81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0</v>
      </c>
      <c r="AT5">
        <v>1</v>
      </c>
      <c r="AU5">
        <v>1</v>
      </c>
      <c r="AV5">
        <v>0</v>
      </c>
      <c r="AW5">
        <v>1</v>
      </c>
      <c r="AX5">
        <v>0</v>
      </c>
      <c r="AY5">
        <v>0</v>
      </c>
      <c r="AZ5">
        <v>1</v>
      </c>
      <c r="BA5">
        <v>0</v>
      </c>
      <c r="BB5">
        <v>0</v>
      </c>
      <c r="BC5">
        <v>1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1</v>
      </c>
      <c r="BN5">
        <v>1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1</v>
      </c>
      <c r="BY5">
        <v>1</v>
      </c>
      <c r="BZ5">
        <v>1</v>
      </c>
      <c r="CA5">
        <v>0</v>
      </c>
      <c r="CB5">
        <v>0</v>
      </c>
      <c r="CC5">
        <v>1</v>
      </c>
      <c r="CD5">
        <v>0</v>
      </c>
      <c r="CE5">
        <v>0</v>
      </c>
      <c r="CF5">
        <v>0</v>
      </c>
      <c r="CG5">
        <v>0</v>
      </c>
    </row>
    <row r="6" spans="1:85">
      <c r="A6" t="s">
        <v>132</v>
      </c>
      <c r="B6" s="150" t="s">
        <v>1514</v>
      </c>
      <c r="C6" t="s">
        <v>1520</v>
      </c>
      <c r="D6" t="s">
        <v>1293</v>
      </c>
      <c r="E6" t="s">
        <v>1091</v>
      </c>
      <c r="F6">
        <v>2016</v>
      </c>
      <c r="G6" t="s">
        <v>78</v>
      </c>
      <c r="H6">
        <v>2</v>
      </c>
      <c r="I6" t="s">
        <v>594</v>
      </c>
      <c r="J6" t="s">
        <v>592</v>
      </c>
      <c r="K6" t="s">
        <v>593</v>
      </c>
      <c r="L6" s="2" t="s">
        <v>470</v>
      </c>
      <c r="M6" s="2" t="s">
        <v>261</v>
      </c>
      <c r="N6" t="s">
        <v>81</v>
      </c>
      <c r="O6" t="s">
        <v>81</v>
      </c>
      <c r="P6" t="s">
        <v>81</v>
      </c>
      <c r="Q6" t="s">
        <v>81</v>
      </c>
      <c r="R6" t="s">
        <v>81</v>
      </c>
      <c r="S6" t="s">
        <v>81</v>
      </c>
      <c r="T6" t="s">
        <v>81</v>
      </c>
      <c r="U6" t="s">
        <v>81</v>
      </c>
      <c r="V6" t="s">
        <v>81</v>
      </c>
      <c r="W6" t="s">
        <v>81</v>
      </c>
      <c r="X6" t="s">
        <v>81</v>
      </c>
      <c r="Y6" t="s">
        <v>81</v>
      </c>
      <c r="Z6" t="s">
        <v>81</v>
      </c>
      <c r="AA6" t="s">
        <v>81</v>
      </c>
      <c r="AB6" t="s">
        <v>81</v>
      </c>
      <c r="AC6" t="s">
        <v>81</v>
      </c>
      <c r="AD6" t="s">
        <v>81</v>
      </c>
      <c r="AE6" t="s">
        <v>82</v>
      </c>
      <c r="AF6" t="s">
        <v>81</v>
      </c>
      <c r="AG6" t="s">
        <v>81</v>
      </c>
      <c r="AH6" t="s">
        <v>81</v>
      </c>
      <c r="AI6" t="s">
        <v>81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1</v>
      </c>
      <c r="AW6">
        <v>1</v>
      </c>
      <c r="AX6">
        <v>0</v>
      </c>
      <c r="AY6">
        <v>0</v>
      </c>
      <c r="AZ6">
        <v>1</v>
      </c>
      <c r="BA6">
        <v>0</v>
      </c>
      <c r="BB6">
        <v>0</v>
      </c>
      <c r="BC6">
        <v>1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1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1</v>
      </c>
      <c r="BY6">
        <v>1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</row>
    <row r="7" spans="1:85">
      <c r="A7" t="s">
        <v>140</v>
      </c>
      <c r="B7" s="150" t="s">
        <v>1514</v>
      </c>
      <c r="C7" t="s">
        <v>1520</v>
      </c>
      <c r="D7" t="s">
        <v>1301</v>
      </c>
      <c r="E7" t="s">
        <v>1099</v>
      </c>
      <c r="F7">
        <v>2016</v>
      </c>
      <c r="G7" t="s">
        <v>78</v>
      </c>
      <c r="H7">
        <v>2</v>
      </c>
      <c r="I7" t="s">
        <v>618</v>
      </c>
      <c r="J7" t="s">
        <v>616</v>
      </c>
      <c r="K7" t="s">
        <v>617</v>
      </c>
      <c r="L7" s="2" t="s">
        <v>470</v>
      </c>
      <c r="M7" s="2" t="s">
        <v>261</v>
      </c>
      <c r="N7" t="s">
        <v>81</v>
      </c>
      <c r="O7" t="s">
        <v>81</v>
      </c>
      <c r="P7" t="s">
        <v>81</v>
      </c>
      <c r="Q7" t="s">
        <v>82</v>
      </c>
      <c r="R7" t="s">
        <v>81</v>
      </c>
      <c r="S7" t="s">
        <v>81</v>
      </c>
      <c r="T7" t="s">
        <v>81</v>
      </c>
      <c r="U7" t="s">
        <v>81</v>
      </c>
      <c r="V7" t="s">
        <v>81</v>
      </c>
      <c r="W7" t="s">
        <v>82</v>
      </c>
      <c r="X7" t="s">
        <v>81</v>
      </c>
      <c r="Y7" t="s">
        <v>81</v>
      </c>
      <c r="Z7" t="s">
        <v>81</v>
      </c>
      <c r="AA7" t="s">
        <v>81</v>
      </c>
      <c r="AB7" t="s">
        <v>81</v>
      </c>
      <c r="AC7" t="s">
        <v>81</v>
      </c>
      <c r="AD7" t="s">
        <v>81</v>
      </c>
      <c r="AE7" t="s">
        <v>82</v>
      </c>
      <c r="AF7" t="s">
        <v>81</v>
      </c>
      <c r="AG7" t="s">
        <v>81</v>
      </c>
      <c r="AH7" t="s">
        <v>81</v>
      </c>
      <c r="AI7" t="s">
        <v>81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0</v>
      </c>
      <c r="AT7">
        <v>1</v>
      </c>
      <c r="AU7">
        <v>1</v>
      </c>
      <c r="AV7">
        <v>1</v>
      </c>
      <c r="AW7">
        <v>1</v>
      </c>
      <c r="AX7">
        <v>0</v>
      </c>
      <c r="AY7">
        <v>0</v>
      </c>
      <c r="AZ7">
        <v>1</v>
      </c>
      <c r="BA7">
        <v>0</v>
      </c>
      <c r="BB7">
        <v>0</v>
      </c>
      <c r="BC7">
        <v>1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1</v>
      </c>
      <c r="BL7">
        <v>0</v>
      </c>
      <c r="BM7">
        <v>1</v>
      </c>
      <c r="BN7">
        <v>1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</v>
      </c>
      <c r="BY7">
        <v>1</v>
      </c>
      <c r="BZ7">
        <v>1</v>
      </c>
      <c r="CA7">
        <v>0</v>
      </c>
      <c r="CB7">
        <v>0</v>
      </c>
      <c r="CC7">
        <v>1</v>
      </c>
      <c r="CD7">
        <v>0</v>
      </c>
      <c r="CE7">
        <v>0</v>
      </c>
      <c r="CF7">
        <v>1</v>
      </c>
      <c r="CG7">
        <v>0</v>
      </c>
    </row>
    <row r="8" spans="1:85">
      <c r="A8" t="s">
        <v>145</v>
      </c>
      <c r="B8" s="150" t="s">
        <v>1514</v>
      </c>
      <c r="C8" t="s">
        <v>1520</v>
      </c>
      <c r="D8" t="s">
        <v>1305</v>
      </c>
      <c r="E8" t="s">
        <v>1103</v>
      </c>
      <c r="F8">
        <v>2016</v>
      </c>
      <c r="G8" t="s">
        <v>78</v>
      </c>
      <c r="H8">
        <v>2</v>
      </c>
      <c r="I8" t="s">
        <v>630</v>
      </c>
      <c r="J8" t="s">
        <v>628</v>
      </c>
      <c r="K8" t="s">
        <v>629</v>
      </c>
      <c r="L8" s="2" t="s">
        <v>470</v>
      </c>
      <c r="M8" s="2" t="s">
        <v>261</v>
      </c>
      <c r="N8" t="s">
        <v>81</v>
      </c>
      <c r="O8" t="s">
        <v>81</v>
      </c>
      <c r="P8" t="s">
        <v>81</v>
      </c>
      <c r="Q8" t="s">
        <v>81</v>
      </c>
      <c r="R8" t="s">
        <v>81</v>
      </c>
      <c r="S8" t="s">
        <v>81</v>
      </c>
      <c r="T8" t="s">
        <v>81</v>
      </c>
      <c r="U8" t="s">
        <v>81</v>
      </c>
      <c r="V8" t="s">
        <v>81</v>
      </c>
      <c r="W8" t="s">
        <v>81</v>
      </c>
      <c r="X8" t="s">
        <v>81</v>
      </c>
      <c r="Y8" t="s">
        <v>81</v>
      </c>
      <c r="Z8" t="s">
        <v>81</v>
      </c>
      <c r="AA8" t="s">
        <v>81</v>
      </c>
      <c r="AB8" t="s">
        <v>81</v>
      </c>
      <c r="AC8" t="s">
        <v>81</v>
      </c>
      <c r="AD8" t="s">
        <v>81</v>
      </c>
      <c r="AE8" t="s">
        <v>82</v>
      </c>
      <c r="AF8" t="s">
        <v>81</v>
      </c>
      <c r="AG8" t="s">
        <v>81</v>
      </c>
      <c r="AH8" t="s">
        <v>81</v>
      </c>
      <c r="AI8" t="s">
        <v>81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  <c r="AS8">
        <v>0</v>
      </c>
      <c r="AT8">
        <v>1</v>
      </c>
      <c r="AU8">
        <v>1</v>
      </c>
      <c r="AV8">
        <v>1</v>
      </c>
      <c r="AW8">
        <v>1</v>
      </c>
      <c r="AX8">
        <v>0</v>
      </c>
      <c r="AY8">
        <v>0</v>
      </c>
      <c r="AZ8">
        <v>1</v>
      </c>
      <c r="BA8">
        <v>0</v>
      </c>
      <c r="BB8">
        <v>0</v>
      </c>
      <c r="BC8">
        <v>1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  <c r="BM8">
        <v>1</v>
      </c>
      <c r="BN8">
        <v>1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1</v>
      </c>
      <c r="BY8">
        <v>1</v>
      </c>
      <c r="BZ8">
        <v>1</v>
      </c>
      <c r="CA8">
        <v>0</v>
      </c>
      <c r="CB8">
        <v>0</v>
      </c>
      <c r="CC8">
        <v>1</v>
      </c>
      <c r="CD8">
        <v>0</v>
      </c>
      <c r="CE8">
        <v>0</v>
      </c>
      <c r="CF8">
        <v>0</v>
      </c>
      <c r="CG8">
        <v>0</v>
      </c>
    </row>
    <row r="9" spans="1:85">
      <c r="A9" t="s">
        <v>146</v>
      </c>
      <c r="B9" s="150" t="s">
        <v>1514</v>
      </c>
      <c r="C9" t="s">
        <v>1520</v>
      </c>
      <c r="D9" t="s">
        <v>1306</v>
      </c>
      <c r="E9" t="s">
        <v>1104</v>
      </c>
      <c r="F9">
        <v>2016</v>
      </c>
      <c r="G9" t="s">
        <v>78</v>
      </c>
      <c r="H9">
        <v>2</v>
      </c>
      <c r="I9" t="s">
        <v>633</v>
      </c>
      <c r="J9" t="s">
        <v>631</v>
      </c>
      <c r="K9" t="s">
        <v>632</v>
      </c>
      <c r="L9" s="2" t="s">
        <v>470</v>
      </c>
      <c r="M9" s="2" t="s">
        <v>261</v>
      </c>
      <c r="N9" t="s">
        <v>81</v>
      </c>
      <c r="O9" t="s">
        <v>81</v>
      </c>
      <c r="P9" t="s">
        <v>81</v>
      </c>
      <c r="Q9" t="s">
        <v>81</v>
      </c>
      <c r="R9" t="s">
        <v>81</v>
      </c>
      <c r="S9" t="s">
        <v>81</v>
      </c>
      <c r="T9" t="s">
        <v>81</v>
      </c>
      <c r="U9" t="s">
        <v>81</v>
      </c>
      <c r="V9" t="s">
        <v>81</v>
      </c>
      <c r="W9" t="s">
        <v>82</v>
      </c>
      <c r="X9" t="s">
        <v>81</v>
      </c>
      <c r="Y9" t="s">
        <v>81</v>
      </c>
      <c r="Z9" t="s">
        <v>81</v>
      </c>
      <c r="AA9" t="s">
        <v>81</v>
      </c>
      <c r="AB9" t="s">
        <v>81</v>
      </c>
      <c r="AC9" t="s">
        <v>81</v>
      </c>
      <c r="AD9" t="s">
        <v>81</v>
      </c>
      <c r="AE9" t="s">
        <v>82</v>
      </c>
      <c r="AF9" t="s">
        <v>81</v>
      </c>
      <c r="AG9" t="s">
        <v>81</v>
      </c>
      <c r="AH9" t="s">
        <v>81</v>
      </c>
      <c r="AI9" t="s">
        <v>81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0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1</v>
      </c>
      <c r="AX9">
        <v>0</v>
      </c>
      <c r="AY9">
        <v>0</v>
      </c>
      <c r="AZ9">
        <v>1</v>
      </c>
      <c r="BA9">
        <v>0</v>
      </c>
      <c r="BB9">
        <v>0</v>
      </c>
      <c r="BC9">
        <v>1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  <c r="BM9">
        <v>1</v>
      </c>
      <c r="BN9">
        <v>1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1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0</v>
      </c>
    </row>
    <row r="10" spans="1:85">
      <c r="A10" t="s">
        <v>148</v>
      </c>
      <c r="B10" s="150" t="s">
        <v>1514</v>
      </c>
      <c r="C10" t="s">
        <v>1520</v>
      </c>
      <c r="D10" t="s">
        <v>1308</v>
      </c>
      <c r="E10" t="s">
        <v>1106</v>
      </c>
      <c r="F10">
        <v>2016</v>
      </c>
      <c r="G10" t="s">
        <v>78</v>
      </c>
      <c r="H10">
        <v>2</v>
      </c>
      <c r="I10" t="s">
        <v>640</v>
      </c>
      <c r="J10" t="s">
        <v>638</v>
      </c>
      <c r="K10" t="s">
        <v>639</v>
      </c>
      <c r="L10" s="2" t="s">
        <v>470</v>
      </c>
      <c r="M10" s="2" t="s">
        <v>261</v>
      </c>
      <c r="N10" t="s">
        <v>81</v>
      </c>
      <c r="O10" t="s">
        <v>81</v>
      </c>
      <c r="P10" t="s">
        <v>81</v>
      </c>
      <c r="Q10" t="s">
        <v>81</v>
      </c>
      <c r="R10" t="s">
        <v>81</v>
      </c>
      <c r="S10" t="s">
        <v>81</v>
      </c>
      <c r="T10" t="s">
        <v>81</v>
      </c>
      <c r="U10" t="s">
        <v>81</v>
      </c>
      <c r="V10" t="s">
        <v>81</v>
      </c>
      <c r="W10" t="s">
        <v>82</v>
      </c>
      <c r="X10" t="s">
        <v>81</v>
      </c>
      <c r="Y10" t="s">
        <v>81</v>
      </c>
      <c r="Z10" t="s">
        <v>81</v>
      </c>
      <c r="AA10" t="s">
        <v>81</v>
      </c>
      <c r="AB10" t="s">
        <v>81</v>
      </c>
      <c r="AC10" t="s">
        <v>81</v>
      </c>
      <c r="AD10" t="s">
        <v>81</v>
      </c>
      <c r="AE10" t="s">
        <v>82</v>
      </c>
      <c r="AF10" t="s">
        <v>81</v>
      </c>
      <c r="AG10" t="s">
        <v>81</v>
      </c>
      <c r="AH10" t="s">
        <v>81</v>
      </c>
      <c r="AI10" t="s">
        <v>81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1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1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1</v>
      </c>
      <c r="BN10">
        <v>1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</v>
      </c>
      <c r="BY10">
        <v>1</v>
      </c>
      <c r="BZ10">
        <v>1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>
      <c r="A11" t="s">
        <v>149</v>
      </c>
      <c r="B11" s="150" t="s">
        <v>1514</v>
      </c>
      <c r="C11" t="s">
        <v>1520</v>
      </c>
      <c r="D11" t="s">
        <v>1309</v>
      </c>
      <c r="E11" t="s">
        <v>1107</v>
      </c>
      <c r="F11">
        <v>2016</v>
      </c>
      <c r="G11" t="s">
        <v>78</v>
      </c>
      <c r="H11">
        <v>2</v>
      </c>
      <c r="I11" t="s">
        <v>643</v>
      </c>
      <c r="J11" t="s">
        <v>641</v>
      </c>
      <c r="K11" t="s">
        <v>642</v>
      </c>
      <c r="L11" s="2" t="s">
        <v>470</v>
      </c>
      <c r="M11" s="2" t="s">
        <v>261</v>
      </c>
      <c r="N11" t="s">
        <v>81</v>
      </c>
      <c r="O11" t="s">
        <v>81</v>
      </c>
      <c r="P11" t="s">
        <v>81</v>
      </c>
      <c r="Q11" t="s">
        <v>81</v>
      </c>
      <c r="R11" t="s">
        <v>81</v>
      </c>
      <c r="S11" t="s">
        <v>81</v>
      </c>
      <c r="T11" t="s">
        <v>81</v>
      </c>
      <c r="U11" t="s">
        <v>81</v>
      </c>
      <c r="V11" t="s">
        <v>81</v>
      </c>
      <c r="W11" t="s">
        <v>82</v>
      </c>
      <c r="X11" t="s">
        <v>81</v>
      </c>
      <c r="Y11" t="s">
        <v>81</v>
      </c>
      <c r="Z11" t="s">
        <v>81</v>
      </c>
      <c r="AA11" t="s">
        <v>81</v>
      </c>
      <c r="AB11" t="s">
        <v>81</v>
      </c>
      <c r="AC11" t="s">
        <v>81</v>
      </c>
      <c r="AD11" t="s">
        <v>81</v>
      </c>
      <c r="AE11" t="s">
        <v>82</v>
      </c>
      <c r="AF11" t="s">
        <v>81</v>
      </c>
      <c r="AG11" t="s">
        <v>81</v>
      </c>
      <c r="AH11" t="s">
        <v>81</v>
      </c>
      <c r="AI11" t="s">
        <v>81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1</v>
      </c>
      <c r="AU11">
        <v>1</v>
      </c>
      <c r="AV11">
        <v>1</v>
      </c>
      <c r="AW11">
        <v>1</v>
      </c>
      <c r="AX11">
        <v>0</v>
      </c>
      <c r="AY11">
        <v>0</v>
      </c>
      <c r="AZ11">
        <v>1</v>
      </c>
      <c r="BA11">
        <v>0</v>
      </c>
      <c r="BB11">
        <v>0</v>
      </c>
      <c r="BC11">
        <v>1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1</v>
      </c>
      <c r="BN11">
        <v>1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1</v>
      </c>
      <c r="CA11">
        <v>0</v>
      </c>
      <c r="CB11">
        <v>0</v>
      </c>
      <c r="CC11">
        <v>1</v>
      </c>
      <c r="CD11">
        <v>0</v>
      </c>
      <c r="CE11">
        <v>0</v>
      </c>
      <c r="CF11">
        <v>0</v>
      </c>
      <c r="CG11">
        <v>0</v>
      </c>
    </row>
    <row r="12" spans="1:85">
      <c r="A12" t="s">
        <v>150</v>
      </c>
      <c r="B12" s="150" t="s">
        <v>1514</v>
      </c>
      <c r="C12" t="s">
        <v>1520</v>
      </c>
      <c r="D12" t="s">
        <v>1310</v>
      </c>
      <c r="E12" t="s">
        <v>1108</v>
      </c>
      <c r="F12">
        <v>2016</v>
      </c>
      <c r="G12" t="s">
        <v>78</v>
      </c>
      <c r="H12">
        <v>2</v>
      </c>
      <c r="I12" t="s">
        <v>646</v>
      </c>
      <c r="J12" t="s">
        <v>644</v>
      </c>
      <c r="K12" t="s">
        <v>645</v>
      </c>
      <c r="L12" s="2" t="s">
        <v>470</v>
      </c>
      <c r="M12" s="2" t="s">
        <v>261</v>
      </c>
      <c r="N12" t="s">
        <v>81</v>
      </c>
      <c r="O12" t="s">
        <v>81</v>
      </c>
      <c r="P12" t="s">
        <v>81</v>
      </c>
      <c r="Q12" t="s">
        <v>81</v>
      </c>
      <c r="R12" t="s">
        <v>81</v>
      </c>
      <c r="S12" t="s">
        <v>81</v>
      </c>
      <c r="T12" t="s">
        <v>81</v>
      </c>
      <c r="U12" t="s">
        <v>81</v>
      </c>
      <c r="V12" t="s">
        <v>81</v>
      </c>
      <c r="W12" t="s">
        <v>82</v>
      </c>
      <c r="X12" t="s">
        <v>81</v>
      </c>
      <c r="Y12" t="s">
        <v>81</v>
      </c>
      <c r="Z12" t="s">
        <v>81</v>
      </c>
      <c r="AA12" t="s">
        <v>81</v>
      </c>
      <c r="AB12" t="s">
        <v>81</v>
      </c>
      <c r="AC12" t="s">
        <v>81</v>
      </c>
      <c r="AD12" t="s">
        <v>81</v>
      </c>
      <c r="AE12" t="s">
        <v>82</v>
      </c>
      <c r="AF12" t="s">
        <v>81</v>
      </c>
      <c r="AG12" t="s">
        <v>81</v>
      </c>
      <c r="AH12" t="s">
        <v>81</v>
      </c>
      <c r="AI12" t="s">
        <v>81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1</v>
      </c>
      <c r="AX12">
        <v>0</v>
      </c>
      <c r="AY12">
        <v>0</v>
      </c>
      <c r="AZ12">
        <v>1</v>
      </c>
      <c r="BA12">
        <v>0</v>
      </c>
      <c r="BB12">
        <v>0</v>
      </c>
      <c r="BC12">
        <v>1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1</v>
      </c>
      <c r="BY12">
        <v>1</v>
      </c>
      <c r="BZ12">
        <v>1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0</v>
      </c>
    </row>
    <row r="13" spans="1:85">
      <c r="A13" t="s">
        <v>168</v>
      </c>
      <c r="B13" s="150" t="s">
        <v>1514</v>
      </c>
      <c r="C13" t="s">
        <v>1520</v>
      </c>
      <c r="D13" t="s">
        <v>1328</v>
      </c>
      <c r="E13" t="s">
        <v>1126</v>
      </c>
      <c r="F13">
        <v>2016</v>
      </c>
      <c r="G13" t="s">
        <v>78</v>
      </c>
      <c r="H13">
        <v>2</v>
      </c>
      <c r="I13" t="s">
        <v>700</v>
      </c>
      <c r="J13" t="s">
        <v>698</v>
      </c>
      <c r="K13" t="s">
        <v>699</v>
      </c>
      <c r="L13" s="2" t="s">
        <v>470</v>
      </c>
      <c r="M13" s="2" t="s">
        <v>261</v>
      </c>
      <c r="N13" t="s">
        <v>81</v>
      </c>
      <c r="O13" t="s">
        <v>81</v>
      </c>
      <c r="P13" t="s">
        <v>81</v>
      </c>
      <c r="Q13" t="s">
        <v>81</v>
      </c>
      <c r="R13" t="s">
        <v>81</v>
      </c>
      <c r="S13" t="s">
        <v>81</v>
      </c>
      <c r="T13" t="s">
        <v>81</v>
      </c>
      <c r="U13" t="s">
        <v>81</v>
      </c>
      <c r="V13" t="s">
        <v>81</v>
      </c>
      <c r="W13" t="s">
        <v>81</v>
      </c>
      <c r="X13" t="s">
        <v>81</v>
      </c>
      <c r="Y13" t="s">
        <v>81</v>
      </c>
      <c r="Z13" t="s">
        <v>81</v>
      </c>
      <c r="AA13" t="s">
        <v>81</v>
      </c>
      <c r="AB13" t="s">
        <v>81</v>
      </c>
      <c r="AC13" t="s">
        <v>81</v>
      </c>
      <c r="AD13" t="s">
        <v>81</v>
      </c>
      <c r="AE13" t="s">
        <v>82</v>
      </c>
      <c r="AF13" t="s">
        <v>81</v>
      </c>
      <c r="AG13" t="s">
        <v>81</v>
      </c>
      <c r="AH13" t="s">
        <v>81</v>
      </c>
      <c r="AI13" t="s">
        <v>81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0</v>
      </c>
      <c r="AQ13">
        <v>0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1</v>
      </c>
      <c r="AX13">
        <v>0</v>
      </c>
      <c r="AY13">
        <v>0</v>
      </c>
      <c r="AZ13">
        <v>1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1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</v>
      </c>
      <c r="BY13">
        <v>1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</row>
    <row r="14" spans="1:85">
      <c r="A14" t="s">
        <v>175</v>
      </c>
      <c r="B14" s="150" t="s">
        <v>1514</v>
      </c>
      <c r="C14" t="s">
        <v>1520</v>
      </c>
      <c r="D14" t="s">
        <v>1334</v>
      </c>
      <c r="E14" t="s">
        <v>1132</v>
      </c>
      <c r="F14">
        <v>2016</v>
      </c>
      <c r="G14" t="s">
        <v>78</v>
      </c>
      <c r="H14">
        <v>2</v>
      </c>
      <c r="I14" t="s">
        <v>718</v>
      </c>
      <c r="J14" t="s">
        <v>716</v>
      </c>
      <c r="K14" t="s">
        <v>717</v>
      </c>
      <c r="L14" s="2" t="s">
        <v>470</v>
      </c>
      <c r="M14" s="2" t="s">
        <v>261</v>
      </c>
      <c r="N14" t="s">
        <v>81</v>
      </c>
      <c r="O14" t="s">
        <v>81</v>
      </c>
      <c r="P14" t="s">
        <v>81</v>
      </c>
      <c r="Q14" t="s">
        <v>81</v>
      </c>
      <c r="R14" t="s">
        <v>81</v>
      </c>
      <c r="S14" t="s">
        <v>81</v>
      </c>
      <c r="T14" t="s">
        <v>81</v>
      </c>
      <c r="U14" t="s">
        <v>81</v>
      </c>
      <c r="V14" t="s">
        <v>81</v>
      </c>
      <c r="W14" t="s">
        <v>81</v>
      </c>
      <c r="X14" t="s">
        <v>81</v>
      </c>
      <c r="Y14" t="s">
        <v>81</v>
      </c>
      <c r="Z14" t="s">
        <v>81</v>
      </c>
      <c r="AA14" t="s">
        <v>81</v>
      </c>
      <c r="AB14" t="s">
        <v>81</v>
      </c>
      <c r="AC14" t="s">
        <v>81</v>
      </c>
      <c r="AD14" t="s">
        <v>81</v>
      </c>
      <c r="AE14" t="s">
        <v>82</v>
      </c>
      <c r="AF14" t="s">
        <v>81</v>
      </c>
      <c r="AG14" t="s">
        <v>81</v>
      </c>
      <c r="AH14" t="s">
        <v>81</v>
      </c>
      <c r="AI14" t="s">
        <v>81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0</v>
      </c>
      <c r="AQ14">
        <v>0</v>
      </c>
      <c r="AR14">
        <v>1</v>
      </c>
      <c r="AS14">
        <v>0</v>
      </c>
      <c r="AT14">
        <v>1</v>
      </c>
      <c r="AU14">
        <v>1</v>
      </c>
      <c r="AV14">
        <v>1</v>
      </c>
      <c r="AW14">
        <v>1</v>
      </c>
      <c r="AX14">
        <v>0</v>
      </c>
      <c r="AY14">
        <v>0</v>
      </c>
      <c r="AZ14">
        <v>1</v>
      </c>
      <c r="BA14">
        <v>0</v>
      </c>
      <c r="BB14">
        <v>0</v>
      </c>
      <c r="BC14">
        <v>1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  <c r="BM14">
        <v>1</v>
      </c>
      <c r="BN14">
        <v>1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1</v>
      </c>
      <c r="BY14">
        <v>1</v>
      </c>
      <c r="BZ14">
        <v>0</v>
      </c>
      <c r="CA14">
        <v>0</v>
      </c>
      <c r="CB14">
        <v>0</v>
      </c>
      <c r="CC14">
        <v>1</v>
      </c>
      <c r="CD14">
        <v>0</v>
      </c>
      <c r="CE14">
        <v>0</v>
      </c>
      <c r="CF14">
        <v>0</v>
      </c>
      <c r="CG14">
        <v>0</v>
      </c>
    </row>
    <row r="15" spans="1:85">
      <c r="A15" t="s">
        <v>184</v>
      </c>
      <c r="B15" s="150" t="s">
        <v>1515</v>
      </c>
      <c r="C15" t="s">
        <v>1519</v>
      </c>
      <c r="D15" t="s">
        <v>1343</v>
      </c>
      <c r="E15" t="s">
        <v>1141</v>
      </c>
      <c r="F15">
        <v>2016</v>
      </c>
      <c r="G15" t="s">
        <v>78</v>
      </c>
      <c r="H15">
        <v>2</v>
      </c>
      <c r="I15" t="s">
        <v>745</v>
      </c>
      <c r="J15" t="s">
        <v>743</v>
      </c>
      <c r="K15" t="s">
        <v>744</v>
      </c>
      <c r="L15" s="2" t="s">
        <v>470</v>
      </c>
      <c r="M15" s="2" t="s">
        <v>261</v>
      </c>
      <c r="N15" t="s">
        <v>81</v>
      </c>
      <c r="O15" t="s">
        <v>81</v>
      </c>
      <c r="P15" t="s">
        <v>81</v>
      </c>
      <c r="Q15" t="s">
        <v>81</v>
      </c>
      <c r="R15" t="s">
        <v>81</v>
      </c>
      <c r="S15" t="s">
        <v>81</v>
      </c>
      <c r="T15" t="s">
        <v>81</v>
      </c>
      <c r="U15" t="s">
        <v>81</v>
      </c>
      <c r="V15" t="s">
        <v>81</v>
      </c>
      <c r="W15" t="s">
        <v>81</v>
      </c>
      <c r="X15" t="s">
        <v>81</v>
      </c>
      <c r="Y15" t="s">
        <v>81</v>
      </c>
      <c r="Z15" t="s">
        <v>81</v>
      </c>
      <c r="AA15" t="s">
        <v>81</v>
      </c>
      <c r="AB15" t="s">
        <v>81</v>
      </c>
      <c r="AC15" t="s">
        <v>81</v>
      </c>
      <c r="AD15" t="s">
        <v>81</v>
      </c>
      <c r="AE15" t="s">
        <v>82</v>
      </c>
      <c r="AF15" t="s">
        <v>81</v>
      </c>
      <c r="AG15" t="s">
        <v>81</v>
      </c>
      <c r="AH15" t="s">
        <v>81</v>
      </c>
      <c r="AI15" t="s">
        <v>81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1</v>
      </c>
      <c r="AS15">
        <v>0</v>
      </c>
      <c r="AT15">
        <v>1</v>
      </c>
      <c r="AU15">
        <v>1</v>
      </c>
      <c r="AV15">
        <v>1</v>
      </c>
      <c r="AW15">
        <v>1</v>
      </c>
      <c r="AX15">
        <v>0</v>
      </c>
      <c r="AY15">
        <v>0</v>
      </c>
      <c r="AZ15">
        <v>1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1</v>
      </c>
      <c r="BY15">
        <v>1</v>
      </c>
      <c r="BZ15">
        <v>1</v>
      </c>
      <c r="CA15">
        <v>0</v>
      </c>
      <c r="CB15">
        <v>0</v>
      </c>
      <c r="CC15">
        <v>1</v>
      </c>
      <c r="CD15">
        <v>0</v>
      </c>
      <c r="CE15">
        <v>0</v>
      </c>
      <c r="CF15">
        <v>0</v>
      </c>
      <c r="CG15">
        <v>0</v>
      </c>
    </row>
    <row r="16" spans="1:85">
      <c r="A16" t="s">
        <v>187</v>
      </c>
      <c r="B16" s="150" t="s">
        <v>1515</v>
      </c>
      <c r="C16" t="s">
        <v>1521</v>
      </c>
      <c r="D16" t="s">
        <v>1346</v>
      </c>
      <c r="E16" t="s">
        <v>1144</v>
      </c>
      <c r="F16">
        <v>2016</v>
      </c>
      <c r="G16" t="s">
        <v>78</v>
      </c>
      <c r="H16">
        <v>2</v>
      </c>
      <c r="I16" t="s">
        <v>754</v>
      </c>
      <c r="J16" t="s">
        <v>752</v>
      </c>
      <c r="K16" t="s">
        <v>753</v>
      </c>
      <c r="L16" s="2" t="s">
        <v>470</v>
      </c>
      <c r="M16" s="2" t="s">
        <v>261</v>
      </c>
      <c r="N16" t="s">
        <v>81</v>
      </c>
      <c r="O16" t="s">
        <v>81</v>
      </c>
      <c r="P16" t="s">
        <v>81</v>
      </c>
      <c r="Q16" t="s">
        <v>81</v>
      </c>
      <c r="R16" t="s">
        <v>81</v>
      </c>
      <c r="S16" t="s">
        <v>81</v>
      </c>
      <c r="T16" t="s">
        <v>81</v>
      </c>
      <c r="U16" t="s">
        <v>81</v>
      </c>
      <c r="V16" t="s">
        <v>81</v>
      </c>
      <c r="W16" t="s">
        <v>81</v>
      </c>
      <c r="X16" t="s">
        <v>81</v>
      </c>
      <c r="Y16" t="s">
        <v>81</v>
      </c>
      <c r="Z16" t="s">
        <v>81</v>
      </c>
      <c r="AA16" t="s">
        <v>81</v>
      </c>
      <c r="AB16" t="s">
        <v>81</v>
      </c>
      <c r="AC16" t="s">
        <v>81</v>
      </c>
      <c r="AD16" t="s">
        <v>81</v>
      </c>
      <c r="AE16" t="s">
        <v>82</v>
      </c>
      <c r="AF16" t="s">
        <v>81</v>
      </c>
      <c r="AG16" t="s">
        <v>81</v>
      </c>
      <c r="AH16" t="s">
        <v>81</v>
      </c>
      <c r="AI16" t="s">
        <v>81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1</v>
      </c>
      <c r="AS16">
        <v>0</v>
      </c>
      <c r="AT16">
        <v>1</v>
      </c>
      <c r="AU16">
        <v>1</v>
      </c>
      <c r="AV16">
        <v>0</v>
      </c>
      <c r="AW16">
        <v>1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1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  <c r="BM16">
        <v>1</v>
      </c>
      <c r="BN16">
        <v>1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1</v>
      </c>
      <c r="BY16">
        <v>1</v>
      </c>
      <c r="BZ16">
        <v>1</v>
      </c>
      <c r="CA16">
        <v>0</v>
      </c>
      <c r="CB16">
        <v>0</v>
      </c>
      <c r="CC16">
        <v>1</v>
      </c>
      <c r="CD16">
        <v>0</v>
      </c>
      <c r="CE16">
        <v>0</v>
      </c>
      <c r="CF16">
        <v>0</v>
      </c>
      <c r="CG16">
        <v>0</v>
      </c>
    </row>
    <row r="17" spans="1:85">
      <c r="A17" t="s">
        <v>205</v>
      </c>
      <c r="B17" s="150" t="s">
        <v>1515</v>
      </c>
      <c r="C17" t="s">
        <v>1519</v>
      </c>
      <c r="D17" t="s">
        <v>1364</v>
      </c>
      <c r="E17" t="s">
        <v>1162</v>
      </c>
      <c r="F17">
        <v>2016</v>
      </c>
      <c r="G17" t="s">
        <v>78</v>
      </c>
      <c r="H17">
        <v>2</v>
      </c>
      <c r="I17" t="s">
        <v>808</v>
      </c>
      <c r="J17" t="s">
        <v>806</v>
      </c>
      <c r="K17" t="s">
        <v>807</v>
      </c>
      <c r="L17" s="2" t="s">
        <v>470</v>
      </c>
      <c r="M17" s="2" t="s">
        <v>261</v>
      </c>
      <c r="N17" t="s">
        <v>81</v>
      </c>
      <c r="O17" t="s">
        <v>81</v>
      </c>
      <c r="P17" t="s">
        <v>81</v>
      </c>
      <c r="Q17" t="s">
        <v>82</v>
      </c>
      <c r="R17" t="s">
        <v>81</v>
      </c>
      <c r="S17" t="s">
        <v>81</v>
      </c>
      <c r="T17" t="s">
        <v>81</v>
      </c>
      <c r="U17" t="s">
        <v>81</v>
      </c>
      <c r="V17" t="s">
        <v>81</v>
      </c>
      <c r="W17" t="s">
        <v>81</v>
      </c>
      <c r="X17" t="s">
        <v>81</v>
      </c>
      <c r="Y17" t="s">
        <v>81</v>
      </c>
      <c r="Z17" t="s">
        <v>81</v>
      </c>
      <c r="AA17" t="s">
        <v>81</v>
      </c>
      <c r="AB17" t="s">
        <v>81</v>
      </c>
      <c r="AC17" t="s">
        <v>81</v>
      </c>
      <c r="AD17" t="s">
        <v>81</v>
      </c>
      <c r="AE17" t="s">
        <v>82</v>
      </c>
      <c r="AF17" t="s">
        <v>81</v>
      </c>
      <c r="AG17" t="s">
        <v>81</v>
      </c>
      <c r="AH17" t="s">
        <v>81</v>
      </c>
      <c r="AI17" t="s">
        <v>81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1</v>
      </c>
      <c r="AS17">
        <v>0</v>
      </c>
      <c r="AT17">
        <v>1</v>
      </c>
      <c r="AU17">
        <v>1</v>
      </c>
      <c r="AV17">
        <v>1</v>
      </c>
      <c r="AW17">
        <v>1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1</v>
      </c>
      <c r="BD17">
        <v>0</v>
      </c>
      <c r="BE17">
        <v>0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  <c r="BM17">
        <v>1</v>
      </c>
      <c r="BN17">
        <v>1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1</v>
      </c>
      <c r="BY17">
        <v>1</v>
      </c>
      <c r="BZ17">
        <v>1</v>
      </c>
      <c r="CA17">
        <v>0</v>
      </c>
      <c r="CB17">
        <v>0</v>
      </c>
      <c r="CC17">
        <v>1</v>
      </c>
      <c r="CD17">
        <v>0</v>
      </c>
      <c r="CE17">
        <v>0</v>
      </c>
      <c r="CF17">
        <v>1</v>
      </c>
      <c r="CG17">
        <v>0</v>
      </c>
    </row>
    <row r="18" spans="1:85">
      <c r="A18" t="s">
        <v>206</v>
      </c>
      <c r="B18" s="150" t="s">
        <v>1515</v>
      </c>
      <c r="C18" t="s">
        <v>1519</v>
      </c>
      <c r="D18" t="s">
        <v>1365</v>
      </c>
      <c r="E18" t="s">
        <v>1163</v>
      </c>
      <c r="F18">
        <v>2016</v>
      </c>
      <c r="G18" t="s">
        <v>78</v>
      </c>
      <c r="H18">
        <v>2</v>
      </c>
      <c r="I18" t="s">
        <v>811</v>
      </c>
      <c r="J18" t="s">
        <v>809</v>
      </c>
      <c r="K18" t="s">
        <v>810</v>
      </c>
      <c r="L18" s="2" t="s">
        <v>470</v>
      </c>
      <c r="M18" s="2" t="s">
        <v>261</v>
      </c>
      <c r="N18" t="s">
        <v>81</v>
      </c>
      <c r="O18" t="s">
        <v>81</v>
      </c>
      <c r="P18" t="s">
        <v>81</v>
      </c>
      <c r="Q18" t="s">
        <v>82</v>
      </c>
      <c r="R18" t="s">
        <v>81</v>
      </c>
      <c r="S18" t="s">
        <v>81</v>
      </c>
      <c r="T18" t="s">
        <v>81</v>
      </c>
      <c r="U18" t="s">
        <v>81</v>
      </c>
      <c r="V18" t="s">
        <v>81</v>
      </c>
      <c r="W18" t="s">
        <v>81</v>
      </c>
      <c r="X18" t="s">
        <v>81</v>
      </c>
      <c r="Y18" t="s">
        <v>81</v>
      </c>
      <c r="Z18" t="s">
        <v>81</v>
      </c>
      <c r="AA18" t="s">
        <v>81</v>
      </c>
      <c r="AB18" t="s">
        <v>81</v>
      </c>
      <c r="AC18" t="s">
        <v>81</v>
      </c>
      <c r="AD18" t="s">
        <v>81</v>
      </c>
      <c r="AE18" t="s">
        <v>82</v>
      </c>
      <c r="AF18" t="s">
        <v>81</v>
      </c>
      <c r="AG18" t="s">
        <v>81</v>
      </c>
      <c r="AH18" t="s">
        <v>81</v>
      </c>
      <c r="AI18" t="s">
        <v>81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1</v>
      </c>
      <c r="AS18">
        <v>0</v>
      </c>
      <c r="AT18">
        <v>1</v>
      </c>
      <c r="AU18">
        <v>1</v>
      </c>
      <c r="AV18">
        <v>1</v>
      </c>
      <c r="AW18">
        <v>1</v>
      </c>
      <c r="AX18">
        <v>0</v>
      </c>
      <c r="AY18">
        <v>0</v>
      </c>
      <c r="AZ18">
        <v>1</v>
      </c>
      <c r="BA18">
        <v>0</v>
      </c>
      <c r="BB18">
        <v>0</v>
      </c>
      <c r="BC18">
        <v>1</v>
      </c>
      <c r="BD18">
        <v>0</v>
      </c>
      <c r="BE18">
        <v>0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1</v>
      </c>
      <c r="BY18">
        <v>1</v>
      </c>
      <c r="BZ18">
        <v>1</v>
      </c>
      <c r="CA18">
        <v>0</v>
      </c>
      <c r="CB18">
        <v>0</v>
      </c>
      <c r="CC18">
        <v>1</v>
      </c>
      <c r="CD18">
        <v>0</v>
      </c>
      <c r="CE18">
        <v>0</v>
      </c>
      <c r="CF18">
        <v>0</v>
      </c>
      <c r="CG18">
        <v>0</v>
      </c>
    </row>
    <row r="19" spans="1:85">
      <c r="A19" t="s">
        <v>217</v>
      </c>
      <c r="B19" s="150" t="s">
        <v>1515</v>
      </c>
      <c r="C19" t="s">
        <v>1519</v>
      </c>
      <c r="D19" t="s">
        <v>1376</v>
      </c>
      <c r="E19" t="s">
        <v>1174</v>
      </c>
      <c r="F19">
        <v>2016</v>
      </c>
      <c r="G19" t="s">
        <v>78</v>
      </c>
      <c r="H19">
        <v>2</v>
      </c>
      <c r="I19" t="s">
        <v>844</v>
      </c>
      <c r="J19" t="s">
        <v>842</v>
      </c>
      <c r="K19" t="s">
        <v>843</v>
      </c>
      <c r="L19" s="2" t="s">
        <v>470</v>
      </c>
      <c r="M19" s="2" t="s">
        <v>261</v>
      </c>
      <c r="N19" t="s">
        <v>81</v>
      </c>
      <c r="O19" t="s">
        <v>81</v>
      </c>
      <c r="P19" t="s">
        <v>81</v>
      </c>
      <c r="Q19" t="s">
        <v>81</v>
      </c>
      <c r="R19" t="s">
        <v>81</v>
      </c>
      <c r="S19" t="s">
        <v>81</v>
      </c>
      <c r="T19" t="s">
        <v>81</v>
      </c>
      <c r="U19" t="s">
        <v>81</v>
      </c>
      <c r="V19" t="s">
        <v>81</v>
      </c>
      <c r="W19" t="s">
        <v>81</v>
      </c>
      <c r="X19" t="s">
        <v>81</v>
      </c>
      <c r="Y19" t="s">
        <v>81</v>
      </c>
      <c r="Z19" t="s">
        <v>81</v>
      </c>
      <c r="AA19" t="s">
        <v>81</v>
      </c>
      <c r="AB19" t="s">
        <v>81</v>
      </c>
      <c r="AC19" t="s">
        <v>81</v>
      </c>
      <c r="AD19" t="s">
        <v>81</v>
      </c>
      <c r="AE19" t="s">
        <v>82</v>
      </c>
      <c r="AF19" t="s">
        <v>81</v>
      </c>
      <c r="AG19" t="s">
        <v>81</v>
      </c>
      <c r="AH19" t="s">
        <v>81</v>
      </c>
      <c r="AI19" t="s">
        <v>81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1</v>
      </c>
      <c r="AS19">
        <v>0</v>
      </c>
      <c r="AT19">
        <v>1</v>
      </c>
      <c r="AU19">
        <v>1</v>
      </c>
      <c r="AV19">
        <v>1</v>
      </c>
      <c r="AW19">
        <v>1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1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  <c r="BM19">
        <v>1</v>
      </c>
      <c r="BN19">
        <v>1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1</v>
      </c>
      <c r="BY19">
        <v>1</v>
      </c>
      <c r="BZ19">
        <v>1</v>
      </c>
      <c r="CA19">
        <v>0</v>
      </c>
      <c r="CB19">
        <v>0</v>
      </c>
      <c r="CC19">
        <v>1</v>
      </c>
      <c r="CD19">
        <v>0</v>
      </c>
      <c r="CE19">
        <v>0</v>
      </c>
      <c r="CF19">
        <v>0</v>
      </c>
      <c r="CG19">
        <v>0</v>
      </c>
    </row>
    <row r="20" spans="1:85">
      <c r="A20" t="s">
        <v>218</v>
      </c>
      <c r="B20" s="150" t="s">
        <v>1515</v>
      </c>
      <c r="C20" t="s">
        <v>1519</v>
      </c>
      <c r="D20" t="s">
        <v>1377</v>
      </c>
      <c r="E20" t="s">
        <v>847</v>
      </c>
      <c r="F20">
        <v>2016</v>
      </c>
      <c r="G20" t="s">
        <v>78</v>
      </c>
      <c r="H20">
        <v>2</v>
      </c>
      <c r="I20" t="s">
        <v>846</v>
      </c>
      <c r="J20" t="s">
        <v>845</v>
      </c>
      <c r="K20" t="s">
        <v>848</v>
      </c>
      <c r="L20" s="2" t="s">
        <v>470</v>
      </c>
      <c r="M20" s="2" t="s">
        <v>261</v>
      </c>
      <c r="N20" t="s">
        <v>81</v>
      </c>
      <c r="O20" t="s">
        <v>81</v>
      </c>
      <c r="P20" t="s">
        <v>81</v>
      </c>
      <c r="Q20" t="s">
        <v>81</v>
      </c>
      <c r="R20" t="s">
        <v>81</v>
      </c>
      <c r="S20" t="s">
        <v>81</v>
      </c>
      <c r="T20" t="s">
        <v>81</v>
      </c>
      <c r="U20" t="s">
        <v>81</v>
      </c>
      <c r="V20" t="s">
        <v>81</v>
      </c>
      <c r="W20" t="s">
        <v>81</v>
      </c>
      <c r="X20" t="s">
        <v>81</v>
      </c>
      <c r="Y20" t="s">
        <v>81</v>
      </c>
      <c r="Z20" t="s">
        <v>81</v>
      </c>
      <c r="AA20" t="s">
        <v>81</v>
      </c>
      <c r="AB20" t="s">
        <v>81</v>
      </c>
      <c r="AC20" t="s">
        <v>81</v>
      </c>
      <c r="AD20" t="s">
        <v>81</v>
      </c>
      <c r="AE20" t="s">
        <v>82</v>
      </c>
      <c r="AF20" t="s">
        <v>81</v>
      </c>
      <c r="AG20" t="s">
        <v>81</v>
      </c>
      <c r="AH20" t="s">
        <v>81</v>
      </c>
      <c r="AI20" t="s">
        <v>81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0</v>
      </c>
      <c r="AR20">
        <v>1</v>
      </c>
      <c r="AS20">
        <v>0</v>
      </c>
      <c r="AT20">
        <v>1</v>
      </c>
      <c r="AU20">
        <v>1</v>
      </c>
      <c r="AV20">
        <v>1</v>
      </c>
      <c r="AW20">
        <v>1</v>
      </c>
      <c r="AX20">
        <v>0</v>
      </c>
      <c r="AY20">
        <v>0</v>
      </c>
      <c r="AZ20">
        <v>1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1</v>
      </c>
      <c r="BN20">
        <v>1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1</v>
      </c>
      <c r="BY20">
        <v>1</v>
      </c>
      <c r="BZ20">
        <v>0</v>
      </c>
      <c r="CA20">
        <v>0</v>
      </c>
      <c r="CB20">
        <v>0</v>
      </c>
      <c r="CC20">
        <v>1</v>
      </c>
      <c r="CD20">
        <v>0</v>
      </c>
      <c r="CE20">
        <v>0</v>
      </c>
      <c r="CF20">
        <v>0</v>
      </c>
      <c r="CG20">
        <v>0</v>
      </c>
    </row>
    <row r="21" spans="1:85">
      <c r="A21" t="s">
        <v>174</v>
      </c>
      <c r="B21" s="150" t="s">
        <v>1514</v>
      </c>
      <c r="C21" t="s">
        <v>1520</v>
      </c>
      <c r="D21" t="s">
        <v>1333</v>
      </c>
      <c r="E21" t="s">
        <v>1131</v>
      </c>
      <c r="F21">
        <v>2016</v>
      </c>
      <c r="G21" t="s">
        <v>78</v>
      </c>
      <c r="H21">
        <v>2</v>
      </c>
      <c r="I21" t="s">
        <v>715</v>
      </c>
      <c r="J21" t="s">
        <v>713</v>
      </c>
      <c r="K21" t="s">
        <v>714</v>
      </c>
      <c r="L21" s="2" t="s">
        <v>1511</v>
      </c>
      <c r="M21" s="2" t="s">
        <v>261</v>
      </c>
      <c r="N21" t="s">
        <v>81</v>
      </c>
      <c r="O21" t="s">
        <v>81</v>
      </c>
      <c r="P21" t="s">
        <v>81</v>
      </c>
      <c r="Q21" t="s">
        <v>81</v>
      </c>
      <c r="R21" t="s">
        <v>81</v>
      </c>
      <c r="S21" t="s">
        <v>81</v>
      </c>
      <c r="T21" t="s">
        <v>81</v>
      </c>
      <c r="U21" t="s">
        <v>81</v>
      </c>
      <c r="V21" t="s">
        <v>81</v>
      </c>
      <c r="W21" t="s">
        <v>81</v>
      </c>
      <c r="X21" t="s">
        <v>81</v>
      </c>
      <c r="Y21" t="s">
        <v>81</v>
      </c>
      <c r="Z21" t="s">
        <v>81</v>
      </c>
      <c r="AA21" t="s">
        <v>81</v>
      </c>
      <c r="AB21" t="s">
        <v>81</v>
      </c>
      <c r="AC21" t="s">
        <v>81</v>
      </c>
      <c r="AD21" t="s">
        <v>81</v>
      </c>
      <c r="AE21" t="s">
        <v>82</v>
      </c>
      <c r="AF21" t="s">
        <v>81</v>
      </c>
      <c r="AG21" t="s">
        <v>81</v>
      </c>
      <c r="AH21" t="s">
        <v>81</v>
      </c>
      <c r="AI21" t="s">
        <v>81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1</v>
      </c>
      <c r="AX21">
        <v>0</v>
      </c>
      <c r="AY21">
        <v>0</v>
      </c>
      <c r="AZ21">
        <v>1</v>
      </c>
      <c r="BA21">
        <v>1</v>
      </c>
      <c r="BB21">
        <v>0</v>
      </c>
      <c r="BC21">
        <v>1</v>
      </c>
      <c r="BD21">
        <v>0</v>
      </c>
      <c r="BE21">
        <v>0</v>
      </c>
      <c r="BF21">
        <v>1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1</v>
      </c>
      <c r="BN21">
        <v>1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1</v>
      </c>
      <c r="BY21">
        <v>1</v>
      </c>
      <c r="BZ21">
        <v>0</v>
      </c>
      <c r="CA21">
        <v>0</v>
      </c>
      <c r="CB21">
        <v>0</v>
      </c>
      <c r="CC21">
        <v>1</v>
      </c>
      <c r="CD21">
        <v>0</v>
      </c>
      <c r="CE21">
        <v>0</v>
      </c>
      <c r="CF21">
        <v>0</v>
      </c>
      <c r="CG21">
        <v>0</v>
      </c>
    </row>
    <row r="22" spans="1:85">
      <c r="A22" t="s">
        <v>101</v>
      </c>
      <c r="B22" s="150" t="s">
        <v>1514</v>
      </c>
      <c r="C22" t="s">
        <v>1520</v>
      </c>
      <c r="D22" t="s">
        <v>1269</v>
      </c>
      <c r="E22" t="s">
        <v>1067</v>
      </c>
      <c r="F22">
        <v>2016</v>
      </c>
      <c r="G22" t="s">
        <v>78</v>
      </c>
      <c r="H22">
        <v>2</v>
      </c>
      <c r="I22" t="s">
        <v>522</v>
      </c>
      <c r="J22" t="s">
        <v>520</v>
      </c>
      <c r="K22" t="s">
        <v>521</v>
      </c>
      <c r="L22" s="2" t="s">
        <v>102</v>
      </c>
      <c r="M22" s="2" t="s">
        <v>261</v>
      </c>
      <c r="N22" t="s">
        <v>81</v>
      </c>
      <c r="O22" t="s">
        <v>81</v>
      </c>
      <c r="P22" t="s">
        <v>81</v>
      </c>
      <c r="Q22" t="s">
        <v>81</v>
      </c>
      <c r="R22" t="s">
        <v>81</v>
      </c>
      <c r="S22" t="s">
        <v>81</v>
      </c>
      <c r="T22" t="s">
        <v>81</v>
      </c>
      <c r="U22" t="s">
        <v>81</v>
      </c>
      <c r="V22" t="s">
        <v>81</v>
      </c>
      <c r="W22" t="s">
        <v>82</v>
      </c>
      <c r="X22" t="s">
        <v>81</v>
      </c>
      <c r="Y22" t="s">
        <v>81</v>
      </c>
      <c r="Z22" t="s">
        <v>81</v>
      </c>
      <c r="AA22" t="s">
        <v>81</v>
      </c>
      <c r="AB22" t="s">
        <v>81</v>
      </c>
      <c r="AC22" t="s">
        <v>81</v>
      </c>
      <c r="AD22" t="s">
        <v>81</v>
      </c>
      <c r="AE22" t="s">
        <v>82</v>
      </c>
      <c r="AF22" t="s">
        <v>81</v>
      </c>
      <c r="AG22" t="s">
        <v>81</v>
      </c>
      <c r="AH22" t="s">
        <v>81</v>
      </c>
      <c r="AI22" t="s">
        <v>81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1</v>
      </c>
      <c r="AU22">
        <v>1</v>
      </c>
      <c r="AV22">
        <v>1</v>
      </c>
      <c r="AW22">
        <v>1</v>
      </c>
      <c r="AX22">
        <v>0</v>
      </c>
      <c r="AY22">
        <v>0</v>
      </c>
      <c r="AZ22">
        <v>1</v>
      </c>
      <c r="BA22">
        <v>0</v>
      </c>
      <c r="BB22">
        <v>0</v>
      </c>
      <c r="BC22">
        <v>1</v>
      </c>
      <c r="BD22">
        <v>0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1</v>
      </c>
      <c r="BY22">
        <v>1</v>
      </c>
      <c r="BZ22">
        <v>1</v>
      </c>
      <c r="CA22">
        <v>0</v>
      </c>
      <c r="CB22">
        <v>0</v>
      </c>
      <c r="CC22">
        <v>1</v>
      </c>
      <c r="CD22">
        <v>0</v>
      </c>
      <c r="CE22">
        <v>0</v>
      </c>
      <c r="CF22">
        <v>0</v>
      </c>
      <c r="CG22">
        <v>0</v>
      </c>
    </row>
    <row r="23" spans="1:85">
      <c r="A23" t="s">
        <v>109</v>
      </c>
      <c r="B23" s="150" t="s">
        <v>1514</v>
      </c>
      <c r="C23" t="s">
        <v>1520</v>
      </c>
      <c r="D23" t="s">
        <v>1274</v>
      </c>
      <c r="E23" t="s">
        <v>1072</v>
      </c>
      <c r="F23">
        <v>2016</v>
      </c>
      <c r="G23" t="s">
        <v>78</v>
      </c>
      <c r="H23">
        <v>2</v>
      </c>
      <c r="I23" t="s">
        <v>537</v>
      </c>
      <c r="J23" t="s">
        <v>535</v>
      </c>
      <c r="K23" t="s">
        <v>536</v>
      </c>
      <c r="L23" s="2" t="s">
        <v>102</v>
      </c>
      <c r="M23" s="2" t="s">
        <v>261</v>
      </c>
      <c r="N23" t="s">
        <v>81</v>
      </c>
      <c r="O23" t="s">
        <v>81</v>
      </c>
      <c r="P23" t="s">
        <v>81</v>
      </c>
      <c r="Q23" t="s">
        <v>81</v>
      </c>
      <c r="R23" t="s">
        <v>81</v>
      </c>
      <c r="S23" t="s">
        <v>81</v>
      </c>
      <c r="T23" t="s">
        <v>81</v>
      </c>
      <c r="U23" t="s">
        <v>81</v>
      </c>
      <c r="V23" t="s">
        <v>81</v>
      </c>
      <c r="W23" t="s">
        <v>82</v>
      </c>
      <c r="X23" t="s">
        <v>81</v>
      </c>
      <c r="Y23" t="s">
        <v>81</v>
      </c>
      <c r="Z23" t="s">
        <v>81</v>
      </c>
      <c r="AA23" t="s">
        <v>81</v>
      </c>
      <c r="AB23" t="s">
        <v>81</v>
      </c>
      <c r="AC23" t="s">
        <v>81</v>
      </c>
      <c r="AD23" t="s">
        <v>81</v>
      </c>
      <c r="AE23" t="s">
        <v>82</v>
      </c>
      <c r="AF23" t="s">
        <v>81</v>
      </c>
      <c r="AG23" t="s">
        <v>81</v>
      </c>
      <c r="AH23" t="s">
        <v>81</v>
      </c>
      <c r="AI23" t="s">
        <v>81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1</v>
      </c>
      <c r="AS23">
        <v>0</v>
      </c>
      <c r="AT23">
        <v>1</v>
      </c>
      <c r="AU23">
        <v>1</v>
      </c>
      <c r="AV23">
        <v>1</v>
      </c>
      <c r="AW23">
        <v>1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  <c r="BM23">
        <v>1</v>
      </c>
      <c r="BN23">
        <v>1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1</v>
      </c>
      <c r="BZ23">
        <v>1</v>
      </c>
      <c r="CA23">
        <v>0</v>
      </c>
      <c r="CB23">
        <v>0</v>
      </c>
      <c r="CC23">
        <v>1</v>
      </c>
      <c r="CD23">
        <v>0</v>
      </c>
      <c r="CE23">
        <v>0</v>
      </c>
      <c r="CF23">
        <v>0</v>
      </c>
      <c r="CG23">
        <v>0</v>
      </c>
    </row>
    <row r="24" spans="1:85">
      <c r="A24" t="s">
        <v>123</v>
      </c>
      <c r="B24" s="150" t="s">
        <v>1514</v>
      </c>
      <c r="C24" t="s">
        <v>1520</v>
      </c>
      <c r="D24" t="s">
        <v>1286</v>
      </c>
      <c r="E24" t="s">
        <v>1084</v>
      </c>
      <c r="F24">
        <v>2016</v>
      </c>
      <c r="G24" t="s">
        <v>78</v>
      </c>
      <c r="H24">
        <v>2</v>
      </c>
      <c r="I24" t="s">
        <v>573</v>
      </c>
      <c r="J24" t="s">
        <v>571</v>
      </c>
      <c r="K24" t="s">
        <v>572</v>
      </c>
      <c r="L24" s="2" t="s">
        <v>102</v>
      </c>
      <c r="M24" s="2" t="s">
        <v>261</v>
      </c>
      <c r="N24" t="s">
        <v>81</v>
      </c>
      <c r="O24" t="s">
        <v>81</v>
      </c>
      <c r="P24" t="s">
        <v>81</v>
      </c>
      <c r="Q24" t="s">
        <v>81</v>
      </c>
      <c r="R24" t="s">
        <v>81</v>
      </c>
      <c r="S24" t="s">
        <v>81</v>
      </c>
      <c r="T24" t="s">
        <v>81</v>
      </c>
      <c r="U24" t="s">
        <v>81</v>
      </c>
      <c r="V24" t="s">
        <v>81</v>
      </c>
      <c r="W24" t="s">
        <v>82</v>
      </c>
      <c r="X24" t="s">
        <v>81</v>
      </c>
      <c r="Y24" t="s">
        <v>81</v>
      </c>
      <c r="Z24" t="s">
        <v>81</v>
      </c>
      <c r="AA24" t="s">
        <v>81</v>
      </c>
      <c r="AB24" t="s">
        <v>81</v>
      </c>
      <c r="AC24" t="s">
        <v>81</v>
      </c>
      <c r="AD24" t="s">
        <v>81</v>
      </c>
      <c r="AE24" t="s">
        <v>82</v>
      </c>
      <c r="AF24" t="s">
        <v>81</v>
      </c>
      <c r="AG24" t="s">
        <v>81</v>
      </c>
      <c r="AH24" t="s">
        <v>81</v>
      </c>
      <c r="AI24" t="s">
        <v>81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1</v>
      </c>
      <c r="AX24">
        <v>0</v>
      </c>
      <c r="AY24">
        <v>0</v>
      </c>
      <c r="AZ24">
        <v>1</v>
      </c>
      <c r="BA24">
        <v>0</v>
      </c>
      <c r="BB24">
        <v>0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  <c r="BM24">
        <v>1</v>
      </c>
      <c r="BN24">
        <v>1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0</v>
      </c>
      <c r="CF24">
        <v>0</v>
      </c>
      <c r="CG24">
        <v>0</v>
      </c>
    </row>
    <row r="25" spans="1:85">
      <c r="A25" t="s">
        <v>124</v>
      </c>
      <c r="B25" s="150" t="s">
        <v>1514</v>
      </c>
      <c r="C25" t="s">
        <v>1520</v>
      </c>
      <c r="D25" t="s">
        <v>1287</v>
      </c>
      <c r="E25" t="s">
        <v>1085</v>
      </c>
      <c r="F25">
        <v>2016</v>
      </c>
      <c r="G25" t="s">
        <v>78</v>
      </c>
      <c r="H25">
        <v>2</v>
      </c>
      <c r="I25" t="s">
        <v>576</v>
      </c>
      <c r="J25" t="s">
        <v>574</v>
      </c>
      <c r="K25" t="s">
        <v>575</v>
      </c>
      <c r="L25" s="2" t="s">
        <v>102</v>
      </c>
      <c r="M25" s="2" t="s">
        <v>261</v>
      </c>
      <c r="N25" t="s">
        <v>81</v>
      </c>
      <c r="O25" t="s">
        <v>81</v>
      </c>
      <c r="P25" t="s">
        <v>81</v>
      </c>
      <c r="Q25" t="s">
        <v>81</v>
      </c>
      <c r="R25" t="s">
        <v>81</v>
      </c>
      <c r="S25" t="s">
        <v>81</v>
      </c>
      <c r="T25" t="s">
        <v>81</v>
      </c>
      <c r="U25" t="s">
        <v>81</v>
      </c>
      <c r="V25" t="s">
        <v>81</v>
      </c>
      <c r="W25" t="s">
        <v>82</v>
      </c>
      <c r="X25" t="s">
        <v>81</v>
      </c>
      <c r="Y25" t="s">
        <v>81</v>
      </c>
      <c r="Z25" t="s">
        <v>81</v>
      </c>
      <c r="AA25" t="s">
        <v>81</v>
      </c>
      <c r="AB25" t="s">
        <v>81</v>
      </c>
      <c r="AC25" t="s">
        <v>81</v>
      </c>
      <c r="AD25" t="s">
        <v>81</v>
      </c>
      <c r="AE25" t="s">
        <v>82</v>
      </c>
      <c r="AF25" t="s">
        <v>81</v>
      </c>
      <c r="AG25" t="s">
        <v>81</v>
      </c>
      <c r="AH25" t="s">
        <v>81</v>
      </c>
      <c r="AI25" t="s">
        <v>81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1</v>
      </c>
      <c r="AP25">
        <v>0</v>
      </c>
      <c r="AQ25">
        <v>0</v>
      </c>
      <c r="AR25">
        <v>1</v>
      </c>
      <c r="AS25">
        <v>0</v>
      </c>
      <c r="AT25">
        <v>1</v>
      </c>
      <c r="AU25">
        <v>1</v>
      </c>
      <c r="AV25">
        <v>1</v>
      </c>
      <c r="AW25">
        <v>1</v>
      </c>
      <c r="AX25">
        <v>0</v>
      </c>
      <c r="AY25">
        <v>0</v>
      </c>
      <c r="AZ25">
        <v>1</v>
      </c>
      <c r="BA25">
        <v>0</v>
      </c>
      <c r="BB25">
        <v>0</v>
      </c>
      <c r="BC25">
        <v>1</v>
      </c>
      <c r="BD25">
        <v>0</v>
      </c>
      <c r="BE25">
        <v>0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0</v>
      </c>
      <c r="BM25">
        <v>1</v>
      </c>
      <c r="BN25">
        <v>1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</v>
      </c>
      <c r="BY25">
        <v>1</v>
      </c>
      <c r="BZ25">
        <v>1</v>
      </c>
      <c r="CA25">
        <v>0</v>
      </c>
      <c r="CB25">
        <v>0</v>
      </c>
      <c r="CC25">
        <v>1</v>
      </c>
      <c r="CD25">
        <v>0</v>
      </c>
      <c r="CE25">
        <v>0</v>
      </c>
      <c r="CF25">
        <v>0</v>
      </c>
      <c r="CG25">
        <v>0</v>
      </c>
    </row>
    <row r="26" spans="1:85">
      <c r="A26" t="s">
        <v>125</v>
      </c>
      <c r="B26" s="150" t="s">
        <v>1514</v>
      </c>
      <c r="C26" t="s">
        <v>1520</v>
      </c>
      <c r="D26" t="s">
        <v>1288</v>
      </c>
      <c r="E26" t="s">
        <v>1086</v>
      </c>
      <c r="F26">
        <v>2016</v>
      </c>
      <c r="G26" t="s">
        <v>78</v>
      </c>
      <c r="H26">
        <v>2</v>
      </c>
      <c r="I26" t="s">
        <v>579</v>
      </c>
      <c r="J26" t="s">
        <v>577</v>
      </c>
      <c r="K26" t="s">
        <v>578</v>
      </c>
      <c r="L26" s="2" t="s">
        <v>102</v>
      </c>
      <c r="M26" s="2" t="s">
        <v>261</v>
      </c>
      <c r="N26" t="s">
        <v>81</v>
      </c>
      <c r="O26" t="s">
        <v>81</v>
      </c>
      <c r="P26" t="s">
        <v>81</v>
      </c>
      <c r="Q26" t="s">
        <v>81</v>
      </c>
      <c r="R26" t="s">
        <v>81</v>
      </c>
      <c r="S26" t="s">
        <v>81</v>
      </c>
      <c r="T26" t="s">
        <v>81</v>
      </c>
      <c r="U26" t="s">
        <v>81</v>
      </c>
      <c r="V26" t="s">
        <v>81</v>
      </c>
      <c r="W26" t="s">
        <v>82</v>
      </c>
      <c r="X26" t="s">
        <v>81</v>
      </c>
      <c r="Y26" t="s">
        <v>81</v>
      </c>
      <c r="Z26" t="s">
        <v>81</v>
      </c>
      <c r="AA26" t="s">
        <v>81</v>
      </c>
      <c r="AB26" t="s">
        <v>81</v>
      </c>
      <c r="AC26" t="s">
        <v>81</v>
      </c>
      <c r="AD26" t="s">
        <v>81</v>
      </c>
      <c r="AE26" t="s">
        <v>82</v>
      </c>
      <c r="AF26" t="s">
        <v>81</v>
      </c>
      <c r="AG26" t="s">
        <v>81</v>
      </c>
      <c r="AH26" t="s">
        <v>81</v>
      </c>
      <c r="AI26" t="s">
        <v>81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1</v>
      </c>
      <c r="AP26">
        <v>0</v>
      </c>
      <c r="AQ26">
        <v>0</v>
      </c>
      <c r="AR26">
        <v>1</v>
      </c>
      <c r="AS26">
        <v>0</v>
      </c>
      <c r="AT26">
        <v>1</v>
      </c>
      <c r="AU26">
        <v>1</v>
      </c>
      <c r="AV26">
        <v>1</v>
      </c>
      <c r="AW26">
        <v>1</v>
      </c>
      <c r="AX26">
        <v>0</v>
      </c>
      <c r="AY26">
        <v>0</v>
      </c>
      <c r="AZ26">
        <v>1</v>
      </c>
      <c r="BA26">
        <v>0</v>
      </c>
      <c r="BB26">
        <v>0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1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1</v>
      </c>
      <c r="BY26">
        <v>1</v>
      </c>
      <c r="BZ26">
        <v>0</v>
      </c>
      <c r="CA26">
        <v>0</v>
      </c>
      <c r="CB26">
        <v>0</v>
      </c>
      <c r="CC26">
        <v>1</v>
      </c>
      <c r="CD26">
        <v>0</v>
      </c>
      <c r="CE26">
        <v>0</v>
      </c>
      <c r="CF26">
        <v>0</v>
      </c>
      <c r="CG26">
        <v>0</v>
      </c>
    </row>
    <row r="27" spans="1:85">
      <c r="A27" t="s">
        <v>131</v>
      </c>
      <c r="B27" s="150" t="s">
        <v>1514</v>
      </c>
      <c r="C27" t="s">
        <v>1520</v>
      </c>
      <c r="D27" t="s">
        <v>1292</v>
      </c>
      <c r="E27" t="s">
        <v>1090</v>
      </c>
      <c r="F27">
        <v>2016</v>
      </c>
      <c r="G27" t="s">
        <v>78</v>
      </c>
      <c r="H27">
        <v>2</v>
      </c>
      <c r="I27" t="s">
        <v>591</v>
      </c>
      <c r="J27" t="s">
        <v>589</v>
      </c>
      <c r="K27" t="s">
        <v>590</v>
      </c>
      <c r="L27" s="2" t="s">
        <v>102</v>
      </c>
      <c r="M27" s="2" t="s">
        <v>261</v>
      </c>
      <c r="N27" t="s">
        <v>81</v>
      </c>
      <c r="O27" t="s">
        <v>81</v>
      </c>
      <c r="P27" t="s">
        <v>81</v>
      </c>
      <c r="Q27" t="s">
        <v>81</v>
      </c>
      <c r="R27" t="s">
        <v>81</v>
      </c>
      <c r="S27" t="s">
        <v>81</v>
      </c>
      <c r="T27" t="s">
        <v>81</v>
      </c>
      <c r="U27" t="s">
        <v>81</v>
      </c>
      <c r="V27" t="s">
        <v>81</v>
      </c>
      <c r="W27" t="s">
        <v>82</v>
      </c>
      <c r="X27" t="s">
        <v>81</v>
      </c>
      <c r="Y27" t="s">
        <v>81</v>
      </c>
      <c r="Z27" t="s">
        <v>81</v>
      </c>
      <c r="AA27" t="s">
        <v>81</v>
      </c>
      <c r="AB27" t="s">
        <v>81</v>
      </c>
      <c r="AC27" t="s">
        <v>81</v>
      </c>
      <c r="AD27" t="s">
        <v>81</v>
      </c>
      <c r="AE27" t="s">
        <v>82</v>
      </c>
      <c r="AF27" t="s">
        <v>81</v>
      </c>
      <c r="AG27" t="s">
        <v>81</v>
      </c>
      <c r="AH27" t="s">
        <v>81</v>
      </c>
      <c r="AI27" t="s">
        <v>81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1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1</v>
      </c>
      <c r="BD27">
        <v>0</v>
      </c>
      <c r="BE27">
        <v>0</v>
      </c>
      <c r="BF27">
        <v>1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  <c r="BM27">
        <v>1</v>
      </c>
      <c r="BN27">
        <v>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</v>
      </c>
      <c r="BY27">
        <v>1</v>
      </c>
      <c r="BZ27">
        <v>1</v>
      </c>
      <c r="CA27">
        <v>0</v>
      </c>
      <c r="CB27">
        <v>0</v>
      </c>
      <c r="CC27">
        <v>1</v>
      </c>
      <c r="CD27">
        <v>0</v>
      </c>
      <c r="CE27">
        <v>0</v>
      </c>
      <c r="CF27">
        <v>0</v>
      </c>
      <c r="CG27">
        <v>0</v>
      </c>
    </row>
    <row r="28" spans="1:85">
      <c r="A28" t="s">
        <v>147</v>
      </c>
      <c r="B28" s="150" t="s">
        <v>1514</v>
      </c>
      <c r="C28" t="s">
        <v>1520</v>
      </c>
      <c r="D28" t="s">
        <v>1307</v>
      </c>
      <c r="E28" t="s">
        <v>1105</v>
      </c>
      <c r="F28">
        <v>2016</v>
      </c>
      <c r="G28" t="s">
        <v>78</v>
      </c>
      <c r="H28">
        <v>2</v>
      </c>
      <c r="I28" t="s">
        <v>637</v>
      </c>
      <c r="J28" t="s">
        <v>635</v>
      </c>
      <c r="K28" t="s">
        <v>636</v>
      </c>
      <c r="L28" s="2" t="s">
        <v>102</v>
      </c>
      <c r="M28" s="2" t="s">
        <v>261</v>
      </c>
      <c r="N28" t="s">
        <v>81</v>
      </c>
      <c r="O28" t="s">
        <v>81</v>
      </c>
      <c r="P28" t="s">
        <v>81</v>
      </c>
      <c r="Q28" t="s">
        <v>81</v>
      </c>
      <c r="R28" t="s">
        <v>82</v>
      </c>
      <c r="S28" t="s">
        <v>81</v>
      </c>
      <c r="T28" t="s">
        <v>81</v>
      </c>
      <c r="U28" t="s">
        <v>81</v>
      </c>
      <c r="V28" t="s">
        <v>82</v>
      </c>
      <c r="W28" t="s">
        <v>82</v>
      </c>
      <c r="X28" t="s">
        <v>81</v>
      </c>
      <c r="Y28" t="s">
        <v>81</v>
      </c>
      <c r="Z28" t="s">
        <v>81</v>
      </c>
      <c r="AA28" t="s">
        <v>81</v>
      </c>
      <c r="AB28" t="s">
        <v>81</v>
      </c>
      <c r="AC28" t="s">
        <v>81</v>
      </c>
      <c r="AD28" t="s">
        <v>81</v>
      </c>
      <c r="AE28" t="s">
        <v>82</v>
      </c>
      <c r="AF28" t="s">
        <v>81</v>
      </c>
      <c r="AG28" t="s">
        <v>81</v>
      </c>
      <c r="AH28" t="s">
        <v>81</v>
      </c>
      <c r="AI28" t="s">
        <v>81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1</v>
      </c>
      <c r="AS28">
        <v>0</v>
      </c>
      <c r="AT28">
        <v>1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1</v>
      </c>
      <c r="BA28">
        <v>0</v>
      </c>
      <c r="BB28">
        <v>0</v>
      </c>
      <c r="BC28">
        <v>1</v>
      </c>
      <c r="BD28">
        <v>0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1</v>
      </c>
      <c r="BN28">
        <v>1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1</v>
      </c>
      <c r="BY28">
        <v>1</v>
      </c>
      <c r="BZ28">
        <v>1</v>
      </c>
      <c r="CA28">
        <v>0</v>
      </c>
      <c r="CB28">
        <v>0</v>
      </c>
      <c r="CC28">
        <v>1</v>
      </c>
      <c r="CD28">
        <v>0</v>
      </c>
      <c r="CE28">
        <v>0</v>
      </c>
      <c r="CF28">
        <v>0</v>
      </c>
      <c r="CG28">
        <v>0</v>
      </c>
    </row>
    <row r="29" spans="1:85">
      <c r="A29" t="s">
        <v>167</v>
      </c>
      <c r="B29" s="150" t="s">
        <v>1514</v>
      </c>
      <c r="C29" t="s">
        <v>1520</v>
      </c>
      <c r="D29" t="s">
        <v>1327</v>
      </c>
      <c r="E29" t="s">
        <v>1125</v>
      </c>
      <c r="F29">
        <v>2016</v>
      </c>
      <c r="G29" t="s">
        <v>78</v>
      </c>
      <c r="H29">
        <v>2</v>
      </c>
      <c r="I29" t="s">
        <v>697</v>
      </c>
      <c r="J29" t="s">
        <v>695</v>
      </c>
      <c r="K29" t="s">
        <v>696</v>
      </c>
      <c r="L29" s="2" t="s">
        <v>102</v>
      </c>
      <c r="M29" s="2" t="s">
        <v>261</v>
      </c>
      <c r="N29" t="s">
        <v>81</v>
      </c>
      <c r="O29" t="s">
        <v>81</v>
      </c>
      <c r="P29" t="s">
        <v>81</v>
      </c>
      <c r="Q29" t="s">
        <v>81</v>
      </c>
      <c r="R29" t="s">
        <v>81</v>
      </c>
      <c r="S29" t="s">
        <v>81</v>
      </c>
      <c r="T29" t="s">
        <v>81</v>
      </c>
      <c r="U29" t="s">
        <v>81</v>
      </c>
      <c r="V29" t="s">
        <v>81</v>
      </c>
      <c r="W29" t="s">
        <v>82</v>
      </c>
      <c r="X29" t="s">
        <v>81</v>
      </c>
      <c r="Y29" t="s">
        <v>81</v>
      </c>
      <c r="Z29" t="s">
        <v>81</v>
      </c>
      <c r="AA29" t="s">
        <v>81</v>
      </c>
      <c r="AB29" t="s">
        <v>81</v>
      </c>
      <c r="AC29" t="s">
        <v>81</v>
      </c>
      <c r="AD29" t="s">
        <v>81</v>
      </c>
      <c r="AE29" t="s">
        <v>82</v>
      </c>
      <c r="AF29" t="s">
        <v>81</v>
      </c>
      <c r="AG29" t="s">
        <v>81</v>
      </c>
      <c r="AH29" t="s">
        <v>81</v>
      </c>
      <c r="AI29" t="s">
        <v>81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0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1</v>
      </c>
      <c r="AX29">
        <v>0</v>
      </c>
      <c r="AY29">
        <v>0</v>
      </c>
      <c r="AZ29">
        <v>1</v>
      </c>
      <c r="BA29">
        <v>0</v>
      </c>
      <c r="BB29">
        <v>0</v>
      </c>
      <c r="BC29">
        <v>1</v>
      </c>
      <c r="BD29">
        <v>0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1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1</v>
      </c>
      <c r="BY29">
        <v>1</v>
      </c>
      <c r="BZ29">
        <v>1</v>
      </c>
      <c r="CA29">
        <v>0</v>
      </c>
      <c r="CB29">
        <v>0</v>
      </c>
      <c r="CC29">
        <v>1</v>
      </c>
      <c r="CD29">
        <v>0</v>
      </c>
      <c r="CE29">
        <v>0</v>
      </c>
      <c r="CF29">
        <v>0</v>
      </c>
      <c r="CG29">
        <v>0</v>
      </c>
    </row>
    <row r="30" spans="1:85">
      <c r="A30" t="s">
        <v>214</v>
      </c>
      <c r="B30" s="150" t="s">
        <v>1515</v>
      </c>
      <c r="C30" t="s">
        <v>1519</v>
      </c>
      <c r="D30" t="s">
        <v>1373</v>
      </c>
      <c r="E30" t="s">
        <v>1171</v>
      </c>
      <c r="F30">
        <v>2016</v>
      </c>
      <c r="G30" t="s">
        <v>78</v>
      </c>
      <c r="H30">
        <v>2</v>
      </c>
      <c r="I30" t="s">
        <v>835</v>
      </c>
      <c r="J30" t="s">
        <v>833</v>
      </c>
      <c r="K30" t="s">
        <v>834</v>
      </c>
      <c r="L30" s="2" t="s">
        <v>102</v>
      </c>
      <c r="M30" s="2" t="s">
        <v>261</v>
      </c>
      <c r="N30" t="s">
        <v>81</v>
      </c>
      <c r="O30" t="s">
        <v>81</v>
      </c>
      <c r="P30" t="s">
        <v>81</v>
      </c>
      <c r="Q30" t="s">
        <v>81</v>
      </c>
      <c r="R30" t="s">
        <v>81</v>
      </c>
      <c r="S30" t="s">
        <v>81</v>
      </c>
      <c r="T30" t="s">
        <v>81</v>
      </c>
      <c r="U30" t="s">
        <v>81</v>
      </c>
      <c r="V30" t="s">
        <v>81</v>
      </c>
      <c r="W30" t="s">
        <v>81</v>
      </c>
      <c r="X30" t="s">
        <v>82</v>
      </c>
      <c r="Y30" t="s">
        <v>81</v>
      </c>
      <c r="Z30" t="s">
        <v>81</v>
      </c>
      <c r="AA30" t="s">
        <v>81</v>
      </c>
      <c r="AB30" t="s">
        <v>81</v>
      </c>
      <c r="AC30" t="s">
        <v>81</v>
      </c>
      <c r="AD30" t="s">
        <v>81</v>
      </c>
      <c r="AE30" t="s">
        <v>82</v>
      </c>
      <c r="AF30" t="s">
        <v>81</v>
      </c>
      <c r="AG30" t="s">
        <v>81</v>
      </c>
      <c r="AH30" t="s">
        <v>81</v>
      </c>
      <c r="AI30" t="s">
        <v>81</v>
      </c>
      <c r="AJ30">
        <v>1</v>
      </c>
      <c r="AK30">
        <v>0</v>
      </c>
      <c r="AL30">
        <v>0</v>
      </c>
      <c r="AM30">
        <v>1</v>
      </c>
      <c r="AN30">
        <v>1</v>
      </c>
      <c r="AO30">
        <v>0</v>
      </c>
      <c r="AP30">
        <v>0</v>
      </c>
      <c r="AQ30">
        <v>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1</v>
      </c>
      <c r="AX30">
        <v>1</v>
      </c>
      <c r="AY30">
        <v>0</v>
      </c>
      <c r="AZ30">
        <v>1</v>
      </c>
      <c r="BA30">
        <v>0</v>
      </c>
      <c r="BB30">
        <v>0</v>
      </c>
      <c r="BC30">
        <v>1</v>
      </c>
      <c r="BD30">
        <v>0</v>
      </c>
      <c r="BE30">
        <v>0</v>
      </c>
      <c r="BF30">
        <v>1</v>
      </c>
      <c r="BG30">
        <v>1</v>
      </c>
      <c r="BH30">
        <v>1</v>
      </c>
      <c r="BI30">
        <v>0</v>
      </c>
      <c r="BJ30">
        <v>0</v>
      </c>
      <c r="BK30">
        <v>0</v>
      </c>
      <c r="BL30">
        <v>1</v>
      </c>
      <c r="BM30">
        <v>1</v>
      </c>
      <c r="BN30">
        <v>1</v>
      </c>
      <c r="BO30">
        <v>0</v>
      </c>
      <c r="BP30">
        <v>0</v>
      </c>
      <c r="BQ30">
        <v>1</v>
      </c>
      <c r="BR30">
        <v>1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1</v>
      </c>
      <c r="BY30">
        <v>1</v>
      </c>
      <c r="BZ30">
        <v>1</v>
      </c>
      <c r="CA30">
        <v>1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1</v>
      </c>
    </row>
    <row r="31" spans="1:85">
      <c r="A31" t="s">
        <v>232</v>
      </c>
      <c r="B31" s="150" t="s">
        <v>1516</v>
      </c>
      <c r="C31" t="s">
        <v>1519</v>
      </c>
      <c r="D31" t="s">
        <v>1391</v>
      </c>
      <c r="E31" t="s">
        <v>1188</v>
      </c>
      <c r="F31">
        <v>2016</v>
      </c>
      <c r="G31" t="s">
        <v>78</v>
      </c>
      <c r="H31">
        <v>2</v>
      </c>
      <c r="I31" t="s">
        <v>888</v>
      </c>
      <c r="J31" t="s">
        <v>889</v>
      </c>
      <c r="K31" t="s">
        <v>890</v>
      </c>
      <c r="L31" s="2" t="s">
        <v>102</v>
      </c>
      <c r="M31" s="2" t="s">
        <v>261</v>
      </c>
      <c r="N31" t="s">
        <v>81</v>
      </c>
      <c r="O31" t="s">
        <v>81</v>
      </c>
      <c r="P31" t="s">
        <v>81</v>
      </c>
      <c r="Q31" t="s">
        <v>82</v>
      </c>
      <c r="R31" t="s">
        <v>81</v>
      </c>
      <c r="S31" t="s">
        <v>81</v>
      </c>
      <c r="T31" t="s">
        <v>81</v>
      </c>
      <c r="U31" t="s">
        <v>81</v>
      </c>
      <c r="V31" t="s">
        <v>81</v>
      </c>
      <c r="W31" t="s">
        <v>81</v>
      </c>
      <c r="X31" t="s">
        <v>81</v>
      </c>
      <c r="Y31" t="s">
        <v>81</v>
      </c>
      <c r="Z31" t="s">
        <v>81</v>
      </c>
      <c r="AA31" t="s">
        <v>81</v>
      </c>
      <c r="AB31" t="s">
        <v>81</v>
      </c>
      <c r="AC31" t="s">
        <v>81</v>
      </c>
      <c r="AD31" t="s">
        <v>81</v>
      </c>
      <c r="AE31" t="s">
        <v>82</v>
      </c>
      <c r="AF31" t="s">
        <v>81</v>
      </c>
      <c r="AG31" t="s">
        <v>81</v>
      </c>
      <c r="AH31" t="s">
        <v>81</v>
      </c>
      <c r="AI31" t="s">
        <v>81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1</v>
      </c>
      <c r="AP31">
        <v>0</v>
      </c>
      <c r="AQ31">
        <v>0</v>
      </c>
      <c r="AR31">
        <v>1</v>
      </c>
      <c r="AS31">
        <v>0</v>
      </c>
      <c r="AT31">
        <v>1</v>
      </c>
      <c r="AU31">
        <v>1</v>
      </c>
      <c r="AV31">
        <v>1</v>
      </c>
      <c r="AW31">
        <v>1</v>
      </c>
      <c r="AX31">
        <v>0</v>
      </c>
      <c r="AY31">
        <v>0</v>
      </c>
      <c r="AZ31">
        <v>1</v>
      </c>
      <c r="BA31">
        <v>0</v>
      </c>
      <c r="BB31">
        <v>0</v>
      </c>
      <c r="BC31">
        <v>1</v>
      </c>
      <c r="BD31">
        <v>0</v>
      </c>
      <c r="BE31">
        <v>0</v>
      </c>
      <c r="BF31">
        <v>1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1</v>
      </c>
      <c r="BN31">
        <v>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  <c r="CA31">
        <v>0</v>
      </c>
      <c r="CB31">
        <v>0</v>
      </c>
      <c r="CC31">
        <v>1</v>
      </c>
      <c r="CD31">
        <v>0</v>
      </c>
      <c r="CE31">
        <v>0</v>
      </c>
      <c r="CF31">
        <v>0</v>
      </c>
      <c r="CG31">
        <v>0</v>
      </c>
    </row>
    <row r="32" spans="1:85">
      <c r="A32" t="s">
        <v>275</v>
      </c>
      <c r="B32" s="150" t="s">
        <v>1516</v>
      </c>
      <c r="C32" t="s">
        <v>1520</v>
      </c>
      <c r="D32" t="s">
        <v>1434</v>
      </c>
      <c r="E32" t="s">
        <v>1231</v>
      </c>
      <c r="F32">
        <v>2016</v>
      </c>
      <c r="G32" t="s">
        <v>78</v>
      </c>
      <c r="H32">
        <v>2</v>
      </c>
      <c r="I32" t="s">
        <v>1017</v>
      </c>
      <c r="J32" t="s">
        <v>1018</v>
      </c>
      <c r="K32" t="s">
        <v>1019</v>
      </c>
      <c r="L32" s="2" t="s">
        <v>102</v>
      </c>
      <c r="M32" s="2" t="s">
        <v>261</v>
      </c>
      <c r="N32" t="s">
        <v>81</v>
      </c>
      <c r="O32" t="s">
        <v>81</v>
      </c>
      <c r="P32" t="s">
        <v>81</v>
      </c>
      <c r="Q32" t="s">
        <v>81</v>
      </c>
      <c r="R32" t="s">
        <v>81</v>
      </c>
      <c r="S32" t="s">
        <v>81</v>
      </c>
      <c r="T32" t="s">
        <v>81</v>
      </c>
      <c r="U32" t="s">
        <v>81</v>
      </c>
      <c r="V32" t="s">
        <v>81</v>
      </c>
      <c r="W32" t="s">
        <v>81</v>
      </c>
      <c r="X32" t="s">
        <v>81</v>
      </c>
      <c r="Y32" t="s">
        <v>81</v>
      </c>
      <c r="Z32" t="s">
        <v>81</v>
      </c>
      <c r="AA32" t="s">
        <v>81</v>
      </c>
      <c r="AB32" t="s">
        <v>81</v>
      </c>
      <c r="AC32" t="s">
        <v>81</v>
      </c>
      <c r="AD32" t="s">
        <v>81</v>
      </c>
      <c r="AE32" t="s">
        <v>82</v>
      </c>
      <c r="AF32" t="s">
        <v>81</v>
      </c>
      <c r="AG32" t="s">
        <v>81</v>
      </c>
      <c r="AH32" t="s">
        <v>81</v>
      </c>
      <c r="AI32" t="s">
        <v>81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1</v>
      </c>
      <c r="AS32">
        <v>0</v>
      </c>
      <c r="AT32">
        <v>1</v>
      </c>
      <c r="AU32">
        <v>1</v>
      </c>
      <c r="AV32">
        <v>1</v>
      </c>
      <c r="AW32">
        <v>1</v>
      </c>
      <c r="AX32">
        <v>0</v>
      </c>
      <c r="AY32">
        <v>0</v>
      </c>
      <c r="AZ32">
        <v>1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1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1</v>
      </c>
      <c r="BY32">
        <v>1</v>
      </c>
      <c r="BZ32">
        <v>0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</row>
    <row r="33" spans="1:85">
      <c r="A33" t="s">
        <v>260</v>
      </c>
      <c r="B33" s="150" t="s">
        <v>1516</v>
      </c>
      <c r="C33" t="s">
        <v>1520</v>
      </c>
      <c r="D33" t="s">
        <v>1420</v>
      </c>
      <c r="E33" t="s">
        <v>1217</v>
      </c>
      <c r="F33">
        <v>2016</v>
      </c>
      <c r="G33" t="s">
        <v>78</v>
      </c>
      <c r="H33">
        <v>2</v>
      </c>
      <c r="I33" t="s">
        <v>975</v>
      </c>
      <c r="J33" t="s">
        <v>976</v>
      </c>
      <c r="K33" t="s">
        <v>977</v>
      </c>
      <c r="L33" s="2" t="s">
        <v>474</v>
      </c>
      <c r="M33" s="2" t="s">
        <v>261</v>
      </c>
      <c r="N33" t="s">
        <v>81</v>
      </c>
      <c r="O33" t="s">
        <v>81</v>
      </c>
      <c r="P33" t="s">
        <v>81</v>
      </c>
      <c r="Q33" t="s">
        <v>82</v>
      </c>
      <c r="R33" t="s">
        <v>81</v>
      </c>
      <c r="S33" t="s">
        <v>81</v>
      </c>
      <c r="T33" t="s">
        <v>81</v>
      </c>
      <c r="U33" t="s">
        <v>81</v>
      </c>
      <c r="V33" t="s">
        <v>81</v>
      </c>
      <c r="W33" t="s">
        <v>81</v>
      </c>
      <c r="X33" t="s">
        <v>81</v>
      </c>
      <c r="Y33" t="s">
        <v>81</v>
      </c>
      <c r="Z33" t="s">
        <v>81</v>
      </c>
      <c r="AA33" t="s">
        <v>81</v>
      </c>
      <c r="AB33" t="s">
        <v>81</v>
      </c>
      <c r="AC33" t="s">
        <v>81</v>
      </c>
      <c r="AD33" t="s">
        <v>81</v>
      </c>
      <c r="AE33" t="s">
        <v>82</v>
      </c>
      <c r="AF33" t="s">
        <v>81</v>
      </c>
      <c r="AG33" t="s">
        <v>81</v>
      </c>
      <c r="AH33" t="s">
        <v>81</v>
      </c>
      <c r="AI33" t="s">
        <v>81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</v>
      </c>
      <c r="AX33">
        <v>0</v>
      </c>
      <c r="AY33">
        <v>0</v>
      </c>
      <c r="AZ33">
        <v>1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1</v>
      </c>
      <c r="BN33">
        <v>1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</row>
    <row r="34" spans="1:85">
      <c r="A34" t="s">
        <v>94</v>
      </c>
      <c r="B34" s="150" t="s">
        <v>1514</v>
      </c>
      <c r="C34" t="s">
        <v>1519</v>
      </c>
      <c r="D34" t="s">
        <v>1264</v>
      </c>
      <c r="E34" t="s">
        <v>1062</v>
      </c>
      <c r="F34">
        <v>2016</v>
      </c>
      <c r="G34" t="s">
        <v>78</v>
      </c>
      <c r="H34">
        <v>2</v>
      </c>
      <c r="I34" t="s">
        <v>507</v>
      </c>
      <c r="J34" t="s">
        <v>505</v>
      </c>
      <c r="K34" t="s">
        <v>506</v>
      </c>
      <c r="L34" s="2" t="s">
        <v>469</v>
      </c>
      <c r="M34" s="2" t="s">
        <v>261</v>
      </c>
      <c r="N34" t="s">
        <v>81</v>
      </c>
      <c r="O34" t="s">
        <v>81</v>
      </c>
      <c r="P34" t="s">
        <v>81</v>
      </c>
      <c r="Q34" t="s">
        <v>81</v>
      </c>
      <c r="R34" t="s">
        <v>81</v>
      </c>
      <c r="S34" t="s">
        <v>81</v>
      </c>
      <c r="T34" t="s">
        <v>81</v>
      </c>
      <c r="U34" t="s">
        <v>81</v>
      </c>
      <c r="V34" t="s">
        <v>81</v>
      </c>
      <c r="W34" t="s">
        <v>81</v>
      </c>
      <c r="X34" t="s">
        <v>81</v>
      </c>
      <c r="Y34" t="s">
        <v>81</v>
      </c>
      <c r="Z34" t="s">
        <v>81</v>
      </c>
      <c r="AA34" t="s">
        <v>81</v>
      </c>
      <c r="AB34" t="s">
        <v>81</v>
      </c>
      <c r="AC34" t="s">
        <v>81</v>
      </c>
      <c r="AD34" t="s">
        <v>81</v>
      </c>
      <c r="AE34" t="s">
        <v>82</v>
      </c>
      <c r="AF34" t="s">
        <v>81</v>
      </c>
      <c r="AG34" t="s">
        <v>81</v>
      </c>
      <c r="AH34" t="s">
        <v>81</v>
      </c>
      <c r="AI34" t="s">
        <v>81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1</v>
      </c>
      <c r="AS34">
        <v>0</v>
      </c>
      <c r="AT34">
        <v>1</v>
      </c>
      <c r="AU34">
        <v>1</v>
      </c>
      <c r="AV34">
        <v>1</v>
      </c>
      <c r="AW34">
        <v>1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1</v>
      </c>
      <c r="BD34">
        <v>0</v>
      </c>
      <c r="BE34">
        <v>0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  <c r="BM34">
        <v>1</v>
      </c>
      <c r="BN34">
        <v>1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1</v>
      </c>
      <c r="BY34">
        <v>1</v>
      </c>
      <c r="BZ34">
        <v>1</v>
      </c>
      <c r="CA34">
        <v>0</v>
      </c>
      <c r="CB34">
        <v>0</v>
      </c>
      <c r="CC34">
        <v>1</v>
      </c>
      <c r="CD34">
        <v>0</v>
      </c>
      <c r="CE34">
        <v>0</v>
      </c>
      <c r="CF34">
        <v>0</v>
      </c>
      <c r="CG34">
        <v>0</v>
      </c>
    </row>
    <row r="35" spans="1:85">
      <c r="A35" t="s">
        <v>108</v>
      </c>
      <c r="B35" s="150" t="s">
        <v>1514</v>
      </c>
      <c r="C35" t="s">
        <v>1520</v>
      </c>
      <c r="D35" t="s">
        <v>1273</v>
      </c>
      <c r="E35" t="s">
        <v>1071</v>
      </c>
      <c r="F35">
        <v>2016</v>
      </c>
      <c r="G35" t="s">
        <v>78</v>
      </c>
      <c r="H35">
        <v>2</v>
      </c>
      <c r="I35" t="s">
        <v>534</v>
      </c>
      <c r="J35" t="s">
        <v>532</v>
      </c>
      <c r="K35" t="s">
        <v>533</v>
      </c>
      <c r="L35" s="2" t="s">
        <v>469</v>
      </c>
      <c r="M35" s="2" t="s">
        <v>261</v>
      </c>
      <c r="N35" t="s">
        <v>81</v>
      </c>
      <c r="O35" t="s">
        <v>81</v>
      </c>
      <c r="P35" t="s">
        <v>81</v>
      </c>
      <c r="Q35" t="s">
        <v>81</v>
      </c>
      <c r="R35" t="s">
        <v>81</v>
      </c>
      <c r="S35" t="s">
        <v>81</v>
      </c>
      <c r="T35" t="s">
        <v>81</v>
      </c>
      <c r="U35" t="s">
        <v>81</v>
      </c>
      <c r="V35" t="s">
        <v>81</v>
      </c>
      <c r="W35" t="s">
        <v>82</v>
      </c>
      <c r="X35" t="s">
        <v>81</v>
      </c>
      <c r="Y35" t="s">
        <v>81</v>
      </c>
      <c r="Z35" t="s">
        <v>81</v>
      </c>
      <c r="AA35" t="s">
        <v>81</v>
      </c>
      <c r="AB35" t="s">
        <v>81</v>
      </c>
      <c r="AC35" t="s">
        <v>81</v>
      </c>
      <c r="AD35" t="s">
        <v>81</v>
      </c>
      <c r="AE35" t="s">
        <v>82</v>
      </c>
      <c r="AF35" t="s">
        <v>81</v>
      </c>
      <c r="AG35" t="s">
        <v>81</v>
      </c>
      <c r="AH35" t="s">
        <v>81</v>
      </c>
      <c r="AI35" t="s">
        <v>81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1</v>
      </c>
      <c r="AS35">
        <v>0</v>
      </c>
      <c r="AT35">
        <v>1</v>
      </c>
      <c r="AU35">
        <v>1</v>
      </c>
      <c r="AV35">
        <v>1</v>
      </c>
      <c r="AW35">
        <v>1</v>
      </c>
      <c r="AX35">
        <v>0</v>
      </c>
      <c r="AY35">
        <v>0</v>
      </c>
      <c r="AZ35">
        <v>1</v>
      </c>
      <c r="BA35">
        <v>0</v>
      </c>
      <c r="BB35">
        <v>0</v>
      </c>
      <c r="BC35">
        <v>1</v>
      </c>
      <c r="BD35">
        <v>0</v>
      </c>
      <c r="BE35">
        <v>0</v>
      </c>
      <c r="BF35">
        <v>1</v>
      </c>
      <c r="BG35">
        <v>0</v>
      </c>
      <c r="BH35">
        <v>0</v>
      </c>
      <c r="BI35">
        <v>0</v>
      </c>
      <c r="BJ35">
        <v>0</v>
      </c>
      <c r="BK35">
        <v>1</v>
      </c>
      <c r="BL35">
        <v>0</v>
      </c>
      <c r="BM35">
        <v>1</v>
      </c>
      <c r="BN35">
        <v>1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1</v>
      </c>
      <c r="BY35">
        <v>1</v>
      </c>
      <c r="BZ35">
        <v>1</v>
      </c>
      <c r="CA35">
        <v>0</v>
      </c>
      <c r="CB35">
        <v>0</v>
      </c>
      <c r="CC35">
        <v>1</v>
      </c>
      <c r="CD35">
        <v>0</v>
      </c>
      <c r="CE35">
        <v>0</v>
      </c>
      <c r="CF35">
        <v>0</v>
      </c>
      <c r="CG35">
        <v>0</v>
      </c>
    </row>
    <row r="36" spans="1:85">
      <c r="A36" t="s">
        <v>151</v>
      </c>
      <c r="B36" s="150" t="s">
        <v>1514</v>
      </c>
      <c r="C36" t="s">
        <v>1520</v>
      </c>
      <c r="D36" t="s">
        <v>1311</v>
      </c>
      <c r="E36" t="s">
        <v>1109</v>
      </c>
      <c r="F36">
        <v>2016</v>
      </c>
      <c r="G36" t="s">
        <v>78</v>
      </c>
      <c r="H36">
        <v>2</v>
      </c>
      <c r="I36" t="s">
        <v>649</v>
      </c>
      <c r="J36" t="s">
        <v>647</v>
      </c>
      <c r="K36" t="s">
        <v>648</v>
      </c>
      <c r="L36" s="2" t="s">
        <v>469</v>
      </c>
      <c r="M36" s="2" t="s">
        <v>261</v>
      </c>
      <c r="N36" t="s">
        <v>81</v>
      </c>
      <c r="O36" t="s">
        <v>81</v>
      </c>
      <c r="P36" t="s">
        <v>81</v>
      </c>
      <c r="Q36" t="s">
        <v>81</v>
      </c>
      <c r="R36" t="s">
        <v>81</v>
      </c>
      <c r="S36" t="s">
        <v>81</v>
      </c>
      <c r="T36" t="s">
        <v>81</v>
      </c>
      <c r="U36" t="s">
        <v>81</v>
      </c>
      <c r="V36" t="s">
        <v>81</v>
      </c>
      <c r="W36" t="s">
        <v>82</v>
      </c>
      <c r="X36" t="s">
        <v>81</v>
      </c>
      <c r="Y36" t="s">
        <v>81</v>
      </c>
      <c r="Z36" t="s">
        <v>81</v>
      </c>
      <c r="AA36" t="s">
        <v>81</v>
      </c>
      <c r="AB36" t="s">
        <v>81</v>
      </c>
      <c r="AC36" t="s">
        <v>81</v>
      </c>
      <c r="AD36" t="s">
        <v>81</v>
      </c>
      <c r="AE36" t="s">
        <v>82</v>
      </c>
      <c r="AF36" t="s">
        <v>81</v>
      </c>
      <c r="AG36" t="s">
        <v>81</v>
      </c>
      <c r="AH36" t="s">
        <v>81</v>
      </c>
      <c r="AI36" t="s">
        <v>81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  <c r="AS36">
        <v>0</v>
      </c>
      <c r="AT36">
        <v>1</v>
      </c>
      <c r="AU36">
        <v>1</v>
      </c>
      <c r="AV36">
        <v>1</v>
      </c>
      <c r="AW36">
        <v>1</v>
      </c>
      <c r="AX36">
        <v>0</v>
      </c>
      <c r="AY36">
        <v>0</v>
      </c>
      <c r="AZ36">
        <v>1</v>
      </c>
      <c r="BA36">
        <v>0</v>
      </c>
      <c r="BB36">
        <v>0</v>
      </c>
      <c r="BC36">
        <v>1</v>
      </c>
      <c r="BD36">
        <v>0</v>
      </c>
      <c r="BE36">
        <v>0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0</v>
      </c>
      <c r="BM36">
        <v>1</v>
      </c>
      <c r="BN36">
        <v>1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1</v>
      </c>
      <c r="BY36">
        <v>1</v>
      </c>
      <c r="BZ36">
        <v>1</v>
      </c>
      <c r="CA36">
        <v>0</v>
      </c>
      <c r="CB36">
        <v>0</v>
      </c>
      <c r="CC36">
        <v>1</v>
      </c>
      <c r="CD36">
        <v>0</v>
      </c>
      <c r="CE36">
        <v>0</v>
      </c>
      <c r="CF36">
        <v>0</v>
      </c>
      <c r="CG36">
        <v>0</v>
      </c>
    </row>
    <row r="37" spans="1:85">
      <c r="A37" t="s">
        <v>156</v>
      </c>
      <c r="B37" s="150" t="s">
        <v>1514</v>
      </c>
      <c r="C37" t="s">
        <v>1520</v>
      </c>
      <c r="D37" t="s">
        <v>1316</v>
      </c>
      <c r="E37" t="s">
        <v>1114</v>
      </c>
      <c r="F37">
        <v>2016</v>
      </c>
      <c r="G37" t="s">
        <v>78</v>
      </c>
      <c r="H37">
        <v>2</v>
      </c>
      <c r="I37" t="s">
        <v>664</v>
      </c>
      <c r="J37" t="s">
        <v>662</v>
      </c>
      <c r="K37" t="s">
        <v>663</v>
      </c>
      <c r="L37" s="2" t="s">
        <v>469</v>
      </c>
      <c r="M37" s="2" t="s">
        <v>261</v>
      </c>
      <c r="N37" t="s">
        <v>81</v>
      </c>
      <c r="O37" t="s">
        <v>81</v>
      </c>
      <c r="P37" t="s">
        <v>81</v>
      </c>
      <c r="Q37" t="s">
        <v>81</v>
      </c>
      <c r="R37" t="s">
        <v>81</v>
      </c>
      <c r="S37" t="s">
        <v>81</v>
      </c>
      <c r="T37" t="s">
        <v>81</v>
      </c>
      <c r="U37" t="s">
        <v>81</v>
      </c>
      <c r="V37" t="s">
        <v>81</v>
      </c>
      <c r="W37" t="s">
        <v>82</v>
      </c>
      <c r="X37" t="s">
        <v>81</v>
      </c>
      <c r="Y37" t="s">
        <v>81</v>
      </c>
      <c r="Z37" t="s">
        <v>81</v>
      </c>
      <c r="AA37" t="s">
        <v>81</v>
      </c>
      <c r="AB37" t="s">
        <v>81</v>
      </c>
      <c r="AC37" t="s">
        <v>81</v>
      </c>
      <c r="AD37" t="s">
        <v>81</v>
      </c>
      <c r="AE37" t="s">
        <v>82</v>
      </c>
      <c r="AF37" t="s">
        <v>81</v>
      </c>
      <c r="AG37" t="s">
        <v>81</v>
      </c>
      <c r="AH37" t="s">
        <v>81</v>
      </c>
      <c r="AI37" t="s">
        <v>81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1</v>
      </c>
      <c r="AS37">
        <v>0</v>
      </c>
      <c r="AT37">
        <v>1</v>
      </c>
      <c r="AU37">
        <v>1</v>
      </c>
      <c r="AV37">
        <v>1</v>
      </c>
      <c r="AW37">
        <v>1</v>
      </c>
      <c r="AX37">
        <v>0</v>
      </c>
      <c r="AY37">
        <v>0</v>
      </c>
      <c r="AZ37">
        <v>1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1</v>
      </c>
      <c r="BL37">
        <v>0</v>
      </c>
      <c r="BM37">
        <v>1</v>
      </c>
      <c r="BN37">
        <v>1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1</v>
      </c>
      <c r="BZ37">
        <v>1</v>
      </c>
      <c r="CA37">
        <v>0</v>
      </c>
      <c r="CB37">
        <v>0</v>
      </c>
      <c r="CC37">
        <v>1</v>
      </c>
      <c r="CD37">
        <v>0</v>
      </c>
      <c r="CE37">
        <v>0</v>
      </c>
      <c r="CF37">
        <v>0</v>
      </c>
      <c r="CG37">
        <v>0</v>
      </c>
    </row>
    <row r="38" spans="1:85">
      <c r="A38" t="s">
        <v>157</v>
      </c>
      <c r="B38" s="150" t="s">
        <v>1514</v>
      </c>
      <c r="C38" t="s">
        <v>1520</v>
      </c>
      <c r="D38" t="s">
        <v>1317</v>
      </c>
      <c r="E38" t="s">
        <v>1115</v>
      </c>
      <c r="F38">
        <v>2016</v>
      </c>
      <c r="G38" t="s">
        <v>78</v>
      </c>
      <c r="H38">
        <v>2</v>
      </c>
      <c r="I38" t="s">
        <v>667</v>
      </c>
      <c r="J38" t="s">
        <v>665</v>
      </c>
      <c r="K38" t="s">
        <v>666</v>
      </c>
      <c r="L38" s="2" t="s">
        <v>469</v>
      </c>
      <c r="M38" s="2" t="s">
        <v>261</v>
      </c>
      <c r="N38" t="s">
        <v>81</v>
      </c>
      <c r="O38" t="s">
        <v>81</v>
      </c>
      <c r="P38" t="s">
        <v>81</v>
      </c>
      <c r="Q38" t="s">
        <v>81</v>
      </c>
      <c r="R38" t="s">
        <v>81</v>
      </c>
      <c r="S38" t="s">
        <v>81</v>
      </c>
      <c r="T38" t="s">
        <v>81</v>
      </c>
      <c r="U38" t="s">
        <v>81</v>
      </c>
      <c r="V38" t="s">
        <v>81</v>
      </c>
      <c r="W38" t="s">
        <v>81</v>
      </c>
      <c r="X38" t="s">
        <v>81</v>
      </c>
      <c r="Y38" t="s">
        <v>81</v>
      </c>
      <c r="Z38" t="s">
        <v>81</v>
      </c>
      <c r="AA38" t="s">
        <v>81</v>
      </c>
      <c r="AB38" t="s">
        <v>81</v>
      </c>
      <c r="AC38" t="s">
        <v>81</v>
      </c>
      <c r="AD38" t="s">
        <v>81</v>
      </c>
      <c r="AE38" t="s">
        <v>82</v>
      </c>
      <c r="AF38" t="s">
        <v>81</v>
      </c>
      <c r="AG38" t="s">
        <v>81</v>
      </c>
      <c r="AH38" t="s">
        <v>81</v>
      </c>
      <c r="AI38" t="s">
        <v>81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1</v>
      </c>
      <c r="AU38">
        <v>1</v>
      </c>
      <c r="AV38">
        <v>1</v>
      </c>
      <c r="AW38">
        <v>1</v>
      </c>
      <c r="AX38">
        <v>0</v>
      </c>
      <c r="AY38">
        <v>0</v>
      </c>
      <c r="AZ38">
        <v>1</v>
      </c>
      <c r="BA38">
        <v>0</v>
      </c>
      <c r="BB38">
        <v>0</v>
      </c>
      <c r="BC38">
        <v>1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1</v>
      </c>
      <c r="BN38">
        <v>1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  <c r="CA38">
        <v>0</v>
      </c>
      <c r="CB38">
        <v>0</v>
      </c>
      <c r="CC38">
        <v>1</v>
      </c>
      <c r="CD38">
        <v>0</v>
      </c>
      <c r="CE38">
        <v>0</v>
      </c>
      <c r="CF38">
        <v>0</v>
      </c>
      <c r="CG38">
        <v>0</v>
      </c>
    </row>
    <row r="39" spans="1:85">
      <c r="A39" t="s">
        <v>173</v>
      </c>
      <c r="B39" s="150" t="s">
        <v>1514</v>
      </c>
      <c r="C39" t="s">
        <v>1520</v>
      </c>
      <c r="D39" t="s">
        <v>1332</v>
      </c>
      <c r="E39" t="s">
        <v>1130</v>
      </c>
      <c r="F39">
        <v>2016</v>
      </c>
      <c r="G39" t="s">
        <v>78</v>
      </c>
      <c r="H39">
        <v>2</v>
      </c>
      <c r="I39" t="s">
        <v>712</v>
      </c>
      <c r="J39" t="s">
        <v>710</v>
      </c>
      <c r="K39" t="s">
        <v>711</v>
      </c>
      <c r="L39" s="2" t="s">
        <v>469</v>
      </c>
      <c r="M39" s="2" t="s">
        <v>261</v>
      </c>
      <c r="N39" t="s">
        <v>81</v>
      </c>
      <c r="O39" t="s">
        <v>81</v>
      </c>
      <c r="P39" t="s">
        <v>81</v>
      </c>
      <c r="Q39" t="s">
        <v>81</v>
      </c>
      <c r="R39" t="s">
        <v>81</v>
      </c>
      <c r="S39" t="s">
        <v>81</v>
      </c>
      <c r="T39" t="s">
        <v>81</v>
      </c>
      <c r="U39" t="s">
        <v>81</v>
      </c>
      <c r="V39" t="s">
        <v>81</v>
      </c>
      <c r="W39" t="s">
        <v>81</v>
      </c>
      <c r="X39" t="s">
        <v>81</v>
      </c>
      <c r="Y39" t="s">
        <v>81</v>
      </c>
      <c r="Z39" t="s">
        <v>81</v>
      </c>
      <c r="AA39" t="s">
        <v>81</v>
      </c>
      <c r="AB39" t="s">
        <v>81</v>
      </c>
      <c r="AC39" t="s">
        <v>81</v>
      </c>
      <c r="AD39" t="s">
        <v>81</v>
      </c>
      <c r="AE39" t="s">
        <v>82</v>
      </c>
      <c r="AF39" t="s">
        <v>81</v>
      </c>
      <c r="AG39" t="s">
        <v>81</v>
      </c>
      <c r="AH39" t="s">
        <v>81</v>
      </c>
      <c r="AI39" t="s">
        <v>81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1</v>
      </c>
      <c r="AU39">
        <v>1</v>
      </c>
      <c r="AV39">
        <v>0</v>
      </c>
      <c r="AW39">
        <v>1</v>
      </c>
      <c r="AX39">
        <v>0</v>
      </c>
      <c r="AY39">
        <v>0</v>
      </c>
      <c r="AZ39">
        <v>1</v>
      </c>
      <c r="BA39">
        <v>0</v>
      </c>
      <c r="BB39">
        <v>0</v>
      </c>
      <c r="BC39">
        <v>1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1</v>
      </c>
      <c r="BL39">
        <v>0</v>
      </c>
      <c r="BM39">
        <v>1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1</v>
      </c>
      <c r="BY39">
        <v>1</v>
      </c>
      <c r="BZ39">
        <v>1</v>
      </c>
      <c r="CA39">
        <v>0</v>
      </c>
      <c r="CB39">
        <v>0</v>
      </c>
      <c r="CC39">
        <v>1</v>
      </c>
      <c r="CD39">
        <v>0</v>
      </c>
      <c r="CE39">
        <v>0</v>
      </c>
      <c r="CF39">
        <v>0</v>
      </c>
      <c r="CG39">
        <v>0</v>
      </c>
    </row>
    <row r="40" spans="1:85">
      <c r="A40" t="s">
        <v>198</v>
      </c>
      <c r="B40" s="150" t="s">
        <v>1515</v>
      </c>
      <c r="C40" t="s">
        <v>1521</v>
      </c>
      <c r="D40" t="s">
        <v>1357</v>
      </c>
      <c r="E40" t="s">
        <v>1155</v>
      </c>
      <c r="F40">
        <v>2016</v>
      </c>
      <c r="G40" t="s">
        <v>78</v>
      </c>
      <c r="H40">
        <v>2</v>
      </c>
      <c r="I40" t="s">
        <v>787</v>
      </c>
      <c r="J40" t="s">
        <v>785</v>
      </c>
      <c r="K40" t="s">
        <v>786</v>
      </c>
      <c r="L40" s="2" t="s">
        <v>469</v>
      </c>
      <c r="M40" s="2" t="s">
        <v>261</v>
      </c>
      <c r="N40" t="s">
        <v>81</v>
      </c>
      <c r="O40" t="s">
        <v>81</v>
      </c>
      <c r="P40" t="s">
        <v>81</v>
      </c>
      <c r="Q40" t="s">
        <v>81</v>
      </c>
      <c r="R40" t="s">
        <v>81</v>
      </c>
      <c r="S40" t="s">
        <v>81</v>
      </c>
      <c r="T40" t="s">
        <v>81</v>
      </c>
      <c r="U40" t="s">
        <v>81</v>
      </c>
      <c r="V40" t="s">
        <v>81</v>
      </c>
      <c r="W40" t="s">
        <v>82</v>
      </c>
      <c r="X40" t="s">
        <v>81</v>
      </c>
      <c r="Y40" t="s">
        <v>81</v>
      </c>
      <c r="Z40" t="s">
        <v>81</v>
      </c>
      <c r="AA40" t="s">
        <v>81</v>
      </c>
      <c r="AB40" t="s">
        <v>81</v>
      </c>
      <c r="AC40" t="s">
        <v>81</v>
      </c>
      <c r="AD40" t="s">
        <v>81</v>
      </c>
      <c r="AE40" t="s">
        <v>82</v>
      </c>
      <c r="AF40" t="s">
        <v>81</v>
      </c>
      <c r="AG40" t="s">
        <v>81</v>
      </c>
      <c r="AH40" t="s">
        <v>81</v>
      </c>
      <c r="AI40" t="s">
        <v>81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0</v>
      </c>
      <c r="AR40">
        <v>1</v>
      </c>
      <c r="AS40">
        <v>0</v>
      </c>
      <c r="AT40">
        <v>1</v>
      </c>
      <c r="AU40">
        <v>1</v>
      </c>
      <c r="AV40">
        <v>1</v>
      </c>
      <c r="AW40">
        <v>1</v>
      </c>
      <c r="AX40">
        <v>0</v>
      </c>
      <c r="AY40">
        <v>0</v>
      </c>
      <c r="AZ40">
        <v>1</v>
      </c>
      <c r="BA40">
        <v>0</v>
      </c>
      <c r="BB40">
        <v>0</v>
      </c>
      <c r="BC40">
        <v>1</v>
      </c>
      <c r="BD40">
        <v>0</v>
      </c>
      <c r="BE40">
        <v>0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1</v>
      </c>
      <c r="BL40">
        <v>0</v>
      </c>
      <c r="BM40">
        <v>1</v>
      </c>
      <c r="BN40">
        <v>1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</v>
      </c>
      <c r="BY40">
        <v>1</v>
      </c>
      <c r="BZ40">
        <v>1</v>
      </c>
      <c r="CA40">
        <v>0</v>
      </c>
      <c r="CB40">
        <v>0</v>
      </c>
      <c r="CC40">
        <v>1</v>
      </c>
      <c r="CD40">
        <v>0</v>
      </c>
      <c r="CE40">
        <v>0</v>
      </c>
      <c r="CF40">
        <v>0</v>
      </c>
      <c r="CG40">
        <v>0</v>
      </c>
    </row>
    <row r="41" spans="1:85">
      <c r="A41" t="s">
        <v>259</v>
      </c>
      <c r="B41" s="150" t="s">
        <v>1516</v>
      </c>
      <c r="C41" t="s">
        <v>1520</v>
      </c>
      <c r="D41" t="s">
        <v>1419</v>
      </c>
      <c r="E41" t="s">
        <v>1216</v>
      </c>
      <c r="F41">
        <v>2016</v>
      </c>
      <c r="G41" t="s">
        <v>78</v>
      </c>
      <c r="H41">
        <v>2</v>
      </c>
      <c r="I41" t="s">
        <v>972</v>
      </c>
      <c r="J41" t="s">
        <v>973</v>
      </c>
      <c r="K41" t="s">
        <v>974</v>
      </c>
      <c r="L41" s="2" t="s">
        <v>469</v>
      </c>
      <c r="M41" s="2" t="s">
        <v>261</v>
      </c>
      <c r="N41" t="s">
        <v>81</v>
      </c>
      <c r="O41" t="s">
        <v>81</v>
      </c>
      <c r="P41" t="s">
        <v>81</v>
      </c>
      <c r="Q41" t="s">
        <v>82</v>
      </c>
      <c r="R41" t="s">
        <v>81</v>
      </c>
      <c r="S41" t="s">
        <v>81</v>
      </c>
      <c r="T41" t="s">
        <v>81</v>
      </c>
      <c r="U41" t="s">
        <v>81</v>
      </c>
      <c r="V41" t="s">
        <v>81</v>
      </c>
      <c r="W41" t="s">
        <v>81</v>
      </c>
      <c r="X41" t="s">
        <v>82</v>
      </c>
      <c r="Y41" t="s">
        <v>81</v>
      </c>
      <c r="Z41" t="s">
        <v>81</v>
      </c>
      <c r="AA41" t="s">
        <v>82</v>
      </c>
      <c r="AB41" t="s">
        <v>81</v>
      </c>
      <c r="AC41" t="s">
        <v>81</v>
      </c>
      <c r="AD41" t="s">
        <v>81</v>
      </c>
      <c r="AE41" t="s">
        <v>82</v>
      </c>
      <c r="AF41" t="s">
        <v>81</v>
      </c>
      <c r="AG41" t="s">
        <v>81</v>
      </c>
      <c r="AH41" t="s">
        <v>81</v>
      </c>
      <c r="AI41" t="s">
        <v>81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1</v>
      </c>
      <c r="AS41">
        <v>0</v>
      </c>
      <c r="AT41">
        <v>1</v>
      </c>
      <c r="AU41">
        <v>1</v>
      </c>
      <c r="AV41">
        <v>1</v>
      </c>
      <c r="AW41">
        <v>1</v>
      </c>
      <c r="AX41">
        <v>0</v>
      </c>
      <c r="AY41">
        <v>0</v>
      </c>
      <c r="AZ41">
        <v>1</v>
      </c>
      <c r="BA41">
        <v>0</v>
      </c>
      <c r="BB41">
        <v>0</v>
      </c>
      <c r="BC41">
        <v>1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1</v>
      </c>
      <c r="BL41">
        <v>0</v>
      </c>
      <c r="BM41">
        <v>1</v>
      </c>
      <c r="BN41">
        <v>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1</v>
      </c>
      <c r="BY41">
        <v>1</v>
      </c>
      <c r="BZ41">
        <v>0</v>
      </c>
      <c r="CA41">
        <v>0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0</v>
      </c>
    </row>
    <row r="42" spans="1:85">
      <c r="A42" t="s">
        <v>273</v>
      </c>
      <c r="B42" s="150" t="s">
        <v>1516</v>
      </c>
      <c r="C42" t="s">
        <v>1520</v>
      </c>
      <c r="D42" t="s">
        <v>1432</v>
      </c>
      <c r="E42" t="s">
        <v>1229</v>
      </c>
      <c r="F42">
        <v>2016</v>
      </c>
      <c r="G42" t="s">
        <v>78</v>
      </c>
      <c r="H42">
        <v>2</v>
      </c>
      <c r="I42" t="s">
        <v>1011</v>
      </c>
      <c r="J42" t="s">
        <v>1012</v>
      </c>
      <c r="K42" t="s">
        <v>1013</v>
      </c>
      <c r="L42" s="2" t="s">
        <v>469</v>
      </c>
      <c r="M42" s="2" t="s">
        <v>261</v>
      </c>
      <c r="N42" t="s">
        <v>81</v>
      </c>
      <c r="O42" t="s">
        <v>81</v>
      </c>
      <c r="P42" t="s">
        <v>81</v>
      </c>
      <c r="Q42" t="s">
        <v>82</v>
      </c>
      <c r="R42" t="s">
        <v>81</v>
      </c>
      <c r="S42" t="s">
        <v>81</v>
      </c>
      <c r="T42" t="s">
        <v>81</v>
      </c>
      <c r="U42" t="s">
        <v>81</v>
      </c>
      <c r="V42" t="s">
        <v>81</v>
      </c>
      <c r="W42" t="s">
        <v>81</v>
      </c>
      <c r="X42" t="s">
        <v>82</v>
      </c>
      <c r="Y42" t="s">
        <v>81</v>
      </c>
      <c r="Z42" t="s">
        <v>81</v>
      </c>
      <c r="AA42" t="s">
        <v>81</v>
      </c>
      <c r="AB42" t="s">
        <v>81</v>
      </c>
      <c r="AC42" t="s">
        <v>81</v>
      </c>
      <c r="AD42" t="s">
        <v>81</v>
      </c>
      <c r="AE42" t="s">
        <v>82</v>
      </c>
      <c r="AF42" t="s">
        <v>81</v>
      </c>
      <c r="AG42" t="s">
        <v>81</v>
      </c>
      <c r="AH42" t="s">
        <v>81</v>
      </c>
      <c r="AI42" t="s">
        <v>81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1</v>
      </c>
      <c r="AU42">
        <v>1</v>
      </c>
      <c r="AV42">
        <v>1</v>
      </c>
      <c r="AW42">
        <v>1</v>
      </c>
      <c r="AX42">
        <v>0</v>
      </c>
      <c r="AY42">
        <v>0</v>
      </c>
      <c r="AZ42">
        <v>1</v>
      </c>
      <c r="BA42">
        <v>0</v>
      </c>
      <c r="BB42">
        <v>0</v>
      </c>
      <c r="BC42">
        <v>1</v>
      </c>
      <c r="BD42">
        <v>0</v>
      </c>
      <c r="BE42">
        <v>0</v>
      </c>
      <c r="BF42">
        <v>1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0</v>
      </c>
      <c r="BM42">
        <v>1</v>
      </c>
      <c r="BN42">
        <v>1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1</v>
      </c>
      <c r="BZ42">
        <v>1</v>
      </c>
      <c r="CA42">
        <v>0</v>
      </c>
      <c r="CB42">
        <v>0</v>
      </c>
      <c r="CC42">
        <v>1</v>
      </c>
      <c r="CD42">
        <v>0</v>
      </c>
      <c r="CE42">
        <v>0</v>
      </c>
      <c r="CF42">
        <v>0</v>
      </c>
      <c r="CG42">
        <v>0</v>
      </c>
    </row>
    <row r="43" spans="1:85">
      <c r="A43" t="s">
        <v>274</v>
      </c>
      <c r="B43" s="150" t="s">
        <v>1516</v>
      </c>
      <c r="C43" t="s">
        <v>1520</v>
      </c>
      <c r="D43" t="s">
        <v>1433</v>
      </c>
      <c r="E43" t="s">
        <v>1230</v>
      </c>
      <c r="F43">
        <v>2016</v>
      </c>
      <c r="G43" t="s">
        <v>78</v>
      </c>
      <c r="H43">
        <v>2</v>
      </c>
      <c r="I43" t="s">
        <v>1014</v>
      </c>
      <c r="J43" t="s">
        <v>1015</v>
      </c>
      <c r="K43" t="s">
        <v>1016</v>
      </c>
      <c r="L43" s="2" t="s">
        <v>469</v>
      </c>
      <c r="M43" s="2" t="s">
        <v>261</v>
      </c>
      <c r="N43" t="s">
        <v>81</v>
      </c>
      <c r="O43" t="s">
        <v>81</v>
      </c>
      <c r="P43" t="s">
        <v>81</v>
      </c>
      <c r="Q43" t="s">
        <v>82</v>
      </c>
      <c r="R43" t="s">
        <v>81</v>
      </c>
      <c r="S43" t="s">
        <v>81</v>
      </c>
      <c r="T43" t="s">
        <v>81</v>
      </c>
      <c r="U43" t="s">
        <v>81</v>
      </c>
      <c r="V43" t="s">
        <v>81</v>
      </c>
      <c r="W43" t="s">
        <v>81</v>
      </c>
      <c r="X43" t="s">
        <v>81</v>
      </c>
      <c r="Y43" t="s">
        <v>81</v>
      </c>
      <c r="Z43" t="s">
        <v>81</v>
      </c>
      <c r="AA43" t="s">
        <v>81</v>
      </c>
      <c r="AB43" t="s">
        <v>81</v>
      </c>
      <c r="AC43" t="s">
        <v>81</v>
      </c>
      <c r="AD43" t="s">
        <v>81</v>
      </c>
      <c r="AE43" t="s">
        <v>82</v>
      </c>
      <c r="AF43" t="s">
        <v>81</v>
      </c>
      <c r="AG43" t="s">
        <v>81</v>
      </c>
      <c r="AH43" t="s">
        <v>81</v>
      </c>
      <c r="AI43" t="s">
        <v>81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1</v>
      </c>
      <c r="AU43">
        <v>1</v>
      </c>
      <c r="AV43">
        <v>1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1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1</v>
      </c>
      <c r="BZ43">
        <v>1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0</v>
      </c>
    </row>
    <row r="44" spans="1:85">
      <c r="A44" t="s">
        <v>276</v>
      </c>
      <c r="B44" s="150" t="s">
        <v>1516</v>
      </c>
      <c r="C44" t="s">
        <v>1520</v>
      </c>
      <c r="D44" t="s">
        <v>1435</v>
      </c>
      <c r="E44" t="s">
        <v>1232</v>
      </c>
      <c r="F44">
        <v>2016</v>
      </c>
      <c r="G44" t="s">
        <v>78</v>
      </c>
      <c r="H44">
        <v>2</v>
      </c>
      <c r="I44" t="s">
        <v>1020</v>
      </c>
      <c r="J44" t="s">
        <v>1021</v>
      </c>
      <c r="K44" t="s">
        <v>1022</v>
      </c>
      <c r="L44" s="2" t="s">
        <v>469</v>
      </c>
      <c r="M44" s="2" t="s">
        <v>261</v>
      </c>
      <c r="N44" t="s">
        <v>81</v>
      </c>
      <c r="O44" t="s">
        <v>81</v>
      </c>
      <c r="P44" t="s">
        <v>81</v>
      </c>
      <c r="Q44" t="s">
        <v>81</v>
      </c>
      <c r="R44" t="s">
        <v>81</v>
      </c>
      <c r="S44" t="s">
        <v>81</v>
      </c>
      <c r="T44" t="s">
        <v>81</v>
      </c>
      <c r="U44" t="s">
        <v>81</v>
      </c>
      <c r="V44" t="s">
        <v>81</v>
      </c>
      <c r="W44" t="s">
        <v>81</v>
      </c>
      <c r="X44" t="s">
        <v>81</v>
      </c>
      <c r="Y44" t="s">
        <v>81</v>
      </c>
      <c r="Z44" t="s">
        <v>81</v>
      </c>
      <c r="AA44" t="s">
        <v>81</v>
      </c>
      <c r="AB44" t="s">
        <v>81</v>
      </c>
      <c r="AC44" t="s">
        <v>81</v>
      </c>
      <c r="AD44" t="s">
        <v>81</v>
      </c>
      <c r="AE44" t="s">
        <v>82</v>
      </c>
      <c r="AF44" t="s">
        <v>81</v>
      </c>
      <c r="AG44" t="s">
        <v>81</v>
      </c>
      <c r="AH44" t="s">
        <v>81</v>
      </c>
      <c r="AI44" t="s">
        <v>81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0</v>
      </c>
      <c r="AQ44">
        <v>0</v>
      </c>
      <c r="AR44">
        <v>1</v>
      </c>
      <c r="AS44">
        <v>0</v>
      </c>
      <c r="AT44">
        <v>1</v>
      </c>
      <c r="AU44">
        <v>1</v>
      </c>
      <c r="AV44">
        <v>1</v>
      </c>
      <c r="AW44">
        <v>1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1</v>
      </c>
      <c r="BD44">
        <v>0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1</v>
      </c>
      <c r="BN44">
        <v>1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1</v>
      </c>
      <c r="BY44">
        <v>1</v>
      </c>
      <c r="BZ44">
        <v>1</v>
      </c>
      <c r="CA44">
        <v>0</v>
      </c>
      <c r="CB44">
        <v>0</v>
      </c>
      <c r="CC44">
        <v>1</v>
      </c>
      <c r="CD44">
        <v>0</v>
      </c>
      <c r="CE44">
        <v>0</v>
      </c>
      <c r="CF44">
        <v>0</v>
      </c>
      <c r="CG44">
        <v>0</v>
      </c>
    </row>
    <row r="45" spans="1:85">
      <c r="A45" t="s">
        <v>97</v>
      </c>
      <c r="B45" s="150" t="s">
        <v>1514</v>
      </c>
      <c r="C45" t="s">
        <v>1519</v>
      </c>
      <c r="D45" t="s">
        <v>1267</v>
      </c>
      <c r="E45" t="s">
        <v>1065</v>
      </c>
      <c r="F45">
        <v>2016</v>
      </c>
      <c r="G45" t="s">
        <v>78</v>
      </c>
      <c r="H45">
        <v>2</v>
      </c>
      <c r="I45" t="s">
        <v>516</v>
      </c>
      <c r="J45" t="s">
        <v>514</v>
      </c>
      <c r="K45" t="s">
        <v>515</v>
      </c>
      <c r="L45" s="2" t="s">
        <v>98</v>
      </c>
      <c r="M45" s="2" t="s">
        <v>261</v>
      </c>
      <c r="N45" t="s">
        <v>81</v>
      </c>
      <c r="O45" t="s">
        <v>81</v>
      </c>
      <c r="P45" t="s">
        <v>81</v>
      </c>
      <c r="Q45" t="s">
        <v>81</v>
      </c>
      <c r="R45" t="s">
        <v>81</v>
      </c>
      <c r="S45" t="s">
        <v>81</v>
      </c>
      <c r="T45" t="s">
        <v>81</v>
      </c>
      <c r="U45" t="s">
        <v>81</v>
      </c>
      <c r="V45" t="s">
        <v>81</v>
      </c>
      <c r="W45" t="s">
        <v>81</v>
      </c>
      <c r="X45" t="s">
        <v>81</v>
      </c>
      <c r="Y45" t="s">
        <v>81</v>
      </c>
      <c r="Z45" t="s">
        <v>81</v>
      </c>
      <c r="AA45" t="s">
        <v>81</v>
      </c>
      <c r="AB45" t="s">
        <v>81</v>
      </c>
      <c r="AC45" t="s">
        <v>81</v>
      </c>
      <c r="AD45" t="s">
        <v>81</v>
      </c>
      <c r="AE45" t="s">
        <v>82</v>
      </c>
      <c r="AF45" t="s">
        <v>81</v>
      </c>
      <c r="AG45" t="s">
        <v>81</v>
      </c>
      <c r="AH45" t="s">
        <v>81</v>
      </c>
      <c r="AI45" t="s">
        <v>81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0</v>
      </c>
      <c r="AQ45">
        <v>0</v>
      </c>
      <c r="AR45">
        <v>1</v>
      </c>
      <c r="AS45">
        <v>0</v>
      </c>
      <c r="AT45">
        <v>1</v>
      </c>
      <c r="AU45">
        <v>1</v>
      </c>
      <c r="AV45">
        <v>1</v>
      </c>
      <c r="AW45">
        <v>1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1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1</v>
      </c>
      <c r="BL45">
        <v>0</v>
      </c>
      <c r="BM45">
        <v>1</v>
      </c>
      <c r="BN45">
        <v>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1</v>
      </c>
      <c r="BY45">
        <v>1</v>
      </c>
      <c r="BZ45">
        <v>1</v>
      </c>
      <c r="CA45">
        <v>0</v>
      </c>
      <c r="CB45">
        <v>0</v>
      </c>
      <c r="CC45">
        <v>1</v>
      </c>
      <c r="CD45">
        <v>0</v>
      </c>
      <c r="CE45">
        <v>0</v>
      </c>
      <c r="CF45">
        <v>0</v>
      </c>
      <c r="CG45">
        <v>0</v>
      </c>
    </row>
    <row r="46" spans="1:85">
      <c r="A46" t="s">
        <v>139</v>
      </c>
      <c r="B46" s="150" t="s">
        <v>1514</v>
      </c>
      <c r="C46" t="s">
        <v>1520</v>
      </c>
      <c r="D46" t="s">
        <v>1300</v>
      </c>
      <c r="E46" t="s">
        <v>1098</v>
      </c>
      <c r="F46">
        <v>2016</v>
      </c>
      <c r="G46" t="s">
        <v>78</v>
      </c>
      <c r="H46">
        <v>2</v>
      </c>
      <c r="I46" t="s">
        <v>615</v>
      </c>
      <c r="J46" t="s">
        <v>613</v>
      </c>
      <c r="K46" t="s">
        <v>614</v>
      </c>
      <c r="L46" s="2" t="s">
        <v>98</v>
      </c>
      <c r="M46" s="2" t="s">
        <v>261</v>
      </c>
      <c r="N46" t="s">
        <v>81</v>
      </c>
      <c r="O46" t="s">
        <v>81</v>
      </c>
      <c r="P46" t="s">
        <v>81</v>
      </c>
      <c r="Q46" t="s">
        <v>81</v>
      </c>
      <c r="R46" t="s">
        <v>81</v>
      </c>
      <c r="S46" t="s">
        <v>81</v>
      </c>
      <c r="T46" t="s">
        <v>81</v>
      </c>
      <c r="U46" t="s">
        <v>81</v>
      </c>
      <c r="V46" t="s">
        <v>81</v>
      </c>
      <c r="W46" t="s">
        <v>82</v>
      </c>
      <c r="X46" t="s">
        <v>81</v>
      </c>
      <c r="Y46" t="s">
        <v>81</v>
      </c>
      <c r="Z46" t="s">
        <v>81</v>
      </c>
      <c r="AA46" t="s">
        <v>81</v>
      </c>
      <c r="AB46" t="s">
        <v>81</v>
      </c>
      <c r="AC46" t="s">
        <v>81</v>
      </c>
      <c r="AD46" t="s">
        <v>81</v>
      </c>
      <c r="AE46" t="s">
        <v>82</v>
      </c>
      <c r="AF46" t="s">
        <v>81</v>
      </c>
      <c r="AG46" t="s">
        <v>81</v>
      </c>
      <c r="AH46" t="s">
        <v>81</v>
      </c>
      <c r="AI46" t="s">
        <v>81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0</v>
      </c>
      <c r="AQ46">
        <v>0</v>
      </c>
      <c r="AR46">
        <v>1</v>
      </c>
      <c r="AS46">
        <v>0</v>
      </c>
      <c r="AT46">
        <v>1</v>
      </c>
      <c r="AU46">
        <v>1</v>
      </c>
      <c r="AV46">
        <v>0</v>
      </c>
      <c r="AW46">
        <v>1</v>
      </c>
      <c r="AX46">
        <v>0</v>
      </c>
      <c r="AY46">
        <v>0</v>
      </c>
      <c r="AZ46">
        <v>1</v>
      </c>
      <c r="BA46">
        <v>0</v>
      </c>
      <c r="BB46">
        <v>0</v>
      </c>
      <c r="BC46">
        <v>1</v>
      </c>
      <c r="BD46">
        <v>0</v>
      </c>
      <c r="BE46">
        <v>0</v>
      </c>
      <c r="BF46">
        <v>1</v>
      </c>
      <c r="BG46">
        <v>0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1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1</v>
      </c>
      <c r="BY46">
        <v>1</v>
      </c>
      <c r="BZ46">
        <v>1</v>
      </c>
      <c r="CA46">
        <v>0</v>
      </c>
      <c r="CB46">
        <v>0</v>
      </c>
      <c r="CC46">
        <v>1</v>
      </c>
      <c r="CD46">
        <v>0</v>
      </c>
      <c r="CE46">
        <v>0</v>
      </c>
      <c r="CF46">
        <v>0</v>
      </c>
      <c r="CG46">
        <v>0</v>
      </c>
    </row>
    <row r="47" spans="1:85">
      <c r="A47" t="s">
        <v>162</v>
      </c>
      <c r="B47" s="150" t="s">
        <v>1514</v>
      </c>
      <c r="C47" t="s">
        <v>1520</v>
      </c>
      <c r="D47" t="s">
        <v>1322</v>
      </c>
      <c r="E47" t="s">
        <v>1120</v>
      </c>
      <c r="F47">
        <v>2016</v>
      </c>
      <c r="G47" t="s">
        <v>78</v>
      </c>
      <c r="H47">
        <v>2</v>
      </c>
      <c r="I47" t="s">
        <v>682</v>
      </c>
      <c r="J47" t="s">
        <v>680</v>
      </c>
      <c r="K47" t="s">
        <v>681</v>
      </c>
      <c r="L47" s="2" t="s">
        <v>98</v>
      </c>
      <c r="M47" s="2" t="s">
        <v>261</v>
      </c>
      <c r="N47" t="s">
        <v>81</v>
      </c>
      <c r="O47" t="s">
        <v>81</v>
      </c>
      <c r="P47" t="s">
        <v>81</v>
      </c>
      <c r="Q47" t="s">
        <v>81</v>
      </c>
      <c r="R47" t="s">
        <v>81</v>
      </c>
      <c r="S47" t="s">
        <v>81</v>
      </c>
      <c r="T47" t="s">
        <v>81</v>
      </c>
      <c r="U47" t="s">
        <v>81</v>
      </c>
      <c r="V47" t="s">
        <v>81</v>
      </c>
      <c r="W47" t="s">
        <v>81</v>
      </c>
      <c r="X47" t="s">
        <v>81</v>
      </c>
      <c r="Y47" t="s">
        <v>81</v>
      </c>
      <c r="Z47" t="s">
        <v>81</v>
      </c>
      <c r="AA47" t="s">
        <v>82</v>
      </c>
      <c r="AB47" t="s">
        <v>81</v>
      </c>
      <c r="AC47" t="s">
        <v>81</v>
      </c>
      <c r="AD47" t="s">
        <v>81</v>
      </c>
      <c r="AE47" t="s">
        <v>81</v>
      </c>
      <c r="AF47" t="s">
        <v>81</v>
      </c>
      <c r="AG47" t="s">
        <v>81</v>
      </c>
      <c r="AH47" t="s">
        <v>82</v>
      </c>
      <c r="AI47" t="s">
        <v>81</v>
      </c>
      <c r="AJ47">
        <v>0</v>
      </c>
      <c r="AK47">
        <v>0</v>
      </c>
      <c r="AL47">
        <v>1</v>
      </c>
      <c r="AM47">
        <v>1</v>
      </c>
      <c r="AN47">
        <v>0</v>
      </c>
      <c r="AO47">
        <v>1</v>
      </c>
      <c r="AP47">
        <v>0</v>
      </c>
      <c r="AQ47">
        <v>0</v>
      </c>
      <c r="AR47">
        <v>1</v>
      </c>
      <c r="AS47">
        <v>0</v>
      </c>
      <c r="AT47">
        <v>1</v>
      </c>
      <c r="AU47">
        <v>1</v>
      </c>
      <c r="AV47">
        <v>1</v>
      </c>
      <c r="AW47">
        <v>1</v>
      </c>
      <c r="AX47">
        <v>0</v>
      </c>
      <c r="AY47">
        <v>0</v>
      </c>
      <c r="AZ47">
        <v>1</v>
      </c>
      <c r="BA47">
        <v>0</v>
      </c>
      <c r="BB47">
        <v>0</v>
      </c>
      <c r="BC47">
        <v>1</v>
      </c>
      <c r="BD47">
        <v>0</v>
      </c>
      <c r="BE47">
        <v>0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1</v>
      </c>
      <c r="BN47">
        <v>1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1</v>
      </c>
      <c r="BY47">
        <v>1</v>
      </c>
      <c r="BZ47">
        <v>0</v>
      </c>
      <c r="CA47">
        <v>1</v>
      </c>
      <c r="CB47">
        <v>0</v>
      </c>
      <c r="CC47">
        <v>1</v>
      </c>
      <c r="CD47">
        <v>0</v>
      </c>
      <c r="CE47">
        <v>0</v>
      </c>
      <c r="CF47">
        <v>0</v>
      </c>
      <c r="CG47">
        <v>0</v>
      </c>
    </row>
    <row r="48" spans="1:85">
      <c r="A48" t="s">
        <v>165</v>
      </c>
      <c r="B48" s="150" t="s">
        <v>1514</v>
      </c>
      <c r="C48" t="s">
        <v>1520</v>
      </c>
      <c r="D48" t="s">
        <v>1325</v>
      </c>
      <c r="E48" t="s">
        <v>1123</v>
      </c>
      <c r="F48">
        <v>2016</v>
      </c>
      <c r="G48" t="s">
        <v>78</v>
      </c>
      <c r="H48">
        <v>2</v>
      </c>
      <c r="I48" t="s">
        <v>691</v>
      </c>
      <c r="J48" t="s">
        <v>689</v>
      </c>
      <c r="K48" t="s">
        <v>690</v>
      </c>
      <c r="L48" s="2" t="s">
        <v>98</v>
      </c>
      <c r="M48" s="2" t="s">
        <v>261</v>
      </c>
      <c r="N48" t="s">
        <v>81</v>
      </c>
      <c r="O48" t="s">
        <v>81</v>
      </c>
      <c r="P48" t="s">
        <v>81</v>
      </c>
      <c r="Q48" t="s">
        <v>81</v>
      </c>
      <c r="R48" t="s">
        <v>81</v>
      </c>
      <c r="S48" t="s">
        <v>81</v>
      </c>
      <c r="T48" t="s">
        <v>81</v>
      </c>
      <c r="U48" t="s">
        <v>81</v>
      </c>
      <c r="V48" t="s">
        <v>81</v>
      </c>
      <c r="W48" t="s">
        <v>81</v>
      </c>
      <c r="X48" t="s">
        <v>81</v>
      </c>
      <c r="Y48" t="s">
        <v>81</v>
      </c>
      <c r="Z48" t="s">
        <v>81</v>
      </c>
      <c r="AA48" t="s">
        <v>81</v>
      </c>
      <c r="AB48" t="s">
        <v>81</v>
      </c>
      <c r="AC48" t="s">
        <v>81</v>
      </c>
      <c r="AD48" t="s">
        <v>81</v>
      </c>
      <c r="AE48" t="s">
        <v>82</v>
      </c>
      <c r="AF48" t="s">
        <v>81</v>
      </c>
      <c r="AG48" t="s">
        <v>81</v>
      </c>
      <c r="AH48" t="s">
        <v>81</v>
      </c>
      <c r="AI48" t="s">
        <v>81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0</v>
      </c>
      <c r="AR48">
        <v>1</v>
      </c>
      <c r="AS48">
        <v>0</v>
      </c>
      <c r="AT48">
        <v>1</v>
      </c>
      <c r="AU48">
        <v>1</v>
      </c>
      <c r="AV48">
        <v>1</v>
      </c>
      <c r="AW48">
        <v>1</v>
      </c>
      <c r="AX48">
        <v>0</v>
      </c>
      <c r="AY48">
        <v>0</v>
      </c>
      <c r="AZ48">
        <v>1</v>
      </c>
      <c r="BA48">
        <v>0</v>
      </c>
      <c r="BB48">
        <v>0</v>
      </c>
      <c r="BC48">
        <v>1</v>
      </c>
      <c r="BD48">
        <v>0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1</v>
      </c>
      <c r="BL48">
        <v>0</v>
      </c>
      <c r="BM48">
        <v>1</v>
      </c>
      <c r="BN48">
        <v>1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1</v>
      </c>
      <c r="BY48">
        <v>1</v>
      </c>
      <c r="BZ48">
        <v>1</v>
      </c>
      <c r="CA48">
        <v>0</v>
      </c>
      <c r="CB48">
        <v>0</v>
      </c>
      <c r="CC48">
        <v>1</v>
      </c>
      <c r="CD48">
        <v>0</v>
      </c>
      <c r="CE48">
        <v>0</v>
      </c>
      <c r="CF48">
        <v>0</v>
      </c>
      <c r="CG48">
        <v>0</v>
      </c>
    </row>
    <row r="49" spans="1:85">
      <c r="A49" t="s">
        <v>181</v>
      </c>
      <c r="B49" s="150" t="s">
        <v>1515</v>
      </c>
      <c r="C49" t="s">
        <v>1518</v>
      </c>
      <c r="D49" t="s">
        <v>1340</v>
      </c>
      <c r="E49" t="s">
        <v>1138</v>
      </c>
      <c r="F49">
        <v>2016</v>
      </c>
      <c r="G49" t="s">
        <v>78</v>
      </c>
      <c r="H49">
        <v>2</v>
      </c>
      <c r="I49" t="s">
        <v>736</v>
      </c>
      <c r="J49" t="s">
        <v>734</v>
      </c>
      <c r="K49" t="s">
        <v>735</v>
      </c>
      <c r="L49" s="2" t="s">
        <v>98</v>
      </c>
      <c r="M49" s="2" t="s">
        <v>261</v>
      </c>
      <c r="N49" t="s">
        <v>81</v>
      </c>
      <c r="O49" t="s">
        <v>81</v>
      </c>
      <c r="P49" t="s">
        <v>81</v>
      </c>
      <c r="Q49" t="s">
        <v>81</v>
      </c>
      <c r="R49" t="s">
        <v>81</v>
      </c>
      <c r="S49" t="s">
        <v>81</v>
      </c>
      <c r="T49" t="s">
        <v>81</v>
      </c>
      <c r="U49" t="s">
        <v>81</v>
      </c>
      <c r="V49" t="s">
        <v>81</v>
      </c>
      <c r="W49" t="s">
        <v>82</v>
      </c>
      <c r="X49" t="s">
        <v>81</v>
      </c>
      <c r="Y49" t="s">
        <v>81</v>
      </c>
      <c r="Z49" t="s">
        <v>81</v>
      </c>
      <c r="AA49" t="s">
        <v>81</v>
      </c>
      <c r="AB49" t="s">
        <v>81</v>
      </c>
      <c r="AC49" t="s">
        <v>81</v>
      </c>
      <c r="AD49" t="s">
        <v>81</v>
      </c>
      <c r="AE49" t="s">
        <v>82</v>
      </c>
      <c r="AF49" t="s">
        <v>81</v>
      </c>
      <c r="AG49" t="s">
        <v>81</v>
      </c>
      <c r="AH49" t="s">
        <v>81</v>
      </c>
      <c r="AI49" t="s">
        <v>81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0</v>
      </c>
      <c r="AR49">
        <v>1</v>
      </c>
      <c r="AS49">
        <v>0</v>
      </c>
      <c r="AT49">
        <v>1</v>
      </c>
      <c r="AU49">
        <v>1</v>
      </c>
      <c r="AV49">
        <v>0</v>
      </c>
      <c r="AW49">
        <v>1</v>
      </c>
      <c r="AX49">
        <v>0</v>
      </c>
      <c r="AY49">
        <v>0</v>
      </c>
      <c r="AZ49">
        <v>1</v>
      </c>
      <c r="BA49">
        <v>0</v>
      </c>
      <c r="BB49">
        <v>0</v>
      </c>
      <c r="BC49">
        <v>1</v>
      </c>
      <c r="BD49">
        <v>0</v>
      </c>
      <c r="BE49">
        <v>0</v>
      </c>
      <c r="BF49">
        <v>1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M49">
        <v>1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1</v>
      </c>
      <c r="BY49">
        <v>1</v>
      </c>
      <c r="BZ49">
        <v>1</v>
      </c>
      <c r="CA49">
        <v>0</v>
      </c>
      <c r="CB49">
        <v>0</v>
      </c>
      <c r="CC49">
        <v>1</v>
      </c>
      <c r="CD49">
        <v>0</v>
      </c>
      <c r="CE49">
        <v>0</v>
      </c>
      <c r="CF49">
        <v>0</v>
      </c>
      <c r="CG49">
        <v>0</v>
      </c>
    </row>
    <row r="50" spans="1:85">
      <c r="A50" t="s">
        <v>90</v>
      </c>
      <c r="B50" s="150" t="s">
        <v>1514</v>
      </c>
      <c r="C50" t="s">
        <v>1519</v>
      </c>
      <c r="D50" t="s">
        <v>1261</v>
      </c>
      <c r="E50" t="s">
        <v>1059</v>
      </c>
      <c r="F50">
        <v>2016</v>
      </c>
      <c r="G50" t="s">
        <v>78</v>
      </c>
      <c r="H50">
        <v>2</v>
      </c>
      <c r="I50" t="s">
        <v>498</v>
      </c>
      <c r="J50" t="s">
        <v>496</v>
      </c>
      <c r="K50" t="s">
        <v>497</v>
      </c>
      <c r="L50" s="2" t="s">
        <v>91</v>
      </c>
      <c r="M50" s="2" t="s">
        <v>261</v>
      </c>
      <c r="N50" t="s">
        <v>81</v>
      </c>
      <c r="O50" t="s">
        <v>81</v>
      </c>
      <c r="P50" t="s">
        <v>81</v>
      </c>
      <c r="Q50" t="s">
        <v>81</v>
      </c>
      <c r="R50" t="s">
        <v>81</v>
      </c>
      <c r="S50" t="s">
        <v>81</v>
      </c>
      <c r="T50" t="s">
        <v>81</v>
      </c>
      <c r="U50" t="s">
        <v>81</v>
      </c>
      <c r="V50" t="s">
        <v>81</v>
      </c>
      <c r="W50" t="s">
        <v>81</v>
      </c>
      <c r="X50" t="s">
        <v>81</v>
      </c>
      <c r="Y50" t="s">
        <v>81</v>
      </c>
      <c r="Z50" t="s">
        <v>81</v>
      </c>
      <c r="AA50" t="s">
        <v>81</v>
      </c>
      <c r="AB50" t="s">
        <v>81</v>
      </c>
      <c r="AC50" t="s">
        <v>81</v>
      </c>
      <c r="AD50" t="s">
        <v>81</v>
      </c>
      <c r="AE50" t="s">
        <v>82</v>
      </c>
      <c r="AF50" t="s">
        <v>81</v>
      </c>
      <c r="AG50" t="s">
        <v>81</v>
      </c>
      <c r="AH50" t="s">
        <v>81</v>
      </c>
      <c r="AI50" t="s">
        <v>81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1</v>
      </c>
      <c r="AU50">
        <v>1</v>
      </c>
      <c r="AV50">
        <v>1</v>
      </c>
      <c r="AW50">
        <v>1</v>
      </c>
      <c r="AX50">
        <v>0</v>
      </c>
      <c r="AY50">
        <v>0</v>
      </c>
      <c r="AZ50">
        <v>1</v>
      </c>
      <c r="BA50">
        <v>0</v>
      </c>
      <c r="BB50">
        <v>0</v>
      </c>
      <c r="BC50">
        <v>1</v>
      </c>
      <c r="BD50">
        <v>0</v>
      </c>
      <c r="BE50">
        <v>0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1</v>
      </c>
      <c r="BL50">
        <v>0</v>
      </c>
      <c r="BM50">
        <v>1</v>
      </c>
      <c r="BN50">
        <v>1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1</v>
      </c>
      <c r="BY50">
        <v>1</v>
      </c>
      <c r="BZ50">
        <v>0</v>
      </c>
      <c r="CA50">
        <v>0</v>
      </c>
      <c r="CB50">
        <v>0</v>
      </c>
      <c r="CC50">
        <v>1</v>
      </c>
      <c r="CD50">
        <v>0</v>
      </c>
      <c r="CE50">
        <v>0</v>
      </c>
      <c r="CF50">
        <v>0</v>
      </c>
      <c r="CG50">
        <v>0</v>
      </c>
    </row>
    <row r="51" spans="1:85">
      <c r="A51" t="s">
        <v>96</v>
      </c>
      <c r="B51" s="150" t="s">
        <v>1514</v>
      </c>
      <c r="C51" t="s">
        <v>1519</v>
      </c>
      <c r="D51" t="s">
        <v>1266</v>
      </c>
      <c r="E51" t="s">
        <v>1064</v>
      </c>
      <c r="F51">
        <v>2016</v>
      </c>
      <c r="G51" t="s">
        <v>78</v>
      </c>
      <c r="H51">
        <v>2</v>
      </c>
      <c r="I51" t="s">
        <v>513</v>
      </c>
      <c r="J51" t="s">
        <v>511</v>
      </c>
      <c r="K51" t="s">
        <v>512</v>
      </c>
      <c r="L51" s="2" t="s">
        <v>91</v>
      </c>
      <c r="M51" s="2" t="s">
        <v>261</v>
      </c>
      <c r="N51" t="s">
        <v>81</v>
      </c>
      <c r="O51" t="s">
        <v>81</v>
      </c>
      <c r="P51" t="s">
        <v>81</v>
      </c>
      <c r="Q51" t="s">
        <v>81</v>
      </c>
      <c r="R51" t="s">
        <v>81</v>
      </c>
      <c r="S51" t="s">
        <v>81</v>
      </c>
      <c r="T51" t="s">
        <v>81</v>
      </c>
      <c r="U51" t="s">
        <v>81</v>
      </c>
      <c r="V51" t="s">
        <v>81</v>
      </c>
      <c r="W51" t="s">
        <v>81</v>
      </c>
      <c r="X51" t="s">
        <v>81</v>
      </c>
      <c r="Y51" t="s">
        <v>81</v>
      </c>
      <c r="Z51" t="s">
        <v>81</v>
      </c>
      <c r="AA51" t="s">
        <v>81</v>
      </c>
      <c r="AB51" t="s">
        <v>81</v>
      </c>
      <c r="AC51" t="s">
        <v>81</v>
      </c>
      <c r="AD51" t="s">
        <v>81</v>
      </c>
      <c r="AE51" t="s">
        <v>82</v>
      </c>
      <c r="AF51" t="s">
        <v>81</v>
      </c>
      <c r="AG51" t="s">
        <v>81</v>
      </c>
      <c r="AH51" t="s">
        <v>81</v>
      </c>
      <c r="AI51" t="s">
        <v>81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0</v>
      </c>
      <c r="AY51">
        <v>0</v>
      </c>
      <c r="AZ51">
        <v>1</v>
      </c>
      <c r="BA51">
        <v>0</v>
      </c>
      <c r="BB51">
        <v>0</v>
      </c>
      <c r="BC51">
        <v>1</v>
      </c>
      <c r="BD51">
        <v>0</v>
      </c>
      <c r="BE51">
        <v>0</v>
      </c>
      <c r="BF51">
        <v>1</v>
      </c>
      <c r="BG51">
        <v>0</v>
      </c>
      <c r="BH51">
        <v>0</v>
      </c>
      <c r="BI51">
        <v>0</v>
      </c>
      <c r="BJ51">
        <v>0</v>
      </c>
      <c r="BK51">
        <v>1</v>
      </c>
      <c r="BL51">
        <v>0</v>
      </c>
      <c r="BM51">
        <v>1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1</v>
      </c>
      <c r="BY51">
        <v>1</v>
      </c>
      <c r="BZ51">
        <v>0</v>
      </c>
      <c r="CA51">
        <v>0</v>
      </c>
      <c r="CB51">
        <v>0</v>
      </c>
      <c r="CC51">
        <v>1</v>
      </c>
      <c r="CD51">
        <v>0</v>
      </c>
      <c r="CE51">
        <v>0</v>
      </c>
      <c r="CF51">
        <v>0</v>
      </c>
      <c r="CG51">
        <v>0</v>
      </c>
    </row>
    <row r="52" spans="1:85">
      <c r="A52" t="s">
        <v>117</v>
      </c>
      <c r="B52" s="150" t="s">
        <v>1514</v>
      </c>
      <c r="C52" t="s">
        <v>1520</v>
      </c>
      <c r="D52" t="s">
        <v>1280</v>
      </c>
      <c r="E52" t="s">
        <v>1078</v>
      </c>
      <c r="F52">
        <v>2016</v>
      </c>
      <c r="G52" t="s">
        <v>78</v>
      </c>
      <c r="H52">
        <v>2</v>
      </c>
      <c r="I52" t="s">
        <v>555</v>
      </c>
      <c r="J52" t="s">
        <v>553</v>
      </c>
      <c r="K52" t="s">
        <v>554</v>
      </c>
      <c r="L52" s="2" t="s">
        <v>91</v>
      </c>
      <c r="M52" s="2" t="s">
        <v>261</v>
      </c>
      <c r="N52" t="s">
        <v>81</v>
      </c>
      <c r="O52" t="s">
        <v>81</v>
      </c>
      <c r="P52" t="s">
        <v>81</v>
      </c>
      <c r="Q52" t="s">
        <v>81</v>
      </c>
      <c r="R52" t="s">
        <v>81</v>
      </c>
      <c r="S52" t="s">
        <v>81</v>
      </c>
      <c r="T52" t="s">
        <v>81</v>
      </c>
      <c r="U52" t="s">
        <v>81</v>
      </c>
      <c r="V52" t="s">
        <v>81</v>
      </c>
      <c r="W52" t="s">
        <v>81</v>
      </c>
      <c r="X52" t="s">
        <v>81</v>
      </c>
      <c r="Y52" t="s">
        <v>81</v>
      </c>
      <c r="Z52" t="s">
        <v>81</v>
      </c>
      <c r="AA52" t="s">
        <v>81</v>
      </c>
      <c r="AB52" t="s">
        <v>81</v>
      </c>
      <c r="AC52" t="s">
        <v>81</v>
      </c>
      <c r="AD52" t="s">
        <v>81</v>
      </c>
      <c r="AE52" t="s">
        <v>82</v>
      </c>
      <c r="AF52" t="s">
        <v>81</v>
      </c>
      <c r="AG52" t="s">
        <v>81</v>
      </c>
      <c r="AH52" t="s">
        <v>81</v>
      </c>
      <c r="AI52" t="s">
        <v>81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1</v>
      </c>
      <c r="AU52">
        <v>1</v>
      </c>
      <c r="AV52">
        <v>1</v>
      </c>
      <c r="AW52">
        <v>1</v>
      </c>
      <c r="AX52">
        <v>0</v>
      </c>
      <c r="AY52">
        <v>0</v>
      </c>
      <c r="AZ52">
        <v>1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1</v>
      </c>
      <c r="BL52">
        <v>0</v>
      </c>
      <c r="BM52">
        <v>1</v>
      </c>
      <c r="BN52">
        <v>1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1</v>
      </c>
      <c r="BY52">
        <v>1</v>
      </c>
      <c r="BZ52">
        <v>0</v>
      </c>
      <c r="CA52">
        <v>0</v>
      </c>
      <c r="CB52">
        <v>0</v>
      </c>
      <c r="CC52">
        <v>1</v>
      </c>
      <c r="CD52">
        <v>0</v>
      </c>
      <c r="CE52">
        <v>0</v>
      </c>
      <c r="CF52">
        <v>0</v>
      </c>
      <c r="CG52">
        <v>0</v>
      </c>
    </row>
    <row r="53" spans="1:85">
      <c r="A53" t="s">
        <v>137</v>
      </c>
      <c r="B53" s="150" t="s">
        <v>1514</v>
      </c>
      <c r="C53" t="s">
        <v>1520</v>
      </c>
      <c r="D53" t="s">
        <v>1298</v>
      </c>
      <c r="E53" t="s">
        <v>1096</v>
      </c>
      <c r="F53">
        <v>2016</v>
      </c>
      <c r="G53" t="s">
        <v>78</v>
      </c>
      <c r="H53">
        <v>2</v>
      </c>
      <c r="I53" t="s">
        <v>609</v>
      </c>
      <c r="J53" t="s">
        <v>607</v>
      </c>
      <c r="K53" t="s">
        <v>608</v>
      </c>
      <c r="L53" s="2" t="s">
        <v>91</v>
      </c>
      <c r="M53" s="2" t="s">
        <v>261</v>
      </c>
      <c r="N53" t="s">
        <v>81</v>
      </c>
      <c r="O53" t="s">
        <v>81</v>
      </c>
      <c r="P53" t="s">
        <v>81</v>
      </c>
      <c r="Q53" t="s">
        <v>81</v>
      </c>
      <c r="R53" t="s">
        <v>81</v>
      </c>
      <c r="S53" t="s">
        <v>81</v>
      </c>
      <c r="T53" t="s">
        <v>81</v>
      </c>
      <c r="U53" t="s">
        <v>81</v>
      </c>
      <c r="V53" t="s">
        <v>81</v>
      </c>
      <c r="W53" t="s">
        <v>82</v>
      </c>
      <c r="X53" t="s">
        <v>81</v>
      </c>
      <c r="Y53" t="s">
        <v>81</v>
      </c>
      <c r="Z53" t="s">
        <v>81</v>
      </c>
      <c r="AA53" t="s">
        <v>81</v>
      </c>
      <c r="AB53" t="s">
        <v>81</v>
      </c>
      <c r="AC53" t="s">
        <v>81</v>
      </c>
      <c r="AD53" t="s">
        <v>81</v>
      </c>
      <c r="AE53" t="s">
        <v>82</v>
      </c>
      <c r="AF53" t="s">
        <v>81</v>
      </c>
      <c r="AG53" t="s">
        <v>81</v>
      </c>
      <c r="AH53" t="s">
        <v>81</v>
      </c>
      <c r="AI53" t="s">
        <v>81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1</v>
      </c>
      <c r="AU53">
        <v>1</v>
      </c>
      <c r="AV53">
        <v>0</v>
      </c>
      <c r="AW53">
        <v>1</v>
      </c>
      <c r="AX53">
        <v>0</v>
      </c>
      <c r="AY53">
        <v>0</v>
      </c>
      <c r="AZ53">
        <v>1</v>
      </c>
      <c r="BA53">
        <v>0</v>
      </c>
      <c r="BB53">
        <v>0</v>
      </c>
      <c r="BC53">
        <v>1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1</v>
      </c>
      <c r="BL53">
        <v>0</v>
      </c>
      <c r="BM53">
        <v>1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1</v>
      </c>
      <c r="BY53">
        <v>1</v>
      </c>
      <c r="BZ53">
        <v>0</v>
      </c>
      <c r="CA53">
        <v>0</v>
      </c>
      <c r="CB53">
        <v>0</v>
      </c>
      <c r="CC53">
        <v>1</v>
      </c>
      <c r="CD53">
        <v>0</v>
      </c>
      <c r="CE53">
        <v>0</v>
      </c>
      <c r="CF53">
        <v>0</v>
      </c>
      <c r="CG53">
        <v>0</v>
      </c>
    </row>
    <row r="54" spans="1:85">
      <c r="A54" t="s">
        <v>77</v>
      </c>
      <c r="B54" s="150" t="s">
        <v>1514</v>
      </c>
      <c r="C54" t="s">
        <v>1518</v>
      </c>
      <c r="D54" t="s">
        <v>1255</v>
      </c>
      <c r="E54" t="s">
        <v>480</v>
      </c>
      <c r="F54">
        <v>2016</v>
      </c>
      <c r="G54" t="s">
        <v>78</v>
      </c>
      <c r="H54">
        <v>2</v>
      </c>
      <c r="I54" t="s">
        <v>479</v>
      </c>
      <c r="J54" t="s">
        <v>478</v>
      </c>
      <c r="K54" t="s">
        <v>481</v>
      </c>
      <c r="L54" s="2" t="s">
        <v>79</v>
      </c>
      <c r="M54" s="2" t="s">
        <v>261</v>
      </c>
      <c r="N54" t="s">
        <v>81</v>
      </c>
      <c r="O54" t="s">
        <v>81</v>
      </c>
      <c r="P54" t="s">
        <v>81</v>
      </c>
      <c r="Q54" t="s">
        <v>82</v>
      </c>
      <c r="R54" t="s">
        <v>81</v>
      </c>
      <c r="S54" t="s">
        <v>81</v>
      </c>
      <c r="T54" t="s">
        <v>81</v>
      </c>
      <c r="U54" t="s">
        <v>81</v>
      </c>
      <c r="V54" t="s">
        <v>81</v>
      </c>
      <c r="W54" t="s">
        <v>81</v>
      </c>
      <c r="X54" t="s">
        <v>81</v>
      </c>
      <c r="Y54" t="s">
        <v>81</v>
      </c>
      <c r="Z54" t="s">
        <v>81</v>
      </c>
      <c r="AA54" t="s">
        <v>81</v>
      </c>
      <c r="AB54" t="s">
        <v>81</v>
      </c>
      <c r="AC54" t="s">
        <v>81</v>
      </c>
      <c r="AD54" t="s">
        <v>81</v>
      </c>
      <c r="AE54" t="s">
        <v>82</v>
      </c>
      <c r="AF54" t="s">
        <v>81</v>
      </c>
      <c r="AG54" t="s">
        <v>81</v>
      </c>
      <c r="AH54" t="s">
        <v>81</v>
      </c>
      <c r="AI54" t="s">
        <v>81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1</v>
      </c>
      <c r="AU54">
        <v>1</v>
      </c>
      <c r="AV54">
        <v>1</v>
      </c>
      <c r="AW54">
        <v>1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1</v>
      </c>
      <c r="BD54">
        <v>0</v>
      </c>
      <c r="BE54">
        <v>0</v>
      </c>
      <c r="BF54">
        <v>1</v>
      </c>
      <c r="BG54">
        <v>0</v>
      </c>
      <c r="BH54">
        <v>0</v>
      </c>
      <c r="BI54">
        <v>0</v>
      </c>
      <c r="BJ54">
        <v>0</v>
      </c>
      <c r="BK54">
        <v>1</v>
      </c>
      <c r="BL54">
        <v>0</v>
      </c>
      <c r="BM54">
        <v>1</v>
      </c>
      <c r="BN54">
        <v>1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1</v>
      </c>
      <c r="BY54">
        <v>1</v>
      </c>
      <c r="BZ54">
        <v>1</v>
      </c>
      <c r="CA54">
        <v>0</v>
      </c>
      <c r="CB54">
        <v>0</v>
      </c>
      <c r="CC54">
        <v>1</v>
      </c>
      <c r="CD54">
        <v>0</v>
      </c>
      <c r="CE54">
        <v>0</v>
      </c>
      <c r="CF54">
        <v>0</v>
      </c>
      <c r="CG54">
        <v>0</v>
      </c>
    </row>
    <row r="55" spans="1:85">
      <c r="A55" t="s">
        <v>119</v>
      </c>
      <c r="B55" s="150" t="s">
        <v>1514</v>
      </c>
      <c r="C55" t="s">
        <v>1520</v>
      </c>
      <c r="D55" t="s">
        <v>1282</v>
      </c>
      <c r="E55" t="s">
        <v>1080</v>
      </c>
      <c r="F55">
        <v>2016</v>
      </c>
      <c r="G55" t="s">
        <v>78</v>
      </c>
      <c r="H55">
        <v>2</v>
      </c>
      <c r="I55" t="s">
        <v>561</v>
      </c>
      <c r="J55" t="s">
        <v>559</v>
      </c>
      <c r="K55" t="s">
        <v>560</v>
      </c>
      <c r="L55" s="2" t="s">
        <v>79</v>
      </c>
      <c r="M55" s="2" t="s">
        <v>261</v>
      </c>
      <c r="N55" t="s">
        <v>81</v>
      </c>
      <c r="O55" t="s">
        <v>81</v>
      </c>
      <c r="P55" t="s">
        <v>81</v>
      </c>
      <c r="Q55" t="s">
        <v>81</v>
      </c>
      <c r="R55" t="s">
        <v>81</v>
      </c>
      <c r="S55" t="s">
        <v>81</v>
      </c>
      <c r="T55" t="s">
        <v>81</v>
      </c>
      <c r="U55" t="s">
        <v>81</v>
      </c>
      <c r="V55" t="s">
        <v>81</v>
      </c>
      <c r="W55" t="s">
        <v>82</v>
      </c>
      <c r="X55" t="s">
        <v>81</v>
      </c>
      <c r="Y55" t="s">
        <v>81</v>
      </c>
      <c r="Z55" t="s">
        <v>81</v>
      </c>
      <c r="AA55" t="s">
        <v>81</v>
      </c>
      <c r="AB55" t="s">
        <v>81</v>
      </c>
      <c r="AC55" t="s">
        <v>81</v>
      </c>
      <c r="AD55" t="s">
        <v>81</v>
      </c>
      <c r="AE55" t="s">
        <v>82</v>
      </c>
      <c r="AF55" t="s">
        <v>81</v>
      </c>
      <c r="AG55" t="s">
        <v>81</v>
      </c>
      <c r="AH55" t="s">
        <v>81</v>
      </c>
      <c r="AI55" t="s">
        <v>81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1</v>
      </c>
      <c r="AU55">
        <v>1</v>
      </c>
      <c r="AV55">
        <v>1</v>
      </c>
      <c r="AW55">
        <v>1</v>
      </c>
      <c r="AX55">
        <v>0</v>
      </c>
      <c r="AY55">
        <v>0</v>
      </c>
      <c r="AZ55">
        <v>1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1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1</v>
      </c>
      <c r="BY55">
        <v>1</v>
      </c>
      <c r="BZ55">
        <v>1</v>
      </c>
      <c r="CA55">
        <v>0</v>
      </c>
      <c r="CB55">
        <v>0</v>
      </c>
      <c r="CC55">
        <v>1</v>
      </c>
      <c r="CD55">
        <v>0</v>
      </c>
      <c r="CE55">
        <v>0</v>
      </c>
      <c r="CF55">
        <v>0</v>
      </c>
      <c r="CG55">
        <v>0</v>
      </c>
    </row>
    <row r="56" spans="1:85">
      <c r="A56" t="s">
        <v>121</v>
      </c>
      <c r="B56" s="150" t="s">
        <v>1514</v>
      </c>
      <c r="C56" t="s">
        <v>1520</v>
      </c>
      <c r="D56" t="s">
        <v>1284</v>
      </c>
      <c r="E56" t="s">
        <v>1082</v>
      </c>
      <c r="F56">
        <v>2016</v>
      </c>
      <c r="G56" t="s">
        <v>78</v>
      </c>
      <c r="H56">
        <v>2</v>
      </c>
      <c r="I56" t="s">
        <v>567</v>
      </c>
      <c r="J56" t="s">
        <v>565</v>
      </c>
      <c r="K56" t="s">
        <v>566</v>
      </c>
      <c r="L56" s="2" t="s">
        <v>79</v>
      </c>
      <c r="M56" s="2" t="s">
        <v>261</v>
      </c>
      <c r="N56" t="s">
        <v>81</v>
      </c>
      <c r="O56" t="s">
        <v>81</v>
      </c>
      <c r="P56" t="s">
        <v>81</v>
      </c>
      <c r="Q56" t="s">
        <v>82</v>
      </c>
      <c r="R56" t="s">
        <v>81</v>
      </c>
      <c r="S56" t="s">
        <v>81</v>
      </c>
      <c r="T56" t="s">
        <v>81</v>
      </c>
      <c r="U56" t="s">
        <v>81</v>
      </c>
      <c r="V56" t="s">
        <v>82</v>
      </c>
      <c r="W56" t="s">
        <v>82</v>
      </c>
      <c r="X56" t="s">
        <v>81</v>
      </c>
      <c r="Y56" t="s">
        <v>81</v>
      </c>
      <c r="Z56" t="s">
        <v>81</v>
      </c>
      <c r="AA56" t="s">
        <v>81</v>
      </c>
      <c r="AB56" t="s">
        <v>81</v>
      </c>
      <c r="AC56" t="s">
        <v>81</v>
      </c>
      <c r="AD56" t="s">
        <v>81</v>
      </c>
      <c r="AE56" t="s">
        <v>82</v>
      </c>
      <c r="AF56" t="s">
        <v>81</v>
      </c>
      <c r="AG56" t="s">
        <v>81</v>
      </c>
      <c r="AH56" t="s">
        <v>81</v>
      </c>
      <c r="AI56" t="s">
        <v>81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1</v>
      </c>
      <c r="AU56">
        <v>1</v>
      </c>
      <c r="AV56">
        <v>1</v>
      </c>
      <c r="AW56">
        <v>1</v>
      </c>
      <c r="AX56">
        <v>0</v>
      </c>
      <c r="AY56">
        <v>0</v>
      </c>
      <c r="AZ56">
        <v>1</v>
      </c>
      <c r="BA56">
        <v>0</v>
      </c>
      <c r="BB56">
        <v>0</v>
      </c>
      <c r="BC56">
        <v>1</v>
      </c>
      <c r="BD56">
        <v>0</v>
      </c>
      <c r="BE56">
        <v>0</v>
      </c>
      <c r="BF56">
        <v>1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1</v>
      </c>
      <c r="BY56">
        <v>1</v>
      </c>
      <c r="BZ56">
        <v>1</v>
      </c>
      <c r="CA56">
        <v>0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</row>
    <row r="57" spans="1:85">
      <c r="A57" t="s">
        <v>122</v>
      </c>
      <c r="B57" s="150" t="s">
        <v>1514</v>
      </c>
      <c r="C57" t="s">
        <v>1520</v>
      </c>
      <c r="D57" t="s">
        <v>1285</v>
      </c>
      <c r="E57" t="s">
        <v>1083</v>
      </c>
      <c r="F57">
        <v>2016</v>
      </c>
      <c r="G57" t="s">
        <v>78</v>
      </c>
      <c r="H57">
        <v>2</v>
      </c>
      <c r="I57" t="s">
        <v>570</v>
      </c>
      <c r="J57" t="s">
        <v>568</v>
      </c>
      <c r="K57" t="s">
        <v>569</v>
      </c>
      <c r="L57" s="2" t="s">
        <v>79</v>
      </c>
      <c r="M57" s="2" t="s">
        <v>261</v>
      </c>
      <c r="N57" t="s">
        <v>81</v>
      </c>
      <c r="O57" t="s">
        <v>81</v>
      </c>
      <c r="P57" t="s">
        <v>81</v>
      </c>
      <c r="Q57" t="s">
        <v>82</v>
      </c>
      <c r="R57" t="s">
        <v>81</v>
      </c>
      <c r="S57" t="s">
        <v>81</v>
      </c>
      <c r="T57" t="s">
        <v>81</v>
      </c>
      <c r="U57" t="s">
        <v>81</v>
      </c>
      <c r="V57" t="s">
        <v>82</v>
      </c>
      <c r="W57" t="s">
        <v>82</v>
      </c>
      <c r="X57" t="s">
        <v>81</v>
      </c>
      <c r="Y57" t="s">
        <v>81</v>
      </c>
      <c r="Z57" t="s">
        <v>81</v>
      </c>
      <c r="AA57" t="s">
        <v>81</v>
      </c>
      <c r="AB57" t="s">
        <v>81</v>
      </c>
      <c r="AC57" t="s">
        <v>81</v>
      </c>
      <c r="AD57" t="s">
        <v>81</v>
      </c>
      <c r="AE57" t="s">
        <v>82</v>
      </c>
      <c r="AF57" t="s">
        <v>81</v>
      </c>
      <c r="AG57" t="s">
        <v>81</v>
      </c>
      <c r="AH57" t="s">
        <v>81</v>
      </c>
      <c r="AI57" t="s">
        <v>81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0</v>
      </c>
      <c r="AT57">
        <v>1</v>
      </c>
      <c r="AU57">
        <v>1</v>
      </c>
      <c r="AV57">
        <v>1</v>
      </c>
      <c r="AW57">
        <v>1</v>
      </c>
      <c r="AX57">
        <v>0</v>
      </c>
      <c r="AY57">
        <v>0</v>
      </c>
      <c r="AZ57">
        <v>1</v>
      </c>
      <c r="BA57">
        <v>0</v>
      </c>
      <c r="BB57">
        <v>0</v>
      </c>
      <c r="BC57">
        <v>1</v>
      </c>
      <c r="BD57">
        <v>0</v>
      </c>
      <c r="BE57">
        <v>0</v>
      </c>
      <c r="BF57">
        <v>1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1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1</v>
      </c>
      <c r="BY57">
        <v>1</v>
      </c>
      <c r="BZ57">
        <v>1</v>
      </c>
      <c r="CA57">
        <v>0</v>
      </c>
      <c r="CB57">
        <v>0</v>
      </c>
      <c r="CC57">
        <v>1</v>
      </c>
      <c r="CD57">
        <v>0</v>
      </c>
      <c r="CE57">
        <v>0</v>
      </c>
      <c r="CF57">
        <v>0</v>
      </c>
      <c r="CG57">
        <v>0</v>
      </c>
    </row>
    <row r="58" spans="1:85">
      <c r="A58" t="s">
        <v>129</v>
      </c>
      <c r="B58" s="150" t="s">
        <v>1514</v>
      </c>
      <c r="C58" t="s">
        <v>1520</v>
      </c>
      <c r="D58" t="s">
        <v>1290</v>
      </c>
      <c r="E58" t="s">
        <v>1088</v>
      </c>
      <c r="F58">
        <v>2016</v>
      </c>
      <c r="G58" t="s">
        <v>78</v>
      </c>
      <c r="H58">
        <v>2</v>
      </c>
      <c r="I58" t="s">
        <v>585</v>
      </c>
      <c r="J58" t="s">
        <v>583</v>
      </c>
      <c r="K58" t="s">
        <v>584</v>
      </c>
      <c r="L58" s="2" t="s">
        <v>79</v>
      </c>
      <c r="M58" s="2" t="s">
        <v>261</v>
      </c>
      <c r="N58" t="s">
        <v>81</v>
      </c>
      <c r="O58" t="s">
        <v>81</v>
      </c>
      <c r="P58" t="s">
        <v>81</v>
      </c>
      <c r="Q58" t="s">
        <v>81</v>
      </c>
      <c r="R58" t="s">
        <v>81</v>
      </c>
      <c r="S58" t="s">
        <v>81</v>
      </c>
      <c r="T58" t="s">
        <v>81</v>
      </c>
      <c r="U58" t="s">
        <v>81</v>
      </c>
      <c r="V58" t="s">
        <v>81</v>
      </c>
      <c r="W58" t="s">
        <v>82</v>
      </c>
      <c r="X58" t="s">
        <v>81</v>
      </c>
      <c r="Y58" t="s">
        <v>81</v>
      </c>
      <c r="Z58" t="s">
        <v>81</v>
      </c>
      <c r="AA58" t="s">
        <v>81</v>
      </c>
      <c r="AB58" t="s">
        <v>81</v>
      </c>
      <c r="AC58" t="s">
        <v>81</v>
      </c>
      <c r="AD58" t="s">
        <v>81</v>
      </c>
      <c r="AE58" t="s">
        <v>82</v>
      </c>
      <c r="AF58" t="s">
        <v>81</v>
      </c>
      <c r="AG58" t="s">
        <v>81</v>
      </c>
      <c r="AH58" t="s">
        <v>81</v>
      </c>
      <c r="AI58" t="s">
        <v>81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  <c r="AS58">
        <v>0</v>
      </c>
      <c r="AT58">
        <v>1</v>
      </c>
      <c r="AU58">
        <v>1</v>
      </c>
      <c r="AV58">
        <v>1</v>
      </c>
      <c r="AW58">
        <v>1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1</v>
      </c>
      <c r="BD58">
        <v>0</v>
      </c>
      <c r="BE58">
        <v>0</v>
      </c>
      <c r="BF58">
        <v>1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1</v>
      </c>
      <c r="BN58">
        <v>1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1</v>
      </c>
      <c r="BY58">
        <v>1</v>
      </c>
      <c r="BZ58">
        <v>1</v>
      </c>
      <c r="CA58">
        <v>0</v>
      </c>
      <c r="CB58">
        <v>0</v>
      </c>
      <c r="CC58">
        <v>1</v>
      </c>
      <c r="CD58">
        <v>0</v>
      </c>
      <c r="CE58">
        <v>0</v>
      </c>
      <c r="CF58">
        <v>0</v>
      </c>
      <c r="CG58">
        <v>0</v>
      </c>
    </row>
    <row r="59" spans="1:85">
      <c r="A59" t="s">
        <v>138</v>
      </c>
      <c r="B59" s="150" t="s">
        <v>1514</v>
      </c>
      <c r="C59" t="s">
        <v>1520</v>
      </c>
      <c r="D59" t="s">
        <v>1299</v>
      </c>
      <c r="E59" t="s">
        <v>1097</v>
      </c>
      <c r="F59">
        <v>2016</v>
      </c>
      <c r="G59" t="s">
        <v>78</v>
      </c>
      <c r="H59">
        <v>2</v>
      </c>
      <c r="I59" t="s">
        <v>612</v>
      </c>
      <c r="J59" t="s">
        <v>610</v>
      </c>
      <c r="K59" t="s">
        <v>611</v>
      </c>
      <c r="L59" s="2" t="s">
        <v>79</v>
      </c>
      <c r="M59" s="2" t="s">
        <v>261</v>
      </c>
      <c r="N59" t="s">
        <v>81</v>
      </c>
      <c r="O59" t="s">
        <v>81</v>
      </c>
      <c r="P59" t="s">
        <v>81</v>
      </c>
      <c r="Q59" t="s">
        <v>81</v>
      </c>
      <c r="R59" t="s">
        <v>81</v>
      </c>
      <c r="S59" t="s">
        <v>81</v>
      </c>
      <c r="T59" t="s">
        <v>81</v>
      </c>
      <c r="U59" t="s">
        <v>81</v>
      </c>
      <c r="V59" t="s">
        <v>81</v>
      </c>
      <c r="W59" t="s">
        <v>81</v>
      </c>
      <c r="X59" t="s">
        <v>81</v>
      </c>
      <c r="Y59" t="s">
        <v>81</v>
      </c>
      <c r="Z59" t="s">
        <v>81</v>
      </c>
      <c r="AA59" t="s">
        <v>81</v>
      </c>
      <c r="AB59" t="s">
        <v>81</v>
      </c>
      <c r="AC59" t="s">
        <v>81</v>
      </c>
      <c r="AD59" t="s">
        <v>81</v>
      </c>
      <c r="AE59" t="s">
        <v>82</v>
      </c>
      <c r="AF59" t="s">
        <v>81</v>
      </c>
      <c r="AG59" t="s">
        <v>81</v>
      </c>
      <c r="AH59" t="s">
        <v>81</v>
      </c>
      <c r="AI59" t="s">
        <v>81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1</v>
      </c>
      <c r="AP59">
        <v>0</v>
      </c>
      <c r="AQ59">
        <v>0</v>
      </c>
      <c r="AR59">
        <v>1</v>
      </c>
      <c r="AS59">
        <v>0</v>
      </c>
      <c r="AT59">
        <v>1</v>
      </c>
      <c r="AU59">
        <v>1</v>
      </c>
      <c r="AV59">
        <v>1</v>
      </c>
      <c r="AW59">
        <v>1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1</v>
      </c>
      <c r="BN59">
        <v>1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1</v>
      </c>
      <c r="BY59">
        <v>1</v>
      </c>
      <c r="BZ59">
        <v>1</v>
      </c>
      <c r="CA59">
        <v>0</v>
      </c>
      <c r="CB59">
        <v>0</v>
      </c>
      <c r="CC59">
        <v>1</v>
      </c>
      <c r="CD59">
        <v>0</v>
      </c>
      <c r="CE59">
        <v>0</v>
      </c>
      <c r="CF59">
        <v>0</v>
      </c>
      <c r="CG59">
        <v>0</v>
      </c>
    </row>
    <row r="60" spans="1:85">
      <c r="A60" t="s">
        <v>163</v>
      </c>
      <c r="B60" s="150" t="s">
        <v>1514</v>
      </c>
      <c r="C60" t="s">
        <v>1520</v>
      </c>
      <c r="D60" t="s">
        <v>1323</v>
      </c>
      <c r="E60" t="s">
        <v>1121</v>
      </c>
      <c r="F60">
        <v>2016</v>
      </c>
      <c r="G60" t="s">
        <v>78</v>
      </c>
      <c r="H60">
        <v>2</v>
      </c>
      <c r="I60" t="s">
        <v>685</v>
      </c>
      <c r="J60" t="s">
        <v>683</v>
      </c>
      <c r="K60" t="s">
        <v>684</v>
      </c>
      <c r="L60" s="2" t="s">
        <v>79</v>
      </c>
      <c r="M60" s="2" t="s">
        <v>261</v>
      </c>
      <c r="N60" t="s">
        <v>81</v>
      </c>
      <c r="O60" t="s">
        <v>81</v>
      </c>
      <c r="P60" t="s">
        <v>81</v>
      </c>
      <c r="Q60" t="s">
        <v>81</v>
      </c>
      <c r="R60" t="s">
        <v>81</v>
      </c>
      <c r="S60" t="s">
        <v>81</v>
      </c>
      <c r="T60" t="s">
        <v>81</v>
      </c>
      <c r="U60" t="s">
        <v>81</v>
      </c>
      <c r="V60" t="s">
        <v>81</v>
      </c>
      <c r="W60" t="s">
        <v>82</v>
      </c>
      <c r="X60" t="s">
        <v>81</v>
      </c>
      <c r="Y60" t="s">
        <v>81</v>
      </c>
      <c r="Z60" t="s">
        <v>81</v>
      </c>
      <c r="AA60" t="s">
        <v>81</v>
      </c>
      <c r="AB60" t="s">
        <v>81</v>
      </c>
      <c r="AC60" t="s">
        <v>81</v>
      </c>
      <c r="AD60" t="s">
        <v>81</v>
      </c>
      <c r="AE60" t="s">
        <v>82</v>
      </c>
      <c r="AF60" t="s">
        <v>81</v>
      </c>
      <c r="AG60" t="s">
        <v>81</v>
      </c>
      <c r="AH60" t="s">
        <v>81</v>
      </c>
      <c r="AI60" t="s">
        <v>81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1</v>
      </c>
      <c r="AP60">
        <v>0</v>
      </c>
      <c r="AQ60">
        <v>0</v>
      </c>
      <c r="AR60">
        <v>1</v>
      </c>
      <c r="AS60">
        <v>0</v>
      </c>
      <c r="AT60">
        <v>1</v>
      </c>
      <c r="AU60">
        <v>1</v>
      </c>
      <c r="AV60">
        <v>0</v>
      </c>
      <c r="AW60">
        <v>1</v>
      </c>
      <c r="AX60">
        <v>0</v>
      </c>
      <c r="AY60">
        <v>0</v>
      </c>
      <c r="AZ60">
        <v>1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1</v>
      </c>
      <c r="BL60">
        <v>0</v>
      </c>
      <c r="BM60">
        <v>1</v>
      </c>
      <c r="BN60">
        <v>1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0</v>
      </c>
    </row>
    <row r="61" spans="1:85">
      <c r="A61" t="s">
        <v>190</v>
      </c>
      <c r="B61" s="150" t="s">
        <v>1515</v>
      </c>
      <c r="C61" t="s">
        <v>1519</v>
      </c>
      <c r="D61" t="s">
        <v>1349</v>
      </c>
      <c r="E61" t="s">
        <v>1147</v>
      </c>
      <c r="F61">
        <v>2016</v>
      </c>
      <c r="G61" t="s">
        <v>78</v>
      </c>
      <c r="H61">
        <v>2</v>
      </c>
      <c r="I61" t="s">
        <v>763</v>
      </c>
      <c r="J61" t="s">
        <v>761</v>
      </c>
      <c r="K61" t="s">
        <v>762</v>
      </c>
      <c r="L61" s="2" t="s">
        <v>79</v>
      </c>
      <c r="M61" s="2" t="s">
        <v>261</v>
      </c>
      <c r="N61" t="s">
        <v>81</v>
      </c>
      <c r="O61" t="s">
        <v>81</v>
      </c>
      <c r="P61" t="s">
        <v>81</v>
      </c>
      <c r="Q61" t="s">
        <v>81</v>
      </c>
      <c r="R61" t="s">
        <v>81</v>
      </c>
      <c r="S61" t="s">
        <v>81</v>
      </c>
      <c r="T61" t="s">
        <v>81</v>
      </c>
      <c r="U61" t="s">
        <v>81</v>
      </c>
      <c r="V61" t="s">
        <v>81</v>
      </c>
      <c r="W61" t="s">
        <v>81</v>
      </c>
      <c r="X61" t="s">
        <v>81</v>
      </c>
      <c r="Y61" t="s">
        <v>81</v>
      </c>
      <c r="Z61" t="s">
        <v>81</v>
      </c>
      <c r="AA61" t="s">
        <v>81</v>
      </c>
      <c r="AB61" t="s">
        <v>81</v>
      </c>
      <c r="AC61" t="s">
        <v>81</v>
      </c>
      <c r="AD61" t="s">
        <v>81</v>
      </c>
      <c r="AE61" t="s">
        <v>82</v>
      </c>
      <c r="AF61" t="s">
        <v>81</v>
      </c>
      <c r="AG61" t="s">
        <v>81</v>
      </c>
      <c r="AH61" t="s">
        <v>81</v>
      </c>
      <c r="AI61" t="s">
        <v>81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</v>
      </c>
      <c r="AP61">
        <v>0</v>
      </c>
      <c r="AQ61">
        <v>0</v>
      </c>
      <c r="AR61">
        <v>1</v>
      </c>
      <c r="AS61">
        <v>0</v>
      </c>
      <c r="AT61">
        <v>1</v>
      </c>
      <c r="AU61">
        <v>1</v>
      </c>
      <c r="AV61">
        <v>1</v>
      </c>
      <c r="AW61">
        <v>1</v>
      </c>
      <c r="AX61">
        <v>0</v>
      </c>
      <c r="AY61">
        <v>0</v>
      </c>
      <c r="AZ61">
        <v>1</v>
      </c>
      <c r="BA61">
        <v>0</v>
      </c>
      <c r="BB61">
        <v>0</v>
      </c>
      <c r="BC61">
        <v>1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1</v>
      </c>
      <c r="BN61">
        <v>1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</v>
      </c>
      <c r="BY61">
        <v>1</v>
      </c>
      <c r="BZ61">
        <v>0</v>
      </c>
      <c r="CA61">
        <v>0</v>
      </c>
      <c r="CB61">
        <v>0</v>
      </c>
      <c r="CC61">
        <v>1</v>
      </c>
      <c r="CD61">
        <v>0</v>
      </c>
      <c r="CE61">
        <v>0</v>
      </c>
      <c r="CF61">
        <v>0</v>
      </c>
      <c r="CG61">
        <v>0</v>
      </c>
    </row>
    <row r="62" spans="1:85">
      <c r="A62" t="s">
        <v>269</v>
      </c>
      <c r="B62" s="150" t="s">
        <v>1516</v>
      </c>
      <c r="C62" t="s">
        <v>1520</v>
      </c>
      <c r="D62" t="s">
        <v>1428</v>
      </c>
      <c r="E62" t="s">
        <v>1225</v>
      </c>
      <c r="F62">
        <v>2016</v>
      </c>
      <c r="G62" t="s">
        <v>78</v>
      </c>
      <c r="H62">
        <v>2</v>
      </c>
      <c r="I62" t="s">
        <v>999</v>
      </c>
      <c r="J62" t="s">
        <v>1000</v>
      </c>
      <c r="K62" t="s">
        <v>1001</v>
      </c>
      <c r="L62" s="2" t="s">
        <v>79</v>
      </c>
      <c r="M62" s="2" t="s">
        <v>261</v>
      </c>
      <c r="N62" t="s">
        <v>81</v>
      </c>
      <c r="O62" t="s">
        <v>81</v>
      </c>
      <c r="P62" t="s">
        <v>81</v>
      </c>
      <c r="Q62" t="s">
        <v>82</v>
      </c>
      <c r="R62" t="s">
        <v>81</v>
      </c>
      <c r="S62" t="s">
        <v>81</v>
      </c>
      <c r="T62" t="s">
        <v>81</v>
      </c>
      <c r="U62" t="s">
        <v>81</v>
      </c>
      <c r="V62" t="s">
        <v>81</v>
      </c>
      <c r="W62" t="s">
        <v>81</v>
      </c>
      <c r="X62" t="s">
        <v>81</v>
      </c>
      <c r="Y62" t="s">
        <v>81</v>
      </c>
      <c r="Z62" t="s">
        <v>81</v>
      </c>
      <c r="AA62" t="s">
        <v>81</v>
      </c>
      <c r="AB62" t="s">
        <v>81</v>
      </c>
      <c r="AC62" t="s">
        <v>81</v>
      </c>
      <c r="AD62" t="s">
        <v>81</v>
      </c>
      <c r="AE62" t="s">
        <v>82</v>
      </c>
      <c r="AF62" t="s">
        <v>81</v>
      </c>
      <c r="AG62" t="s">
        <v>81</v>
      </c>
      <c r="AH62" t="s">
        <v>81</v>
      </c>
      <c r="AI62" t="s">
        <v>81</v>
      </c>
      <c r="AJ62">
        <v>0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1</v>
      </c>
      <c r="AU62">
        <v>1</v>
      </c>
      <c r="AV62">
        <v>0</v>
      </c>
      <c r="AW62">
        <v>1</v>
      </c>
      <c r="AX62">
        <v>0</v>
      </c>
      <c r="AY62">
        <v>0</v>
      </c>
      <c r="AZ62">
        <v>1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1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1</v>
      </c>
      <c r="BN62">
        <v>1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1</v>
      </c>
      <c r="CD62">
        <v>0</v>
      </c>
      <c r="CE62">
        <v>0</v>
      </c>
      <c r="CF62">
        <v>0</v>
      </c>
      <c r="CG62">
        <v>0</v>
      </c>
    </row>
    <row r="63" spans="1:85">
      <c r="A63" t="s">
        <v>281</v>
      </c>
      <c r="B63" s="150" t="s">
        <v>1516</v>
      </c>
      <c r="C63" t="s">
        <v>1520</v>
      </c>
      <c r="D63" s="8" t="s">
        <v>1440</v>
      </c>
      <c r="E63" t="s">
        <v>1237</v>
      </c>
      <c r="F63">
        <v>2016</v>
      </c>
      <c r="G63" t="s">
        <v>78</v>
      </c>
      <c r="H63">
        <v>2</v>
      </c>
      <c r="I63" t="s">
        <v>1035</v>
      </c>
      <c r="J63" t="s">
        <v>1036</v>
      </c>
      <c r="K63" t="s">
        <v>1037</v>
      </c>
      <c r="L63" s="2" t="s">
        <v>79</v>
      </c>
      <c r="M63" s="2" t="s">
        <v>261</v>
      </c>
      <c r="N63" t="s">
        <v>81</v>
      </c>
      <c r="O63" t="s">
        <v>81</v>
      </c>
      <c r="P63" t="s">
        <v>81</v>
      </c>
      <c r="Q63" t="s">
        <v>82</v>
      </c>
      <c r="R63" t="s">
        <v>81</v>
      </c>
      <c r="S63" t="s">
        <v>81</v>
      </c>
      <c r="T63" t="s">
        <v>81</v>
      </c>
      <c r="U63" t="s">
        <v>81</v>
      </c>
      <c r="V63" t="s">
        <v>81</v>
      </c>
      <c r="W63" t="s">
        <v>81</v>
      </c>
      <c r="X63" t="s">
        <v>81</v>
      </c>
      <c r="Y63" t="s">
        <v>81</v>
      </c>
      <c r="Z63" t="s">
        <v>81</v>
      </c>
      <c r="AA63" t="s">
        <v>81</v>
      </c>
      <c r="AB63" t="s">
        <v>81</v>
      </c>
      <c r="AC63" t="s">
        <v>81</v>
      </c>
      <c r="AD63" t="s">
        <v>81</v>
      </c>
      <c r="AE63" t="s">
        <v>82</v>
      </c>
      <c r="AF63" t="s">
        <v>81</v>
      </c>
      <c r="AG63" t="s">
        <v>81</v>
      </c>
      <c r="AH63" t="s">
        <v>81</v>
      </c>
      <c r="AI63" t="s">
        <v>81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1</v>
      </c>
      <c r="AV63">
        <v>1</v>
      </c>
      <c r="AW63">
        <v>1</v>
      </c>
      <c r="AX63">
        <v>0</v>
      </c>
      <c r="AY63">
        <v>0</v>
      </c>
      <c r="AZ63">
        <v>1</v>
      </c>
      <c r="BA63">
        <v>0</v>
      </c>
      <c r="BB63">
        <v>0</v>
      </c>
      <c r="BC63">
        <v>1</v>
      </c>
      <c r="BD63">
        <v>0</v>
      </c>
      <c r="BE63">
        <v>0</v>
      </c>
      <c r="BF63">
        <v>1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1</v>
      </c>
      <c r="BN63">
        <v>1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1</v>
      </c>
      <c r="CD63">
        <v>0</v>
      </c>
      <c r="CE63">
        <v>0</v>
      </c>
      <c r="CF63">
        <v>0</v>
      </c>
      <c r="CG63">
        <v>0</v>
      </c>
    </row>
    <row r="64" spans="1:85">
      <c r="A64" t="s">
        <v>87</v>
      </c>
      <c r="B64" s="150" t="s">
        <v>1514</v>
      </c>
      <c r="C64" t="s">
        <v>1519</v>
      </c>
      <c r="D64" t="s">
        <v>1259</v>
      </c>
      <c r="E64" t="s">
        <v>1057</v>
      </c>
      <c r="F64">
        <v>2016</v>
      </c>
      <c r="G64" t="s">
        <v>78</v>
      </c>
      <c r="H64">
        <v>2</v>
      </c>
      <c r="I64" t="s">
        <v>491</v>
      </c>
      <c r="J64" t="s">
        <v>490</v>
      </c>
      <c r="K64" t="s">
        <v>492</v>
      </c>
      <c r="L64" s="2" t="s">
        <v>88</v>
      </c>
      <c r="M64" s="2" t="s">
        <v>261</v>
      </c>
      <c r="N64" t="s">
        <v>81</v>
      </c>
      <c r="O64" t="s">
        <v>81</v>
      </c>
      <c r="P64" t="s">
        <v>81</v>
      </c>
      <c r="Q64" t="s">
        <v>82</v>
      </c>
      <c r="R64" t="s">
        <v>81</v>
      </c>
      <c r="S64" t="s">
        <v>81</v>
      </c>
      <c r="T64" t="s">
        <v>81</v>
      </c>
      <c r="U64" t="s">
        <v>81</v>
      </c>
      <c r="V64" t="s">
        <v>81</v>
      </c>
      <c r="W64" t="s">
        <v>82</v>
      </c>
      <c r="X64" t="s">
        <v>81</v>
      </c>
      <c r="Y64" t="s">
        <v>81</v>
      </c>
      <c r="Z64" t="s">
        <v>81</v>
      </c>
      <c r="AA64" t="s">
        <v>81</v>
      </c>
      <c r="AB64" t="s">
        <v>81</v>
      </c>
      <c r="AC64" t="s">
        <v>81</v>
      </c>
      <c r="AD64" t="s">
        <v>81</v>
      </c>
      <c r="AE64" t="s">
        <v>82</v>
      </c>
      <c r="AF64" t="s">
        <v>81</v>
      </c>
      <c r="AG64" t="s">
        <v>81</v>
      </c>
      <c r="AH64" t="s">
        <v>81</v>
      </c>
      <c r="AI64" t="s">
        <v>81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1</v>
      </c>
      <c r="AU64">
        <v>1</v>
      </c>
      <c r="AV64">
        <v>1</v>
      </c>
      <c r="AW64">
        <v>1</v>
      </c>
      <c r="AX64">
        <v>0</v>
      </c>
      <c r="AY64">
        <v>0</v>
      </c>
      <c r="AZ64">
        <v>1</v>
      </c>
      <c r="BA64">
        <v>0</v>
      </c>
      <c r="BB64">
        <v>0</v>
      </c>
      <c r="BC64">
        <v>1</v>
      </c>
      <c r="BD64">
        <v>0</v>
      </c>
      <c r="BE64">
        <v>0</v>
      </c>
      <c r="BF64">
        <v>1</v>
      </c>
      <c r="BG64">
        <v>0</v>
      </c>
      <c r="BH64">
        <v>0</v>
      </c>
      <c r="BI64">
        <v>0</v>
      </c>
      <c r="BJ64">
        <v>0</v>
      </c>
      <c r="BK64">
        <v>1</v>
      </c>
      <c r="BL64">
        <v>0</v>
      </c>
      <c r="BM64">
        <v>1</v>
      </c>
      <c r="BN64">
        <v>1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1</v>
      </c>
      <c r="CD64">
        <v>0</v>
      </c>
      <c r="CE64">
        <v>0</v>
      </c>
      <c r="CF64">
        <v>0</v>
      </c>
      <c r="CG64">
        <v>0</v>
      </c>
    </row>
    <row r="65" spans="1:85">
      <c r="A65" t="s">
        <v>89</v>
      </c>
      <c r="B65" s="150" t="s">
        <v>1514</v>
      </c>
      <c r="C65" t="s">
        <v>1519</v>
      </c>
      <c r="D65" t="s">
        <v>1260</v>
      </c>
      <c r="E65" t="s">
        <v>1058</v>
      </c>
      <c r="F65">
        <v>2016</v>
      </c>
      <c r="G65" t="s">
        <v>78</v>
      </c>
      <c r="H65">
        <v>2</v>
      </c>
      <c r="I65" t="s">
        <v>495</v>
      </c>
      <c r="J65" t="s">
        <v>493</v>
      </c>
      <c r="K65" t="s">
        <v>494</v>
      </c>
      <c r="L65" s="2" t="s">
        <v>88</v>
      </c>
      <c r="M65" s="2" t="s">
        <v>261</v>
      </c>
      <c r="N65" t="s">
        <v>81</v>
      </c>
      <c r="O65" t="s">
        <v>81</v>
      </c>
      <c r="P65" t="s">
        <v>81</v>
      </c>
      <c r="Q65" t="s">
        <v>81</v>
      </c>
      <c r="R65" t="s">
        <v>81</v>
      </c>
      <c r="S65" t="s">
        <v>81</v>
      </c>
      <c r="T65" t="s">
        <v>81</v>
      </c>
      <c r="U65" t="s">
        <v>81</v>
      </c>
      <c r="V65" t="s">
        <v>81</v>
      </c>
      <c r="W65" t="s">
        <v>81</v>
      </c>
      <c r="X65" t="s">
        <v>81</v>
      </c>
      <c r="Y65" t="s">
        <v>81</v>
      </c>
      <c r="Z65" t="s">
        <v>81</v>
      </c>
      <c r="AA65" t="s">
        <v>81</v>
      </c>
      <c r="AB65" t="s">
        <v>81</v>
      </c>
      <c r="AC65" t="s">
        <v>81</v>
      </c>
      <c r="AD65" t="s">
        <v>81</v>
      </c>
      <c r="AE65" t="s">
        <v>82</v>
      </c>
      <c r="AF65" t="s">
        <v>81</v>
      </c>
      <c r="AG65" t="s">
        <v>81</v>
      </c>
      <c r="AH65" t="s">
        <v>81</v>
      </c>
      <c r="AI65" t="s">
        <v>81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1</v>
      </c>
      <c r="AP65">
        <v>0</v>
      </c>
      <c r="AQ65">
        <v>0</v>
      </c>
      <c r="AR65">
        <v>1</v>
      </c>
      <c r="AS65">
        <v>0</v>
      </c>
      <c r="AT65">
        <v>1</v>
      </c>
      <c r="AU65">
        <v>1</v>
      </c>
      <c r="AV65">
        <v>1</v>
      </c>
      <c r="AW65">
        <v>1</v>
      </c>
      <c r="AX65">
        <v>0</v>
      </c>
      <c r="AY65">
        <v>0</v>
      </c>
      <c r="AZ65">
        <v>1</v>
      </c>
      <c r="BA65">
        <v>0</v>
      </c>
      <c r="BB65">
        <v>0</v>
      </c>
      <c r="BC65">
        <v>1</v>
      </c>
      <c r="BD65">
        <v>0</v>
      </c>
      <c r="BE65">
        <v>0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1</v>
      </c>
      <c r="BY65">
        <v>1</v>
      </c>
      <c r="BZ65">
        <v>1</v>
      </c>
      <c r="CA65">
        <v>0</v>
      </c>
      <c r="CB65">
        <v>0</v>
      </c>
      <c r="CC65">
        <v>1</v>
      </c>
      <c r="CD65">
        <v>0</v>
      </c>
      <c r="CE65">
        <v>0</v>
      </c>
      <c r="CF65">
        <v>0</v>
      </c>
      <c r="CG65">
        <v>0</v>
      </c>
    </row>
    <row r="66" spans="1:85">
      <c r="A66" t="s">
        <v>92</v>
      </c>
      <c r="B66" s="150" t="s">
        <v>1514</v>
      </c>
      <c r="C66" t="s">
        <v>1519</v>
      </c>
      <c r="D66" t="s">
        <v>1262</v>
      </c>
      <c r="E66" t="s">
        <v>1060</v>
      </c>
      <c r="F66">
        <v>2016</v>
      </c>
      <c r="G66" t="s">
        <v>78</v>
      </c>
      <c r="H66">
        <v>2</v>
      </c>
      <c r="I66" t="s">
        <v>501</v>
      </c>
      <c r="J66" t="s">
        <v>499</v>
      </c>
      <c r="K66" t="s">
        <v>500</v>
      </c>
      <c r="L66" s="2" t="s">
        <v>88</v>
      </c>
      <c r="M66" s="2" t="s">
        <v>261</v>
      </c>
      <c r="N66" t="s">
        <v>81</v>
      </c>
      <c r="O66" t="s">
        <v>81</v>
      </c>
      <c r="P66" t="s">
        <v>81</v>
      </c>
      <c r="Q66" t="s">
        <v>81</v>
      </c>
      <c r="R66" t="s">
        <v>81</v>
      </c>
      <c r="S66" t="s">
        <v>81</v>
      </c>
      <c r="T66" t="s">
        <v>81</v>
      </c>
      <c r="U66" t="s">
        <v>81</v>
      </c>
      <c r="V66" t="s">
        <v>81</v>
      </c>
      <c r="W66" t="s">
        <v>82</v>
      </c>
      <c r="X66" t="s">
        <v>81</v>
      </c>
      <c r="Y66" t="s">
        <v>81</v>
      </c>
      <c r="Z66" t="s">
        <v>81</v>
      </c>
      <c r="AA66" t="s">
        <v>81</v>
      </c>
      <c r="AB66" t="s">
        <v>81</v>
      </c>
      <c r="AC66" t="s">
        <v>81</v>
      </c>
      <c r="AD66" t="s">
        <v>81</v>
      </c>
      <c r="AE66" t="s">
        <v>82</v>
      </c>
      <c r="AF66" t="s">
        <v>81</v>
      </c>
      <c r="AG66" t="s">
        <v>81</v>
      </c>
      <c r="AH66" t="s">
        <v>81</v>
      </c>
      <c r="AI66" t="s">
        <v>81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1</v>
      </c>
      <c r="AP66">
        <v>0</v>
      </c>
      <c r="AQ66">
        <v>0</v>
      </c>
      <c r="AR66">
        <v>1</v>
      </c>
      <c r="AS66">
        <v>0</v>
      </c>
      <c r="AT66">
        <v>1</v>
      </c>
      <c r="AU66">
        <v>1</v>
      </c>
      <c r="AV66">
        <v>1</v>
      </c>
      <c r="AW66">
        <v>1</v>
      </c>
      <c r="AX66">
        <v>0</v>
      </c>
      <c r="AY66">
        <v>0</v>
      </c>
      <c r="AZ66">
        <v>1</v>
      </c>
      <c r="BA66">
        <v>0</v>
      </c>
      <c r="BB66">
        <v>0</v>
      </c>
      <c r="BC66">
        <v>1</v>
      </c>
      <c r="BD66">
        <v>0</v>
      </c>
      <c r="BE66">
        <v>0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1</v>
      </c>
      <c r="BL66">
        <v>0</v>
      </c>
      <c r="BM66">
        <v>1</v>
      </c>
      <c r="BN66">
        <v>1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1</v>
      </c>
      <c r="BY66">
        <v>1</v>
      </c>
      <c r="BZ66">
        <v>1</v>
      </c>
      <c r="CA66">
        <v>0</v>
      </c>
      <c r="CB66">
        <v>0</v>
      </c>
      <c r="CC66">
        <v>1</v>
      </c>
      <c r="CD66">
        <v>0</v>
      </c>
      <c r="CE66">
        <v>0</v>
      </c>
      <c r="CF66">
        <v>0</v>
      </c>
      <c r="CG66">
        <v>0</v>
      </c>
    </row>
    <row r="67" spans="1:85">
      <c r="A67" t="s">
        <v>133</v>
      </c>
      <c r="B67" s="150" t="s">
        <v>1514</v>
      </c>
      <c r="C67" t="s">
        <v>1520</v>
      </c>
      <c r="D67" t="s">
        <v>1294</v>
      </c>
      <c r="E67" t="s">
        <v>1092</v>
      </c>
      <c r="F67">
        <v>2016</v>
      </c>
      <c r="G67" t="s">
        <v>78</v>
      </c>
      <c r="H67">
        <v>2</v>
      </c>
      <c r="I67" t="s">
        <v>597</v>
      </c>
      <c r="J67" t="s">
        <v>595</v>
      </c>
      <c r="K67" t="s">
        <v>596</v>
      </c>
      <c r="L67" s="2" t="s">
        <v>88</v>
      </c>
      <c r="M67" s="2" t="s">
        <v>261</v>
      </c>
      <c r="N67" t="s">
        <v>81</v>
      </c>
      <c r="O67" t="s">
        <v>81</v>
      </c>
      <c r="P67" t="s">
        <v>81</v>
      </c>
      <c r="Q67" t="s">
        <v>81</v>
      </c>
      <c r="R67" t="s">
        <v>81</v>
      </c>
      <c r="S67" t="s">
        <v>81</v>
      </c>
      <c r="T67" t="s">
        <v>81</v>
      </c>
      <c r="U67" t="s">
        <v>81</v>
      </c>
      <c r="V67" t="s">
        <v>81</v>
      </c>
      <c r="W67" t="s">
        <v>82</v>
      </c>
      <c r="X67" t="s">
        <v>81</v>
      </c>
      <c r="Y67" t="s">
        <v>81</v>
      </c>
      <c r="Z67" t="s">
        <v>81</v>
      </c>
      <c r="AA67" t="s">
        <v>81</v>
      </c>
      <c r="AB67" t="s">
        <v>81</v>
      </c>
      <c r="AC67" t="s">
        <v>81</v>
      </c>
      <c r="AD67" t="s">
        <v>81</v>
      </c>
      <c r="AE67" t="s">
        <v>82</v>
      </c>
      <c r="AF67" t="s">
        <v>81</v>
      </c>
      <c r="AG67" t="s">
        <v>81</v>
      </c>
      <c r="AH67" t="s">
        <v>81</v>
      </c>
      <c r="AI67" t="s">
        <v>81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0</v>
      </c>
      <c r="AQ67">
        <v>0</v>
      </c>
      <c r="AR67">
        <v>1</v>
      </c>
      <c r="AS67">
        <v>0</v>
      </c>
      <c r="AT67">
        <v>1</v>
      </c>
      <c r="AU67">
        <v>1</v>
      </c>
      <c r="AV67">
        <v>1</v>
      </c>
      <c r="AW67">
        <v>1</v>
      </c>
      <c r="AX67">
        <v>0</v>
      </c>
      <c r="AY67">
        <v>0</v>
      </c>
      <c r="AZ67">
        <v>1</v>
      </c>
      <c r="BA67">
        <v>0</v>
      </c>
      <c r="BB67">
        <v>0</v>
      </c>
      <c r="BC67">
        <v>1</v>
      </c>
      <c r="BD67">
        <v>0</v>
      </c>
      <c r="BE67">
        <v>0</v>
      </c>
      <c r="BF67">
        <v>1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1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1</v>
      </c>
      <c r="BY67">
        <v>1</v>
      </c>
      <c r="BZ67">
        <v>1</v>
      </c>
      <c r="CA67">
        <v>0</v>
      </c>
      <c r="CB67">
        <v>0</v>
      </c>
      <c r="CC67">
        <v>1</v>
      </c>
      <c r="CD67">
        <v>0</v>
      </c>
      <c r="CE67">
        <v>0</v>
      </c>
      <c r="CF67">
        <v>0</v>
      </c>
      <c r="CG67">
        <v>0</v>
      </c>
    </row>
    <row r="68" spans="1:85">
      <c r="A68" t="s">
        <v>134</v>
      </c>
      <c r="B68" s="150" t="s">
        <v>1514</v>
      </c>
      <c r="C68" t="s">
        <v>1520</v>
      </c>
      <c r="D68" t="s">
        <v>1295</v>
      </c>
      <c r="E68" t="s">
        <v>1093</v>
      </c>
      <c r="F68">
        <v>2016</v>
      </c>
      <c r="G68" t="s">
        <v>78</v>
      </c>
      <c r="H68">
        <v>2</v>
      </c>
      <c r="I68" t="s">
        <v>600</v>
      </c>
      <c r="J68" t="s">
        <v>598</v>
      </c>
      <c r="K68" t="s">
        <v>599</v>
      </c>
      <c r="L68" s="2" t="s">
        <v>88</v>
      </c>
      <c r="M68" s="2" t="s">
        <v>261</v>
      </c>
      <c r="N68" t="s">
        <v>81</v>
      </c>
      <c r="O68" t="s">
        <v>81</v>
      </c>
      <c r="P68" t="s">
        <v>81</v>
      </c>
      <c r="Q68" t="s">
        <v>81</v>
      </c>
      <c r="R68" t="s">
        <v>81</v>
      </c>
      <c r="S68" t="s">
        <v>81</v>
      </c>
      <c r="T68" t="s">
        <v>81</v>
      </c>
      <c r="U68" t="s">
        <v>81</v>
      </c>
      <c r="V68" t="s">
        <v>81</v>
      </c>
      <c r="W68" t="s">
        <v>82</v>
      </c>
      <c r="X68" t="s">
        <v>81</v>
      </c>
      <c r="Y68" t="s">
        <v>81</v>
      </c>
      <c r="Z68" t="s">
        <v>81</v>
      </c>
      <c r="AA68" t="s">
        <v>81</v>
      </c>
      <c r="AB68" t="s">
        <v>81</v>
      </c>
      <c r="AC68" t="s">
        <v>81</v>
      </c>
      <c r="AD68" t="s">
        <v>81</v>
      </c>
      <c r="AE68" t="s">
        <v>82</v>
      </c>
      <c r="AF68" t="s">
        <v>81</v>
      </c>
      <c r="AG68" t="s">
        <v>81</v>
      </c>
      <c r="AH68" t="s">
        <v>81</v>
      </c>
      <c r="AI68" t="s">
        <v>81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1</v>
      </c>
      <c r="AP68">
        <v>0</v>
      </c>
      <c r="AQ68">
        <v>0</v>
      </c>
      <c r="AR68">
        <v>1</v>
      </c>
      <c r="AS68">
        <v>0</v>
      </c>
      <c r="AT68">
        <v>1</v>
      </c>
      <c r="AU68">
        <v>1</v>
      </c>
      <c r="AV68">
        <v>1</v>
      </c>
      <c r="AW68">
        <v>1</v>
      </c>
      <c r="AX68">
        <v>0</v>
      </c>
      <c r="AY68">
        <v>0</v>
      </c>
      <c r="AZ68">
        <v>1</v>
      </c>
      <c r="BA68">
        <v>0</v>
      </c>
      <c r="BB68">
        <v>0</v>
      </c>
      <c r="BC68">
        <v>1</v>
      </c>
      <c r="BD68">
        <v>0</v>
      </c>
      <c r="BE68">
        <v>0</v>
      </c>
      <c r="BF68">
        <v>1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1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1</v>
      </c>
      <c r="BY68">
        <v>1</v>
      </c>
      <c r="BZ68">
        <v>1</v>
      </c>
      <c r="CA68">
        <v>0</v>
      </c>
      <c r="CB68">
        <v>0</v>
      </c>
      <c r="CC68">
        <v>1</v>
      </c>
      <c r="CD68">
        <v>0</v>
      </c>
      <c r="CE68">
        <v>0</v>
      </c>
      <c r="CF68">
        <v>0</v>
      </c>
      <c r="CG68">
        <v>0</v>
      </c>
    </row>
    <row r="69" spans="1:85">
      <c r="A69" t="s">
        <v>141</v>
      </c>
      <c r="B69" s="150" t="s">
        <v>1514</v>
      </c>
      <c r="C69" t="s">
        <v>1520</v>
      </c>
      <c r="D69" t="s">
        <v>1302</v>
      </c>
      <c r="E69" t="s">
        <v>1100</v>
      </c>
      <c r="F69">
        <v>2016</v>
      </c>
      <c r="G69" t="s">
        <v>78</v>
      </c>
      <c r="H69">
        <v>2</v>
      </c>
      <c r="I69" t="s">
        <v>621</v>
      </c>
      <c r="J69" t="s">
        <v>619</v>
      </c>
      <c r="K69" t="s">
        <v>620</v>
      </c>
      <c r="L69" s="2" t="s">
        <v>88</v>
      </c>
      <c r="M69" s="2" t="s">
        <v>261</v>
      </c>
      <c r="N69" t="s">
        <v>81</v>
      </c>
      <c r="O69" t="s">
        <v>81</v>
      </c>
      <c r="P69" t="s">
        <v>81</v>
      </c>
      <c r="Q69" t="s">
        <v>81</v>
      </c>
      <c r="R69" t="s">
        <v>82</v>
      </c>
      <c r="S69" t="s">
        <v>81</v>
      </c>
      <c r="T69" t="s">
        <v>81</v>
      </c>
      <c r="U69" t="s">
        <v>81</v>
      </c>
      <c r="V69" t="s">
        <v>81</v>
      </c>
      <c r="W69" t="s">
        <v>82</v>
      </c>
      <c r="X69" t="s">
        <v>81</v>
      </c>
      <c r="Y69" t="s">
        <v>81</v>
      </c>
      <c r="Z69" t="s">
        <v>81</v>
      </c>
      <c r="AA69" t="s">
        <v>81</v>
      </c>
      <c r="AB69" t="s">
        <v>81</v>
      </c>
      <c r="AC69" t="s">
        <v>82</v>
      </c>
      <c r="AD69" t="s">
        <v>81</v>
      </c>
      <c r="AE69" t="s">
        <v>82</v>
      </c>
      <c r="AF69" t="s">
        <v>81</v>
      </c>
      <c r="AG69" t="s">
        <v>81</v>
      </c>
      <c r="AH69" t="s">
        <v>81</v>
      </c>
      <c r="AI69" t="s">
        <v>81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1</v>
      </c>
      <c r="AS69">
        <v>0</v>
      </c>
      <c r="AT69">
        <v>1</v>
      </c>
      <c r="AU69">
        <v>1</v>
      </c>
      <c r="AV69">
        <v>1</v>
      </c>
      <c r="AW69">
        <v>1</v>
      </c>
      <c r="AX69">
        <v>0</v>
      </c>
      <c r="AY69">
        <v>0</v>
      </c>
      <c r="AZ69">
        <v>1</v>
      </c>
      <c r="BA69">
        <v>0</v>
      </c>
      <c r="BB69">
        <v>0</v>
      </c>
      <c r="BC69">
        <v>1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0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1</v>
      </c>
      <c r="BZ69">
        <v>1</v>
      </c>
      <c r="CA69">
        <v>0</v>
      </c>
      <c r="CB69">
        <v>0</v>
      </c>
      <c r="CC69">
        <v>1</v>
      </c>
      <c r="CD69">
        <v>0</v>
      </c>
      <c r="CE69">
        <v>0</v>
      </c>
      <c r="CF69">
        <v>0</v>
      </c>
      <c r="CG69">
        <v>0</v>
      </c>
    </row>
    <row r="70" spans="1:85">
      <c r="A70" t="s">
        <v>144</v>
      </c>
      <c r="B70" s="150" t="s">
        <v>1514</v>
      </c>
      <c r="C70" t="s">
        <v>1520</v>
      </c>
      <c r="D70" t="s">
        <v>1304</v>
      </c>
      <c r="E70" t="s">
        <v>1102</v>
      </c>
      <c r="F70">
        <v>2016</v>
      </c>
      <c r="G70" t="s">
        <v>78</v>
      </c>
      <c r="H70">
        <v>2</v>
      </c>
      <c r="I70" t="s">
        <v>627</v>
      </c>
      <c r="J70" t="s">
        <v>625</v>
      </c>
      <c r="K70" t="s">
        <v>626</v>
      </c>
      <c r="L70" s="2" t="s">
        <v>88</v>
      </c>
      <c r="M70" s="2" t="s">
        <v>261</v>
      </c>
      <c r="N70" t="s">
        <v>81</v>
      </c>
      <c r="O70" t="s">
        <v>81</v>
      </c>
      <c r="P70" t="s">
        <v>81</v>
      </c>
      <c r="Q70" t="s">
        <v>81</v>
      </c>
      <c r="R70" t="s">
        <v>81</v>
      </c>
      <c r="S70" t="s">
        <v>81</v>
      </c>
      <c r="T70" t="s">
        <v>81</v>
      </c>
      <c r="U70" t="s">
        <v>81</v>
      </c>
      <c r="V70" t="s">
        <v>81</v>
      </c>
      <c r="W70" t="s">
        <v>82</v>
      </c>
      <c r="X70" t="s">
        <v>81</v>
      </c>
      <c r="Y70" t="s">
        <v>81</v>
      </c>
      <c r="Z70" t="s">
        <v>81</v>
      </c>
      <c r="AA70" t="s">
        <v>81</v>
      </c>
      <c r="AB70" t="s">
        <v>81</v>
      </c>
      <c r="AC70" t="s">
        <v>81</v>
      </c>
      <c r="AD70" t="s">
        <v>81</v>
      </c>
      <c r="AE70" t="s">
        <v>82</v>
      </c>
      <c r="AF70" t="s">
        <v>81</v>
      </c>
      <c r="AG70" t="s">
        <v>81</v>
      </c>
      <c r="AH70" t="s">
        <v>81</v>
      </c>
      <c r="AI70" t="s">
        <v>81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1</v>
      </c>
      <c r="AS70">
        <v>0</v>
      </c>
      <c r="AT70">
        <v>1</v>
      </c>
      <c r="AU70">
        <v>1</v>
      </c>
      <c r="AV70">
        <v>1</v>
      </c>
      <c r="AW70">
        <v>1</v>
      </c>
      <c r="AX70">
        <v>0</v>
      </c>
      <c r="AY70">
        <v>0</v>
      </c>
      <c r="AZ70">
        <v>1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1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1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1</v>
      </c>
      <c r="BY70">
        <v>1</v>
      </c>
      <c r="BZ70">
        <v>1</v>
      </c>
      <c r="CA70">
        <v>0</v>
      </c>
      <c r="CB70">
        <v>0</v>
      </c>
      <c r="CC70">
        <v>1</v>
      </c>
      <c r="CD70">
        <v>0</v>
      </c>
      <c r="CE70">
        <v>0</v>
      </c>
      <c r="CF70">
        <v>0</v>
      </c>
      <c r="CG70">
        <v>0</v>
      </c>
    </row>
    <row r="71" spans="1:85">
      <c r="A71" t="s">
        <v>158</v>
      </c>
      <c r="B71" s="150" t="s">
        <v>1514</v>
      </c>
      <c r="C71" t="s">
        <v>1520</v>
      </c>
      <c r="D71" t="s">
        <v>1318</v>
      </c>
      <c r="E71" t="s">
        <v>1116</v>
      </c>
      <c r="F71">
        <v>2016</v>
      </c>
      <c r="G71" t="s">
        <v>78</v>
      </c>
      <c r="H71">
        <v>2</v>
      </c>
      <c r="I71" t="s">
        <v>670</v>
      </c>
      <c r="J71" t="s">
        <v>668</v>
      </c>
      <c r="K71" t="s">
        <v>669</v>
      </c>
      <c r="L71" s="2" t="s">
        <v>88</v>
      </c>
      <c r="M71" s="2" t="s">
        <v>261</v>
      </c>
      <c r="N71" t="s">
        <v>81</v>
      </c>
      <c r="O71" t="s">
        <v>81</v>
      </c>
      <c r="P71" t="s">
        <v>81</v>
      </c>
      <c r="Q71" t="s">
        <v>81</v>
      </c>
      <c r="R71" t="s">
        <v>81</v>
      </c>
      <c r="S71" t="s">
        <v>81</v>
      </c>
      <c r="T71" t="s">
        <v>81</v>
      </c>
      <c r="U71" t="s">
        <v>81</v>
      </c>
      <c r="V71" t="s">
        <v>81</v>
      </c>
      <c r="W71" t="s">
        <v>82</v>
      </c>
      <c r="X71" t="s">
        <v>81</v>
      </c>
      <c r="Y71" t="s">
        <v>81</v>
      </c>
      <c r="Z71" t="s">
        <v>81</v>
      </c>
      <c r="AA71" t="s">
        <v>81</v>
      </c>
      <c r="AB71" t="s">
        <v>81</v>
      </c>
      <c r="AC71" t="s">
        <v>81</v>
      </c>
      <c r="AD71" t="s">
        <v>81</v>
      </c>
      <c r="AE71" t="s">
        <v>82</v>
      </c>
      <c r="AF71" t="s">
        <v>81</v>
      </c>
      <c r="AG71" t="s">
        <v>81</v>
      </c>
      <c r="AH71" t="s">
        <v>81</v>
      </c>
      <c r="AI71" t="s">
        <v>81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1</v>
      </c>
      <c r="AP71">
        <v>0</v>
      </c>
      <c r="AQ71">
        <v>0</v>
      </c>
      <c r="AR71">
        <v>1</v>
      </c>
      <c r="AS71">
        <v>0</v>
      </c>
      <c r="AT71">
        <v>1</v>
      </c>
      <c r="AU71">
        <v>1</v>
      </c>
      <c r="AV71">
        <v>1</v>
      </c>
      <c r="AW71">
        <v>1</v>
      </c>
      <c r="AX71">
        <v>0</v>
      </c>
      <c r="AY71">
        <v>0</v>
      </c>
      <c r="AZ71">
        <v>1</v>
      </c>
      <c r="BA71">
        <v>0</v>
      </c>
      <c r="BB71">
        <v>0</v>
      </c>
      <c r="BC71">
        <v>1</v>
      </c>
      <c r="BD71">
        <v>0</v>
      </c>
      <c r="BE71">
        <v>0</v>
      </c>
      <c r="BF71">
        <v>1</v>
      </c>
      <c r="BG71">
        <v>0</v>
      </c>
      <c r="BH71">
        <v>0</v>
      </c>
      <c r="BI71">
        <v>0</v>
      </c>
      <c r="BJ71">
        <v>0</v>
      </c>
      <c r="BK71">
        <v>1</v>
      </c>
      <c r="BL71">
        <v>0</v>
      </c>
      <c r="BM71">
        <v>1</v>
      </c>
      <c r="BN71">
        <v>1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1</v>
      </c>
      <c r="BY71">
        <v>1</v>
      </c>
      <c r="BZ71">
        <v>1</v>
      </c>
      <c r="CA71">
        <v>0</v>
      </c>
      <c r="CB71">
        <v>0</v>
      </c>
      <c r="CC71">
        <v>1</v>
      </c>
      <c r="CD71">
        <v>0</v>
      </c>
      <c r="CE71">
        <v>0</v>
      </c>
      <c r="CF71">
        <v>0</v>
      </c>
      <c r="CG71">
        <v>0</v>
      </c>
    </row>
    <row r="72" spans="1:85">
      <c r="A72" t="s">
        <v>164</v>
      </c>
      <c r="B72" s="150" t="s">
        <v>1514</v>
      </c>
      <c r="C72" t="s">
        <v>1520</v>
      </c>
      <c r="D72" t="s">
        <v>1324</v>
      </c>
      <c r="E72" t="s">
        <v>1122</v>
      </c>
      <c r="F72">
        <v>2016</v>
      </c>
      <c r="G72" t="s">
        <v>78</v>
      </c>
      <c r="H72">
        <v>2</v>
      </c>
      <c r="I72" t="s">
        <v>688</v>
      </c>
      <c r="J72" t="s">
        <v>686</v>
      </c>
      <c r="K72" t="s">
        <v>687</v>
      </c>
      <c r="L72" s="2" t="s">
        <v>88</v>
      </c>
      <c r="M72" s="2" t="s">
        <v>261</v>
      </c>
      <c r="N72" t="s">
        <v>81</v>
      </c>
      <c r="O72" t="s">
        <v>81</v>
      </c>
      <c r="P72" t="s">
        <v>81</v>
      </c>
      <c r="Q72" t="s">
        <v>81</v>
      </c>
      <c r="R72" t="s">
        <v>81</v>
      </c>
      <c r="S72" t="s">
        <v>81</v>
      </c>
      <c r="T72" t="s">
        <v>81</v>
      </c>
      <c r="U72" t="s">
        <v>81</v>
      </c>
      <c r="V72" t="s">
        <v>81</v>
      </c>
      <c r="W72" t="s">
        <v>82</v>
      </c>
      <c r="X72" t="s">
        <v>81</v>
      </c>
      <c r="Y72" t="s">
        <v>81</v>
      </c>
      <c r="Z72" t="s">
        <v>81</v>
      </c>
      <c r="AA72" t="s">
        <v>81</v>
      </c>
      <c r="AB72" t="s">
        <v>81</v>
      </c>
      <c r="AC72" t="s">
        <v>81</v>
      </c>
      <c r="AD72" t="s">
        <v>81</v>
      </c>
      <c r="AE72" t="s">
        <v>82</v>
      </c>
      <c r="AF72" t="s">
        <v>81</v>
      </c>
      <c r="AG72" t="s">
        <v>81</v>
      </c>
      <c r="AH72" t="s">
        <v>82</v>
      </c>
      <c r="AI72" t="s">
        <v>81</v>
      </c>
      <c r="AJ72">
        <v>0</v>
      </c>
      <c r="AK72">
        <v>1</v>
      </c>
      <c r="AL72">
        <v>1</v>
      </c>
      <c r="AM72">
        <v>1</v>
      </c>
      <c r="AN72">
        <v>0</v>
      </c>
      <c r="AO72">
        <v>1</v>
      </c>
      <c r="AP72">
        <v>0</v>
      </c>
      <c r="AQ72">
        <v>0</v>
      </c>
      <c r="AR72">
        <v>1</v>
      </c>
      <c r="AS72">
        <v>0</v>
      </c>
      <c r="AT72">
        <v>1</v>
      </c>
      <c r="AU72">
        <v>1</v>
      </c>
      <c r="AV72">
        <v>1</v>
      </c>
      <c r="AW72">
        <v>1</v>
      </c>
      <c r="AX72">
        <v>0</v>
      </c>
      <c r="AY72">
        <v>0</v>
      </c>
      <c r="AZ72">
        <v>1</v>
      </c>
      <c r="BA72">
        <v>0</v>
      </c>
      <c r="BB72">
        <v>0</v>
      </c>
      <c r="BC72">
        <v>1</v>
      </c>
      <c r="BD72">
        <v>0</v>
      </c>
      <c r="BE72">
        <v>0</v>
      </c>
      <c r="BF72">
        <v>1</v>
      </c>
      <c r="BG72">
        <v>0</v>
      </c>
      <c r="BH72">
        <v>0</v>
      </c>
      <c r="BI72">
        <v>0</v>
      </c>
      <c r="BJ72">
        <v>0</v>
      </c>
      <c r="BK72">
        <v>1</v>
      </c>
      <c r="BL72">
        <v>0</v>
      </c>
      <c r="BM72">
        <v>1</v>
      </c>
      <c r="BN72">
        <v>1</v>
      </c>
      <c r="BO72">
        <v>0</v>
      </c>
      <c r="BP72">
        <v>1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1</v>
      </c>
      <c r="BY72">
        <v>1</v>
      </c>
      <c r="BZ72">
        <v>1</v>
      </c>
      <c r="CA72">
        <v>1</v>
      </c>
      <c r="CB72">
        <v>0</v>
      </c>
      <c r="CC72">
        <v>1</v>
      </c>
      <c r="CD72">
        <v>0</v>
      </c>
      <c r="CE72">
        <v>0</v>
      </c>
      <c r="CF72">
        <v>0</v>
      </c>
      <c r="CG72">
        <v>0</v>
      </c>
    </row>
    <row r="73" spans="1:85">
      <c r="A73" t="s">
        <v>180</v>
      </c>
      <c r="B73" s="150" t="s">
        <v>1514</v>
      </c>
      <c r="C73" t="s">
        <v>1520</v>
      </c>
      <c r="D73" t="s">
        <v>1339</v>
      </c>
      <c r="E73" t="s">
        <v>1137</v>
      </c>
      <c r="F73">
        <v>2016</v>
      </c>
      <c r="G73" t="s">
        <v>78</v>
      </c>
      <c r="H73">
        <v>2</v>
      </c>
      <c r="I73" t="s">
        <v>733</v>
      </c>
      <c r="J73" t="s">
        <v>731</v>
      </c>
      <c r="K73" t="s">
        <v>732</v>
      </c>
      <c r="L73" s="2" t="s">
        <v>88</v>
      </c>
      <c r="M73" s="2" t="s">
        <v>261</v>
      </c>
      <c r="N73" t="s">
        <v>81</v>
      </c>
      <c r="O73" t="s">
        <v>81</v>
      </c>
      <c r="P73" t="s">
        <v>81</v>
      </c>
      <c r="Q73" t="s">
        <v>81</v>
      </c>
      <c r="R73" t="s">
        <v>81</v>
      </c>
      <c r="S73" t="s">
        <v>81</v>
      </c>
      <c r="T73" t="s">
        <v>81</v>
      </c>
      <c r="U73" t="s">
        <v>81</v>
      </c>
      <c r="V73" t="s">
        <v>81</v>
      </c>
      <c r="W73" t="s">
        <v>82</v>
      </c>
      <c r="X73" t="s">
        <v>81</v>
      </c>
      <c r="Y73" t="s">
        <v>81</v>
      </c>
      <c r="Z73" t="s">
        <v>81</v>
      </c>
      <c r="AA73" t="s">
        <v>81</v>
      </c>
      <c r="AB73" t="s">
        <v>81</v>
      </c>
      <c r="AC73" t="s">
        <v>81</v>
      </c>
      <c r="AD73" t="s">
        <v>81</v>
      </c>
      <c r="AE73" t="s">
        <v>82</v>
      </c>
      <c r="AF73" t="s">
        <v>81</v>
      </c>
      <c r="AG73" t="s">
        <v>81</v>
      </c>
      <c r="AH73" t="s">
        <v>82</v>
      </c>
      <c r="AI73" t="s">
        <v>81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</v>
      </c>
      <c r="AP73">
        <v>0</v>
      </c>
      <c r="AQ73">
        <v>0</v>
      </c>
      <c r="AR73">
        <v>1</v>
      </c>
      <c r="AS73">
        <v>0</v>
      </c>
      <c r="AT73">
        <v>1</v>
      </c>
      <c r="AU73">
        <v>1</v>
      </c>
      <c r="AV73">
        <v>1</v>
      </c>
      <c r="AW73">
        <v>1</v>
      </c>
      <c r="AX73">
        <v>0</v>
      </c>
      <c r="AY73">
        <v>0</v>
      </c>
      <c r="AZ73">
        <v>1</v>
      </c>
      <c r="BA73">
        <v>0</v>
      </c>
      <c r="BB73">
        <v>0</v>
      </c>
      <c r="BC73">
        <v>1</v>
      </c>
      <c r="BD73">
        <v>0</v>
      </c>
      <c r="BE73">
        <v>0</v>
      </c>
      <c r="BF73">
        <v>1</v>
      </c>
      <c r="BG73">
        <v>0</v>
      </c>
      <c r="BH73">
        <v>0</v>
      </c>
      <c r="BI73">
        <v>0</v>
      </c>
      <c r="BJ73">
        <v>0</v>
      </c>
      <c r="BK73">
        <v>1</v>
      </c>
      <c r="BL73">
        <v>0</v>
      </c>
      <c r="BM73">
        <v>1</v>
      </c>
      <c r="BN73">
        <v>1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1</v>
      </c>
      <c r="BY73">
        <v>1</v>
      </c>
      <c r="BZ73">
        <v>1</v>
      </c>
      <c r="CA73">
        <v>0</v>
      </c>
      <c r="CB73">
        <v>0</v>
      </c>
      <c r="CC73">
        <v>1</v>
      </c>
      <c r="CD73">
        <v>0</v>
      </c>
      <c r="CE73">
        <v>0</v>
      </c>
      <c r="CF73">
        <v>0</v>
      </c>
      <c r="CG73">
        <v>0</v>
      </c>
    </row>
    <row r="74" spans="1:85">
      <c r="A74" t="s">
        <v>185</v>
      </c>
      <c r="B74" s="150" t="s">
        <v>1515</v>
      </c>
      <c r="C74" t="s">
        <v>1519</v>
      </c>
      <c r="D74" t="s">
        <v>1344</v>
      </c>
      <c r="E74" t="s">
        <v>1142</v>
      </c>
      <c r="F74">
        <v>2016</v>
      </c>
      <c r="G74" t="s">
        <v>78</v>
      </c>
      <c r="H74">
        <v>2</v>
      </c>
      <c r="I74" t="s">
        <v>748</v>
      </c>
      <c r="J74" t="s">
        <v>746</v>
      </c>
      <c r="K74" t="s">
        <v>747</v>
      </c>
      <c r="L74" s="2" t="s">
        <v>88</v>
      </c>
      <c r="M74" s="2" t="s">
        <v>261</v>
      </c>
      <c r="N74" t="s">
        <v>81</v>
      </c>
      <c r="O74" t="s">
        <v>81</v>
      </c>
      <c r="P74" t="s">
        <v>81</v>
      </c>
      <c r="Q74" t="s">
        <v>81</v>
      </c>
      <c r="R74" t="s">
        <v>81</v>
      </c>
      <c r="S74" t="s">
        <v>81</v>
      </c>
      <c r="T74" t="s">
        <v>81</v>
      </c>
      <c r="U74" t="s">
        <v>81</v>
      </c>
      <c r="V74" t="s">
        <v>81</v>
      </c>
      <c r="W74" t="s">
        <v>82</v>
      </c>
      <c r="X74" t="s">
        <v>81</v>
      </c>
      <c r="Y74" t="s">
        <v>81</v>
      </c>
      <c r="Z74" t="s">
        <v>81</v>
      </c>
      <c r="AA74" t="s">
        <v>81</v>
      </c>
      <c r="AB74" t="s">
        <v>81</v>
      </c>
      <c r="AC74" t="s">
        <v>81</v>
      </c>
      <c r="AD74" t="s">
        <v>81</v>
      </c>
      <c r="AE74" t="s">
        <v>82</v>
      </c>
      <c r="AF74" t="s">
        <v>81</v>
      </c>
      <c r="AG74" t="s">
        <v>81</v>
      </c>
      <c r="AH74" t="s">
        <v>81</v>
      </c>
      <c r="AI74" t="s">
        <v>81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1</v>
      </c>
      <c r="AS74">
        <v>0</v>
      </c>
      <c r="AT74">
        <v>1</v>
      </c>
      <c r="AU74">
        <v>1</v>
      </c>
      <c r="AV74">
        <v>1</v>
      </c>
      <c r="AW74">
        <v>1</v>
      </c>
      <c r="AX74">
        <v>0</v>
      </c>
      <c r="AY74">
        <v>0</v>
      </c>
      <c r="AZ74">
        <v>1</v>
      </c>
      <c r="BA74">
        <v>0</v>
      </c>
      <c r="BB74">
        <v>0</v>
      </c>
      <c r="BC74">
        <v>1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0</v>
      </c>
      <c r="BK74">
        <v>1</v>
      </c>
      <c r="BL74">
        <v>0</v>
      </c>
      <c r="BM74">
        <v>1</v>
      </c>
      <c r="BN74">
        <v>1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1</v>
      </c>
      <c r="BY74">
        <v>1</v>
      </c>
      <c r="BZ74">
        <v>1</v>
      </c>
      <c r="CA74">
        <v>0</v>
      </c>
      <c r="CB74">
        <v>0</v>
      </c>
      <c r="CC74">
        <v>1</v>
      </c>
      <c r="CD74">
        <v>0</v>
      </c>
      <c r="CE74">
        <v>0</v>
      </c>
      <c r="CF74">
        <v>0</v>
      </c>
      <c r="CG74">
        <v>0</v>
      </c>
    </row>
    <row r="75" spans="1:85">
      <c r="A75" t="s">
        <v>186</v>
      </c>
      <c r="B75" s="150" t="s">
        <v>1515</v>
      </c>
      <c r="C75" t="s">
        <v>1519</v>
      </c>
      <c r="D75" t="s">
        <v>1345</v>
      </c>
      <c r="E75" t="s">
        <v>1143</v>
      </c>
      <c r="F75">
        <v>2016</v>
      </c>
      <c r="G75" t="s">
        <v>78</v>
      </c>
      <c r="H75">
        <v>2</v>
      </c>
      <c r="I75" t="s">
        <v>751</v>
      </c>
      <c r="J75" t="s">
        <v>749</v>
      </c>
      <c r="K75" t="s">
        <v>750</v>
      </c>
      <c r="L75" s="2" t="s">
        <v>88</v>
      </c>
      <c r="M75" s="2" t="s">
        <v>261</v>
      </c>
      <c r="N75" t="s">
        <v>81</v>
      </c>
      <c r="O75" t="s">
        <v>81</v>
      </c>
      <c r="P75" t="s">
        <v>81</v>
      </c>
      <c r="Q75" t="s">
        <v>81</v>
      </c>
      <c r="R75" t="s">
        <v>81</v>
      </c>
      <c r="S75" t="s">
        <v>81</v>
      </c>
      <c r="T75" t="s">
        <v>81</v>
      </c>
      <c r="U75" t="s">
        <v>81</v>
      </c>
      <c r="V75" t="s">
        <v>81</v>
      </c>
      <c r="W75" t="s">
        <v>82</v>
      </c>
      <c r="X75" t="s">
        <v>81</v>
      </c>
      <c r="Y75" t="s">
        <v>81</v>
      </c>
      <c r="Z75" t="s">
        <v>81</v>
      </c>
      <c r="AA75" t="s">
        <v>81</v>
      </c>
      <c r="AB75" t="s">
        <v>81</v>
      </c>
      <c r="AC75" t="s">
        <v>81</v>
      </c>
      <c r="AD75" t="s">
        <v>81</v>
      </c>
      <c r="AE75" t="s">
        <v>82</v>
      </c>
      <c r="AF75" t="s">
        <v>81</v>
      </c>
      <c r="AG75" t="s">
        <v>81</v>
      </c>
      <c r="AH75" t="s">
        <v>81</v>
      </c>
      <c r="AI75" t="s">
        <v>81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1</v>
      </c>
      <c r="AP75">
        <v>0</v>
      </c>
      <c r="AQ75">
        <v>0</v>
      </c>
      <c r="AR75">
        <v>1</v>
      </c>
      <c r="AS75">
        <v>0</v>
      </c>
      <c r="AT75">
        <v>1</v>
      </c>
      <c r="AU75">
        <v>1</v>
      </c>
      <c r="AV75">
        <v>1</v>
      </c>
      <c r="AW75">
        <v>1</v>
      </c>
      <c r="AX75">
        <v>0</v>
      </c>
      <c r="AY75">
        <v>0</v>
      </c>
      <c r="AZ75">
        <v>1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1</v>
      </c>
      <c r="BL75">
        <v>0</v>
      </c>
      <c r="BM75">
        <v>1</v>
      </c>
      <c r="BN75">
        <v>1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1</v>
      </c>
      <c r="BY75">
        <v>1</v>
      </c>
      <c r="BZ75">
        <v>1</v>
      </c>
      <c r="CA75">
        <v>0</v>
      </c>
      <c r="CB75">
        <v>0</v>
      </c>
      <c r="CC75">
        <v>1</v>
      </c>
      <c r="CD75">
        <v>0</v>
      </c>
      <c r="CE75">
        <v>0</v>
      </c>
      <c r="CF75">
        <v>0</v>
      </c>
      <c r="CG75">
        <v>0</v>
      </c>
    </row>
    <row r="76" spans="1:85">
      <c r="A76" t="s">
        <v>189</v>
      </c>
      <c r="B76" s="150" t="s">
        <v>1515</v>
      </c>
      <c r="C76" t="s">
        <v>1521</v>
      </c>
      <c r="D76" t="s">
        <v>1348</v>
      </c>
      <c r="E76" t="s">
        <v>1146</v>
      </c>
      <c r="F76">
        <v>2016</v>
      </c>
      <c r="G76" t="s">
        <v>78</v>
      </c>
      <c r="H76">
        <v>2</v>
      </c>
      <c r="I76" t="s">
        <v>760</v>
      </c>
      <c r="J76" t="s">
        <v>758</v>
      </c>
      <c r="K76" t="s">
        <v>759</v>
      </c>
      <c r="L76" s="2" t="s">
        <v>88</v>
      </c>
      <c r="M76" s="2" t="s">
        <v>261</v>
      </c>
      <c r="N76" t="s">
        <v>81</v>
      </c>
      <c r="O76" t="s">
        <v>81</v>
      </c>
      <c r="P76" t="s">
        <v>81</v>
      </c>
      <c r="Q76" t="s">
        <v>81</v>
      </c>
      <c r="R76" t="s">
        <v>81</v>
      </c>
      <c r="S76" t="s">
        <v>81</v>
      </c>
      <c r="T76" t="s">
        <v>81</v>
      </c>
      <c r="U76" t="s">
        <v>81</v>
      </c>
      <c r="V76" t="s">
        <v>81</v>
      </c>
      <c r="W76" t="s">
        <v>82</v>
      </c>
      <c r="X76" t="s">
        <v>81</v>
      </c>
      <c r="Y76" t="s">
        <v>81</v>
      </c>
      <c r="Z76" t="s">
        <v>81</v>
      </c>
      <c r="AA76" t="s">
        <v>81</v>
      </c>
      <c r="AB76" t="s">
        <v>81</v>
      </c>
      <c r="AC76" t="s">
        <v>81</v>
      </c>
      <c r="AD76" t="s">
        <v>81</v>
      </c>
      <c r="AE76" t="s">
        <v>82</v>
      </c>
      <c r="AF76" t="s">
        <v>81</v>
      </c>
      <c r="AG76" t="s">
        <v>81</v>
      </c>
      <c r="AH76" t="s">
        <v>81</v>
      </c>
      <c r="AI76" t="s">
        <v>81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1</v>
      </c>
      <c r="AP76">
        <v>0</v>
      </c>
      <c r="AQ76">
        <v>0</v>
      </c>
      <c r="AR76">
        <v>1</v>
      </c>
      <c r="AS76">
        <v>0</v>
      </c>
      <c r="AT76">
        <v>1</v>
      </c>
      <c r="AU76">
        <v>1</v>
      </c>
      <c r="AV76">
        <v>1</v>
      </c>
      <c r="AW76">
        <v>1</v>
      </c>
      <c r="AX76">
        <v>0</v>
      </c>
      <c r="AY76">
        <v>0</v>
      </c>
      <c r="AZ76">
        <v>1</v>
      </c>
      <c r="BA76">
        <v>0</v>
      </c>
      <c r="BB76">
        <v>0</v>
      </c>
      <c r="BC76">
        <v>1</v>
      </c>
      <c r="BD76">
        <v>0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1</v>
      </c>
      <c r="BL76">
        <v>0</v>
      </c>
      <c r="BM76">
        <v>1</v>
      </c>
      <c r="BN76">
        <v>1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1</v>
      </c>
      <c r="BY76">
        <v>1</v>
      </c>
      <c r="BZ76">
        <v>1</v>
      </c>
      <c r="CA76">
        <v>0</v>
      </c>
      <c r="CB76">
        <v>0</v>
      </c>
      <c r="CC76">
        <v>1</v>
      </c>
      <c r="CD76">
        <v>0</v>
      </c>
      <c r="CE76">
        <v>0</v>
      </c>
      <c r="CF76">
        <v>0</v>
      </c>
      <c r="CG76">
        <v>0</v>
      </c>
    </row>
    <row r="77" spans="1:85">
      <c r="A77" t="s">
        <v>191</v>
      </c>
      <c r="B77" s="150" t="s">
        <v>1515</v>
      </c>
      <c r="C77" t="s">
        <v>1519</v>
      </c>
      <c r="D77" t="s">
        <v>1350</v>
      </c>
      <c r="E77" t="s">
        <v>1148</v>
      </c>
      <c r="F77">
        <v>2016</v>
      </c>
      <c r="G77" t="s">
        <v>78</v>
      </c>
      <c r="H77">
        <v>2</v>
      </c>
      <c r="I77" t="s">
        <v>766</v>
      </c>
      <c r="J77" t="s">
        <v>764</v>
      </c>
      <c r="K77" t="s">
        <v>765</v>
      </c>
      <c r="L77" s="2" t="s">
        <v>88</v>
      </c>
      <c r="M77" s="2" t="s">
        <v>261</v>
      </c>
      <c r="N77" t="s">
        <v>81</v>
      </c>
      <c r="O77" t="s">
        <v>81</v>
      </c>
      <c r="P77" t="s">
        <v>81</v>
      </c>
      <c r="Q77" t="s">
        <v>81</v>
      </c>
      <c r="R77" t="s">
        <v>81</v>
      </c>
      <c r="S77" t="s">
        <v>81</v>
      </c>
      <c r="T77" t="s">
        <v>81</v>
      </c>
      <c r="U77" t="s">
        <v>81</v>
      </c>
      <c r="V77" t="s">
        <v>81</v>
      </c>
      <c r="W77" t="s">
        <v>82</v>
      </c>
      <c r="X77" t="s">
        <v>81</v>
      </c>
      <c r="Y77" t="s">
        <v>81</v>
      </c>
      <c r="Z77" t="s">
        <v>81</v>
      </c>
      <c r="AA77" t="s">
        <v>81</v>
      </c>
      <c r="AB77" t="s">
        <v>81</v>
      </c>
      <c r="AC77" t="s">
        <v>81</v>
      </c>
      <c r="AD77" t="s">
        <v>81</v>
      </c>
      <c r="AE77" t="s">
        <v>82</v>
      </c>
      <c r="AF77" t="s">
        <v>81</v>
      </c>
      <c r="AG77" t="s">
        <v>81</v>
      </c>
      <c r="AH77" t="s">
        <v>81</v>
      </c>
      <c r="AI77" t="s">
        <v>81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S77">
        <v>0</v>
      </c>
      <c r="AT77">
        <v>1</v>
      </c>
      <c r="AU77">
        <v>1</v>
      </c>
      <c r="AV77">
        <v>1</v>
      </c>
      <c r="AW77">
        <v>1</v>
      </c>
      <c r="AX77">
        <v>0</v>
      </c>
      <c r="AY77">
        <v>0</v>
      </c>
      <c r="AZ77">
        <v>1</v>
      </c>
      <c r="BA77">
        <v>0</v>
      </c>
      <c r="BB77">
        <v>0</v>
      </c>
      <c r="BC77">
        <v>1</v>
      </c>
      <c r="BD77">
        <v>0</v>
      </c>
      <c r="BE77">
        <v>0</v>
      </c>
      <c r="BF77">
        <v>1</v>
      </c>
      <c r="BG77">
        <v>0</v>
      </c>
      <c r="BH77">
        <v>0</v>
      </c>
      <c r="BI77">
        <v>0</v>
      </c>
      <c r="BJ77">
        <v>0</v>
      </c>
      <c r="BK77">
        <v>1</v>
      </c>
      <c r="BL77">
        <v>0</v>
      </c>
      <c r="BM77">
        <v>1</v>
      </c>
      <c r="BN77">
        <v>1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</v>
      </c>
      <c r="CA77">
        <v>0</v>
      </c>
      <c r="CB77">
        <v>0</v>
      </c>
      <c r="CC77">
        <v>1</v>
      </c>
      <c r="CD77">
        <v>0</v>
      </c>
      <c r="CE77">
        <v>0</v>
      </c>
      <c r="CF77">
        <v>0</v>
      </c>
      <c r="CG77">
        <v>0</v>
      </c>
    </row>
    <row r="78" spans="1:85">
      <c r="A78" t="s">
        <v>192</v>
      </c>
      <c r="B78" s="150" t="s">
        <v>1515</v>
      </c>
      <c r="C78" t="s">
        <v>1519</v>
      </c>
      <c r="D78" t="s">
        <v>1351</v>
      </c>
      <c r="E78" t="s">
        <v>1149</v>
      </c>
      <c r="F78">
        <v>2016</v>
      </c>
      <c r="G78" t="s">
        <v>78</v>
      </c>
      <c r="H78">
        <v>2</v>
      </c>
      <c r="I78" t="s">
        <v>769</v>
      </c>
      <c r="J78" t="s">
        <v>767</v>
      </c>
      <c r="K78" t="s">
        <v>768</v>
      </c>
      <c r="L78" s="2" t="s">
        <v>88</v>
      </c>
      <c r="M78" s="2" t="s">
        <v>261</v>
      </c>
      <c r="N78" t="s">
        <v>81</v>
      </c>
      <c r="O78" t="s">
        <v>81</v>
      </c>
      <c r="P78" t="s">
        <v>81</v>
      </c>
      <c r="Q78" t="s">
        <v>81</v>
      </c>
      <c r="R78" t="s">
        <v>81</v>
      </c>
      <c r="S78" t="s">
        <v>81</v>
      </c>
      <c r="T78" t="s">
        <v>81</v>
      </c>
      <c r="U78" t="s">
        <v>81</v>
      </c>
      <c r="V78" t="s">
        <v>81</v>
      </c>
      <c r="W78" t="s">
        <v>81</v>
      </c>
      <c r="X78" t="s">
        <v>81</v>
      </c>
      <c r="Y78" t="s">
        <v>81</v>
      </c>
      <c r="Z78" t="s">
        <v>81</v>
      </c>
      <c r="AA78" t="s">
        <v>81</v>
      </c>
      <c r="AB78" t="s">
        <v>81</v>
      </c>
      <c r="AC78" t="s">
        <v>81</v>
      </c>
      <c r="AD78" t="s">
        <v>81</v>
      </c>
      <c r="AE78" t="s">
        <v>82</v>
      </c>
      <c r="AF78" t="s">
        <v>81</v>
      </c>
      <c r="AG78" t="s">
        <v>81</v>
      </c>
      <c r="AH78" t="s">
        <v>81</v>
      </c>
      <c r="AI78" t="s">
        <v>81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1</v>
      </c>
      <c r="AP78">
        <v>0</v>
      </c>
      <c r="AQ78">
        <v>0</v>
      </c>
      <c r="AR78">
        <v>1</v>
      </c>
      <c r="AS78">
        <v>0</v>
      </c>
      <c r="AT78">
        <v>1</v>
      </c>
      <c r="AU78">
        <v>1</v>
      </c>
      <c r="AV78">
        <v>0</v>
      </c>
      <c r="AW78">
        <v>1</v>
      </c>
      <c r="AX78">
        <v>0</v>
      </c>
      <c r="AY78">
        <v>0</v>
      </c>
      <c r="AZ78">
        <v>1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1</v>
      </c>
      <c r="BG78">
        <v>0</v>
      </c>
      <c r="BH78">
        <v>0</v>
      </c>
      <c r="BI78">
        <v>0</v>
      </c>
      <c r="BJ78">
        <v>0</v>
      </c>
      <c r="BK78">
        <v>1</v>
      </c>
      <c r="BL78">
        <v>0</v>
      </c>
      <c r="BM78">
        <v>1</v>
      </c>
      <c r="BN78">
        <v>1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1</v>
      </c>
      <c r="BY78">
        <v>1</v>
      </c>
      <c r="BZ78">
        <v>1</v>
      </c>
      <c r="CA78">
        <v>0</v>
      </c>
      <c r="CB78">
        <v>0</v>
      </c>
      <c r="CC78">
        <v>1</v>
      </c>
      <c r="CD78">
        <v>0</v>
      </c>
      <c r="CE78">
        <v>0</v>
      </c>
      <c r="CF78">
        <v>0</v>
      </c>
      <c r="CG78">
        <v>0</v>
      </c>
    </row>
    <row r="79" spans="1:85">
      <c r="A79" t="s">
        <v>193</v>
      </c>
      <c r="B79" s="150" t="s">
        <v>1515</v>
      </c>
      <c r="C79" t="s">
        <v>1519</v>
      </c>
      <c r="D79" t="s">
        <v>1352</v>
      </c>
      <c r="E79" t="s">
        <v>1150</v>
      </c>
      <c r="F79">
        <v>2016</v>
      </c>
      <c r="G79" t="s">
        <v>78</v>
      </c>
      <c r="H79">
        <v>2</v>
      </c>
      <c r="I79" t="s">
        <v>772</v>
      </c>
      <c r="J79" t="s">
        <v>770</v>
      </c>
      <c r="K79" t="s">
        <v>771</v>
      </c>
      <c r="L79" s="2" t="s">
        <v>88</v>
      </c>
      <c r="M79" s="2" t="s">
        <v>261</v>
      </c>
      <c r="N79" t="s">
        <v>81</v>
      </c>
      <c r="O79" t="s">
        <v>81</v>
      </c>
      <c r="P79" t="s">
        <v>81</v>
      </c>
      <c r="Q79" t="s">
        <v>81</v>
      </c>
      <c r="R79" t="s">
        <v>81</v>
      </c>
      <c r="S79" t="s">
        <v>81</v>
      </c>
      <c r="T79" t="s">
        <v>81</v>
      </c>
      <c r="U79" t="s">
        <v>81</v>
      </c>
      <c r="V79" t="s">
        <v>81</v>
      </c>
      <c r="W79" t="s">
        <v>81</v>
      </c>
      <c r="X79" t="s">
        <v>81</v>
      </c>
      <c r="Y79" t="s">
        <v>81</v>
      </c>
      <c r="Z79" t="s">
        <v>81</v>
      </c>
      <c r="AA79" t="s">
        <v>81</v>
      </c>
      <c r="AB79" t="s">
        <v>81</v>
      </c>
      <c r="AC79" t="s">
        <v>81</v>
      </c>
      <c r="AD79" t="s">
        <v>81</v>
      </c>
      <c r="AE79" t="s">
        <v>82</v>
      </c>
      <c r="AF79" t="s">
        <v>81</v>
      </c>
      <c r="AG79" t="s">
        <v>81</v>
      </c>
      <c r="AH79" t="s">
        <v>81</v>
      </c>
      <c r="AI79" t="s">
        <v>81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0</v>
      </c>
      <c r="AQ79">
        <v>0</v>
      </c>
      <c r="AR79">
        <v>1</v>
      </c>
      <c r="AS79">
        <v>0</v>
      </c>
      <c r="AT79">
        <v>1</v>
      </c>
      <c r="AU79">
        <v>1</v>
      </c>
      <c r="AV79">
        <v>1</v>
      </c>
      <c r="AW79">
        <v>1</v>
      </c>
      <c r="AX79">
        <v>0</v>
      </c>
      <c r="AY79">
        <v>0</v>
      </c>
      <c r="AZ79">
        <v>1</v>
      </c>
      <c r="BA79">
        <v>0</v>
      </c>
      <c r="BB79">
        <v>0</v>
      </c>
      <c r="BC79">
        <v>1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0</v>
      </c>
      <c r="BJ79">
        <v>0</v>
      </c>
      <c r="BK79">
        <v>1</v>
      </c>
      <c r="BL79">
        <v>0</v>
      </c>
      <c r="BM79">
        <v>1</v>
      </c>
      <c r="BN79">
        <v>1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</v>
      </c>
      <c r="BY79">
        <v>1</v>
      </c>
      <c r="BZ79">
        <v>1</v>
      </c>
      <c r="CA79">
        <v>0</v>
      </c>
      <c r="CB79">
        <v>0</v>
      </c>
      <c r="CC79">
        <v>1</v>
      </c>
      <c r="CD79">
        <v>0</v>
      </c>
      <c r="CE79">
        <v>0</v>
      </c>
      <c r="CF79">
        <v>0</v>
      </c>
      <c r="CG79">
        <v>0</v>
      </c>
    </row>
    <row r="80" spans="1:85">
      <c r="A80" t="s">
        <v>194</v>
      </c>
      <c r="B80" s="150" t="s">
        <v>1515</v>
      </c>
      <c r="C80" t="s">
        <v>1519</v>
      </c>
      <c r="D80" t="s">
        <v>1353</v>
      </c>
      <c r="E80" t="s">
        <v>1151</v>
      </c>
      <c r="F80">
        <v>2016</v>
      </c>
      <c r="G80" t="s">
        <v>78</v>
      </c>
      <c r="H80">
        <v>2</v>
      </c>
      <c r="I80" t="s">
        <v>775</v>
      </c>
      <c r="J80" t="s">
        <v>773</v>
      </c>
      <c r="K80" t="s">
        <v>774</v>
      </c>
      <c r="L80" s="2" t="s">
        <v>88</v>
      </c>
      <c r="M80" s="2" t="s">
        <v>261</v>
      </c>
      <c r="N80" t="s">
        <v>81</v>
      </c>
      <c r="O80" t="s">
        <v>81</v>
      </c>
      <c r="P80" t="s">
        <v>81</v>
      </c>
      <c r="Q80" t="s">
        <v>81</v>
      </c>
      <c r="R80" t="s">
        <v>81</v>
      </c>
      <c r="S80" t="s">
        <v>81</v>
      </c>
      <c r="T80" t="s">
        <v>81</v>
      </c>
      <c r="U80" t="s">
        <v>81</v>
      </c>
      <c r="V80" t="s">
        <v>81</v>
      </c>
      <c r="W80" t="s">
        <v>82</v>
      </c>
      <c r="X80" t="s">
        <v>81</v>
      </c>
      <c r="Y80" t="s">
        <v>81</v>
      </c>
      <c r="Z80" t="s">
        <v>81</v>
      </c>
      <c r="AA80" t="s">
        <v>81</v>
      </c>
      <c r="AB80" t="s">
        <v>81</v>
      </c>
      <c r="AC80" t="s">
        <v>81</v>
      </c>
      <c r="AD80" t="s">
        <v>81</v>
      </c>
      <c r="AE80" t="s">
        <v>82</v>
      </c>
      <c r="AF80" t="s">
        <v>81</v>
      </c>
      <c r="AG80" t="s">
        <v>81</v>
      </c>
      <c r="AH80" t="s">
        <v>81</v>
      </c>
      <c r="AI80" t="s">
        <v>81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</v>
      </c>
      <c r="AP80">
        <v>0</v>
      </c>
      <c r="AQ80">
        <v>0</v>
      </c>
      <c r="AR80">
        <v>1</v>
      </c>
      <c r="AS80">
        <v>0</v>
      </c>
      <c r="AT80">
        <v>1</v>
      </c>
      <c r="AU80">
        <v>1</v>
      </c>
      <c r="AV80">
        <v>1</v>
      </c>
      <c r="AW80">
        <v>1</v>
      </c>
      <c r="AX80">
        <v>0</v>
      </c>
      <c r="AY80">
        <v>0</v>
      </c>
      <c r="AZ80">
        <v>1</v>
      </c>
      <c r="BA80">
        <v>0</v>
      </c>
      <c r="BB80">
        <v>0</v>
      </c>
      <c r="BC80">
        <v>1</v>
      </c>
      <c r="BD80">
        <v>0</v>
      </c>
      <c r="BE80">
        <v>0</v>
      </c>
      <c r="BF80">
        <v>1</v>
      </c>
      <c r="BG80">
        <v>0</v>
      </c>
      <c r="BH80">
        <v>0</v>
      </c>
      <c r="BI80">
        <v>0</v>
      </c>
      <c r="BJ80">
        <v>0</v>
      </c>
      <c r="BK80">
        <v>1</v>
      </c>
      <c r="BL80">
        <v>0</v>
      </c>
      <c r="BM80">
        <v>1</v>
      </c>
      <c r="BN80">
        <v>1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1</v>
      </c>
      <c r="BY80">
        <v>1</v>
      </c>
      <c r="BZ80">
        <v>1</v>
      </c>
      <c r="CA80">
        <v>0</v>
      </c>
      <c r="CB80">
        <v>0</v>
      </c>
      <c r="CC80">
        <v>1</v>
      </c>
      <c r="CD80">
        <v>0</v>
      </c>
      <c r="CE80">
        <v>0</v>
      </c>
      <c r="CF80">
        <v>0</v>
      </c>
      <c r="CG80">
        <v>0</v>
      </c>
    </row>
    <row r="81" spans="1:85">
      <c r="A81" t="s">
        <v>199</v>
      </c>
      <c r="B81" s="150" t="s">
        <v>1515</v>
      </c>
      <c r="C81" t="s">
        <v>1519</v>
      </c>
      <c r="D81" t="s">
        <v>1358</v>
      </c>
      <c r="E81" t="s">
        <v>1156</v>
      </c>
      <c r="F81">
        <v>2016</v>
      </c>
      <c r="G81" t="s">
        <v>78</v>
      </c>
      <c r="H81">
        <v>2</v>
      </c>
      <c r="I81" t="s">
        <v>790</v>
      </c>
      <c r="J81" t="s">
        <v>788</v>
      </c>
      <c r="K81" t="s">
        <v>789</v>
      </c>
      <c r="L81" s="2" t="s">
        <v>88</v>
      </c>
      <c r="M81" s="2" t="s">
        <v>261</v>
      </c>
      <c r="N81" t="s">
        <v>81</v>
      </c>
      <c r="O81" t="s">
        <v>81</v>
      </c>
      <c r="P81" t="s">
        <v>81</v>
      </c>
      <c r="Q81" t="s">
        <v>81</v>
      </c>
      <c r="R81" t="s">
        <v>81</v>
      </c>
      <c r="S81" t="s">
        <v>81</v>
      </c>
      <c r="T81" t="s">
        <v>81</v>
      </c>
      <c r="U81" t="s">
        <v>81</v>
      </c>
      <c r="V81" t="s">
        <v>81</v>
      </c>
      <c r="W81" t="s">
        <v>81</v>
      </c>
      <c r="X81" t="s">
        <v>81</v>
      </c>
      <c r="Y81" t="s">
        <v>81</v>
      </c>
      <c r="Z81" t="s">
        <v>81</v>
      </c>
      <c r="AA81" t="s">
        <v>81</v>
      </c>
      <c r="AB81" t="s">
        <v>81</v>
      </c>
      <c r="AC81" t="s">
        <v>81</v>
      </c>
      <c r="AD81" t="s">
        <v>81</v>
      </c>
      <c r="AE81" t="s">
        <v>82</v>
      </c>
      <c r="AF81" t="s">
        <v>81</v>
      </c>
      <c r="AG81" t="s">
        <v>81</v>
      </c>
      <c r="AH81" t="s">
        <v>81</v>
      </c>
      <c r="AI81" t="s">
        <v>81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</v>
      </c>
      <c r="AP81">
        <v>0</v>
      </c>
      <c r="AQ81">
        <v>0</v>
      </c>
      <c r="AR81">
        <v>1</v>
      </c>
      <c r="AS81">
        <v>0</v>
      </c>
      <c r="AT81">
        <v>1</v>
      </c>
      <c r="AU81">
        <v>1</v>
      </c>
      <c r="AV81">
        <v>1</v>
      </c>
      <c r="AW81">
        <v>1</v>
      </c>
      <c r="AX81">
        <v>0</v>
      </c>
      <c r="AY81">
        <v>0</v>
      </c>
      <c r="AZ81">
        <v>1</v>
      </c>
      <c r="BA81">
        <v>0</v>
      </c>
      <c r="BB81">
        <v>0</v>
      </c>
      <c r="BC81">
        <v>1</v>
      </c>
      <c r="BD81">
        <v>0</v>
      </c>
      <c r="BE81">
        <v>0</v>
      </c>
      <c r="BF81">
        <v>1</v>
      </c>
      <c r="BG81">
        <v>0</v>
      </c>
      <c r="BH81">
        <v>0</v>
      </c>
      <c r="BI81">
        <v>0</v>
      </c>
      <c r="BJ81">
        <v>0</v>
      </c>
      <c r="BK81">
        <v>1</v>
      </c>
      <c r="BL81">
        <v>0</v>
      </c>
      <c r="BM81">
        <v>1</v>
      </c>
      <c r="BN81">
        <v>1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1</v>
      </c>
      <c r="BY81">
        <v>1</v>
      </c>
      <c r="BZ81">
        <v>1</v>
      </c>
      <c r="CA81">
        <v>0</v>
      </c>
      <c r="CB81">
        <v>0</v>
      </c>
      <c r="CC81">
        <v>1</v>
      </c>
      <c r="CD81">
        <v>0</v>
      </c>
      <c r="CE81">
        <v>0</v>
      </c>
      <c r="CF81">
        <v>0</v>
      </c>
      <c r="CG81">
        <v>0</v>
      </c>
    </row>
    <row r="82" spans="1:85">
      <c r="A82" t="s">
        <v>201</v>
      </c>
      <c r="B82" s="150" t="s">
        <v>1515</v>
      </c>
      <c r="C82" t="s">
        <v>1519</v>
      </c>
      <c r="D82" t="s">
        <v>1360</v>
      </c>
      <c r="E82" t="s">
        <v>1158</v>
      </c>
      <c r="F82">
        <v>2016</v>
      </c>
      <c r="G82" t="s">
        <v>78</v>
      </c>
      <c r="H82">
        <v>2</v>
      </c>
      <c r="I82" t="s">
        <v>796</v>
      </c>
      <c r="J82" t="s">
        <v>794</v>
      </c>
      <c r="K82" t="s">
        <v>795</v>
      </c>
      <c r="L82" s="2" t="s">
        <v>88</v>
      </c>
      <c r="M82" s="2" t="s">
        <v>261</v>
      </c>
      <c r="N82" t="s">
        <v>81</v>
      </c>
      <c r="O82" t="s">
        <v>81</v>
      </c>
      <c r="P82" t="s">
        <v>81</v>
      </c>
      <c r="Q82" t="s">
        <v>81</v>
      </c>
      <c r="R82" t="s">
        <v>81</v>
      </c>
      <c r="S82" t="s">
        <v>81</v>
      </c>
      <c r="T82" t="s">
        <v>81</v>
      </c>
      <c r="U82" t="s">
        <v>81</v>
      </c>
      <c r="V82" t="s">
        <v>81</v>
      </c>
      <c r="W82" t="s">
        <v>82</v>
      </c>
      <c r="X82" t="s">
        <v>81</v>
      </c>
      <c r="Y82" t="s">
        <v>81</v>
      </c>
      <c r="Z82" t="s">
        <v>81</v>
      </c>
      <c r="AA82" t="s">
        <v>81</v>
      </c>
      <c r="AB82" t="s">
        <v>81</v>
      </c>
      <c r="AC82" t="s">
        <v>81</v>
      </c>
      <c r="AD82" t="s">
        <v>81</v>
      </c>
      <c r="AE82" t="s">
        <v>82</v>
      </c>
      <c r="AF82" t="s">
        <v>81</v>
      </c>
      <c r="AG82" t="s">
        <v>81</v>
      </c>
      <c r="AH82" t="s">
        <v>81</v>
      </c>
      <c r="AI82" t="s">
        <v>81</v>
      </c>
      <c r="AJ82">
        <v>0</v>
      </c>
      <c r="AK82">
        <v>0</v>
      </c>
      <c r="AL82">
        <v>0</v>
      </c>
      <c r="AM82">
        <v>0</v>
      </c>
      <c r="AN82">
        <v>1</v>
      </c>
      <c r="AO82">
        <v>1</v>
      </c>
      <c r="AP82">
        <v>0</v>
      </c>
      <c r="AQ82">
        <v>0</v>
      </c>
      <c r="AR82">
        <v>1</v>
      </c>
      <c r="AS82">
        <v>0</v>
      </c>
      <c r="AT82">
        <v>1</v>
      </c>
      <c r="AU82">
        <v>1</v>
      </c>
      <c r="AV82">
        <v>1</v>
      </c>
      <c r="AW82">
        <v>1</v>
      </c>
      <c r="AX82">
        <v>0</v>
      </c>
      <c r="AY82">
        <v>0</v>
      </c>
      <c r="AZ82">
        <v>1</v>
      </c>
      <c r="BA82">
        <v>0</v>
      </c>
      <c r="BB82">
        <v>0</v>
      </c>
      <c r="BC82">
        <v>1</v>
      </c>
      <c r="BD82">
        <v>0</v>
      </c>
      <c r="BE82">
        <v>0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1</v>
      </c>
      <c r="BL82">
        <v>0</v>
      </c>
      <c r="BM82">
        <v>1</v>
      </c>
      <c r="BN82">
        <v>1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1</v>
      </c>
      <c r="BY82">
        <v>1</v>
      </c>
      <c r="BZ82">
        <v>1</v>
      </c>
      <c r="CA82">
        <v>0</v>
      </c>
      <c r="CB82">
        <v>0</v>
      </c>
      <c r="CC82">
        <v>1</v>
      </c>
      <c r="CD82">
        <v>0</v>
      </c>
      <c r="CE82">
        <v>0</v>
      </c>
      <c r="CF82">
        <v>0</v>
      </c>
      <c r="CG82">
        <v>0</v>
      </c>
    </row>
    <row r="83" spans="1:85">
      <c r="A83" t="s">
        <v>202</v>
      </c>
      <c r="B83" s="150" t="s">
        <v>1515</v>
      </c>
      <c r="C83" t="s">
        <v>1519</v>
      </c>
      <c r="D83" t="s">
        <v>1361</v>
      </c>
      <c r="E83" t="s">
        <v>1159</v>
      </c>
      <c r="F83">
        <v>2016</v>
      </c>
      <c r="G83" t="s">
        <v>78</v>
      </c>
      <c r="H83">
        <v>2</v>
      </c>
      <c r="I83" t="s">
        <v>799</v>
      </c>
      <c r="J83" t="s">
        <v>797</v>
      </c>
      <c r="K83" t="s">
        <v>798</v>
      </c>
      <c r="L83" s="2" t="s">
        <v>88</v>
      </c>
      <c r="M83" s="2" t="s">
        <v>261</v>
      </c>
      <c r="N83" t="s">
        <v>81</v>
      </c>
      <c r="O83" t="s">
        <v>81</v>
      </c>
      <c r="P83" t="s">
        <v>81</v>
      </c>
      <c r="Q83" t="s">
        <v>81</v>
      </c>
      <c r="R83" t="s">
        <v>81</v>
      </c>
      <c r="S83" t="s">
        <v>81</v>
      </c>
      <c r="T83" t="s">
        <v>81</v>
      </c>
      <c r="U83" t="s">
        <v>81</v>
      </c>
      <c r="V83" t="s">
        <v>81</v>
      </c>
      <c r="W83" t="s">
        <v>81</v>
      </c>
      <c r="X83" t="s">
        <v>81</v>
      </c>
      <c r="Y83" t="s">
        <v>81</v>
      </c>
      <c r="Z83" t="s">
        <v>81</v>
      </c>
      <c r="AA83" t="s">
        <v>81</v>
      </c>
      <c r="AB83" t="s">
        <v>81</v>
      </c>
      <c r="AC83" t="s">
        <v>81</v>
      </c>
      <c r="AD83" t="s">
        <v>81</v>
      </c>
      <c r="AE83" t="s">
        <v>82</v>
      </c>
      <c r="AF83" t="s">
        <v>81</v>
      </c>
      <c r="AG83" t="s">
        <v>81</v>
      </c>
      <c r="AH83" t="s">
        <v>81</v>
      </c>
      <c r="AI83" t="s">
        <v>81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1</v>
      </c>
      <c r="AP83">
        <v>0</v>
      </c>
      <c r="AQ83">
        <v>0</v>
      </c>
      <c r="AR83">
        <v>1</v>
      </c>
      <c r="AS83">
        <v>0</v>
      </c>
      <c r="AT83">
        <v>1</v>
      </c>
      <c r="AU83">
        <v>1</v>
      </c>
      <c r="AV83">
        <v>1</v>
      </c>
      <c r="AW83">
        <v>1</v>
      </c>
      <c r="AX83">
        <v>0</v>
      </c>
      <c r="AY83">
        <v>0</v>
      </c>
      <c r="AZ83">
        <v>1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1</v>
      </c>
      <c r="BL83">
        <v>0</v>
      </c>
      <c r="BM83">
        <v>1</v>
      </c>
      <c r="BN83">
        <v>1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1</v>
      </c>
      <c r="BY83">
        <v>1</v>
      </c>
      <c r="BZ83">
        <v>1</v>
      </c>
      <c r="CA83">
        <v>0</v>
      </c>
      <c r="CB83">
        <v>0</v>
      </c>
      <c r="CC83">
        <v>1</v>
      </c>
      <c r="CD83">
        <v>0</v>
      </c>
      <c r="CE83">
        <v>0</v>
      </c>
      <c r="CF83">
        <v>0</v>
      </c>
      <c r="CG83">
        <v>0</v>
      </c>
    </row>
    <row r="84" spans="1:85">
      <c r="A84" t="s">
        <v>208</v>
      </c>
      <c r="B84" s="150" t="s">
        <v>1515</v>
      </c>
      <c r="C84" t="s">
        <v>1519</v>
      </c>
      <c r="D84" t="s">
        <v>1367</v>
      </c>
      <c r="E84" t="s">
        <v>1165</v>
      </c>
      <c r="F84">
        <v>2016</v>
      </c>
      <c r="G84" t="s">
        <v>78</v>
      </c>
      <c r="H84">
        <v>2</v>
      </c>
      <c r="I84" t="s">
        <v>817</v>
      </c>
      <c r="J84" t="s">
        <v>815</v>
      </c>
      <c r="K84" t="s">
        <v>816</v>
      </c>
      <c r="L84" s="2" t="s">
        <v>88</v>
      </c>
      <c r="M84" s="2" t="s">
        <v>261</v>
      </c>
      <c r="N84" t="s">
        <v>81</v>
      </c>
      <c r="O84" t="s">
        <v>81</v>
      </c>
      <c r="P84" t="s">
        <v>81</v>
      </c>
      <c r="Q84" t="s">
        <v>82</v>
      </c>
      <c r="R84" t="s">
        <v>81</v>
      </c>
      <c r="S84" t="s">
        <v>81</v>
      </c>
      <c r="T84" t="s">
        <v>81</v>
      </c>
      <c r="U84" t="s">
        <v>81</v>
      </c>
      <c r="V84" t="s">
        <v>82</v>
      </c>
      <c r="W84" t="s">
        <v>81</v>
      </c>
      <c r="X84" t="s">
        <v>81</v>
      </c>
      <c r="Y84" t="s">
        <v>81</v>
      </c>
      <c r="Z84" t="s">
        <v>81</v>
      </c>
      <c r="AA84" t="s">
        <v>81</v>
      </c>
      <c r="AB84" t="s">
        <v>81</v>
      </c>
      <c r="AC84" t="s">
        <v>81</v>
      </c>
      <c r="AD84" t="s">
        <v>81</v>
      </c>
      <c r="AE84" t="s">
        <v>82</v>
      </c>
      <c r="AF84" t="s">
        <v>81</v>
      </c>
      <c r="AG84" t="s">
        <v>81</v>
      </c>
      <c r="AH84" t="s">
        <v>81</v>
      </c>
      <c r="AI84" t="s">
        <v>81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1</v>
      </c>
      <c r="AP84">
        <v>0</v>
      </c>
      <c r="AQ84">
        <v>0</v>
      </c>
      <c r="AR84">
        <v>1</v>
      </c>
      <c r="AS84">
        <v>0</v>
      </c>
      <c r="AT84">
        <v>1</v>
      </c>
      <c r="AU84">
        <v>1</v>
      </c>
      <c r="AV84">
        <v>0</v>
      </c>
      <c r="AW84">
        <v>1</v>
      </c>
      <c r="AX84">
        <v>0</v>
      </c>
      <c r="AY84">
        <v>0</v>
      </c>
      <c r="AZ84">
        <v>1</v>
      </c>
      <c r="BA84">
        <v>0</v>
      </c>
      <c r="BB84">
        <v>0</v>
      </c>
      <c r="BC84">
        <v>1</v>
      </c>
      <c r="BD84">
        <v>0</v>
      </c>
      <c r="BE84">
        <v>0</v>
      </c>
      <c r="BF84">
        <v>1</v>
      </c>
      <c r="BG84">
        <v>0</v>
      </c>
      <c r="BH84">
        <v>0</v>
      </c>
      <c r="BI84">
        <v>0</v>
      </c>
      <c r="BJ84">
        <v>0</v>
      </c>
      <c r="BK84">
        <v>1</v>
      </c>
      <c r="BL84">
        <v>0</v>
      </c>
      <c r="BM84">
        <v>1</v>
      </c>
      <c r="BN84">
        <v>1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1</v>
      </c>
      <c r="BY84">
        <v>1</v>
      </c>
      <c r="BZ84">
        <v>1</v>
      </c>
      <c r="CA84">
        <v>0</v>
      </c>
      <c r="CB84">
        <v>0</v>
      </c>
      <c r="CC84">
        <v>1</v>
      </c>
      <c r="CD84">
        <v>0</v>
      </c>
      <c r="CE84">
        <v>0</v>
      </c>
      <c r="CF84">
        <v>0</v>
      </c>
      <c r="CG84">
        <v>0</v>
      </c>
    </row>
    <row r="85" spans="1:85">
      <c r="A85" t="s">
        <v>209</v>
      </c>
      <c r="B85" s="150" t="s">
        <v>1515</v>
      </c>
      <c r="C85" t="s">
        <v>1522</v>
      </c>
      <c r="D85" t="s">
        <v>1368</v>
      </c>
      <c r="E85" t="s">
        <v>1166</v>
      </c>
      <c r="F85">
        <v>2016</v>
      </c>
      <c r="G85" t="s">
        <v>78</v>
      </c>
      <c r="H85">
        <v>2</v>
      </c>
      <c r="I85" t="s">
        <v>820</v>
      </c>
      <c r="J85" t="s">
        <v>818</v>
      </c>
      <c r="K85" t="s">
        <v>819</v>
      </c>
      <c r="L85" s="2" t="s">
        <v>88</v>
      </c>
      <c r="M85" s="2" t="s">
        <v>261</v>
      </c>
      <c r="N85" t="s">
        <v>81</v>
      </c>
      <c r="O85" t="s">
        <v>81</v>
      </c>
      <c r="P85" t="s">
        <v>81</v>
      </c>
      <c r="Q85" t="s">
        <v>81</v>
      </c>
      <c r="R85" t="s">
        <v>81</v>
      </c>
      <c r="S85" t="s">
        <v>81</v>
      </c>
      <c r="T85" t="s">
        <v>81</v>
      </c>
      <c r="U85" t="s">
        <v>81</v>
      </c>
      <c r="V85" t="s">
        <v>81</v>
      </c>
      <c r="W85" t="s">
        <v>82</v>
      </c>
      <c r="X85" t="s">
        <v>81</v>
      </c>
      <c r="Y85" t="s">
        <v>81</v>
      </c>
      <c r="Z85" t="s">
        <v>81</v>
      </c>
      <c r="AA85" t="s">
        <v>81</v>
      </c>
      <c r="AB85" t="s">
        <v>81</v>
      </c>
      <c r="AC85" t="s">
        <v>81</v>
      </c>
      <c r="AD85" t="s">
        <v>81</v>
      </c>
      <c r="AE85" t="s">
        <v>82</v>
      </c>
      <c r="AF85" t="s">
        <v>81</v>
      </c>
      <c r="AG85" t="s">
        <v>81</v>
      </c>
      <c r="AH85" t="s">
        <v>81</v>
      </c>
      <c r="AI85" t="s">
        <v>81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0</v>
      </c>
      <c r="AR85">
        <v>1</v>
      </c>
      <c r="AS85">
        <v>0</v>
      </c>
      <c r="AT85">
        <v>1</v>
      </c>
      <c r="AU85">
        <v>1</v>
      </c>
      <c r="AV85">
        <v>0</v>
      </c>
      <c r="AW85">
        <v>1</v>
      </c>
      <c r="AX85">
        <v>0</v>
      </c>
      <c r="AY85">
        <v>0</v>
      </c>
      <c r="AZ85">
        <v>1</v>
      </c>
      <c r="BA85">
        <v>0</v>
      </c>
      <c r="BB85">
        <v>0</v>
      </c>
      <c r="BC85">
        <v>1</v>
      </c>
      <c r="BD85">
        <v>0</v>
      </c>
      <c r="BE85">
        <v>0</v>
      </c>
      <c r="BF85">
        <v>1</v>
      </c>
      <c r="BG85">
        <v>0</v>
      </c>
      <c r="BH85">
        <v>0</v>
      </c>
      <c r="BI85">
        <v>0</v>
      </c>
      <c r="BJ85">
        <v>0</v>
      </c>
      <c r="BK85">
        <v>1</v>
      </c>
      <c r="BL85">
        <v>0</v>
      </c>
      <c r="BM85">
        <v>1</v>
      </c>
      <c r="BN85">
        <v>1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1</v>
      </c>
      <c r="BY85">
        <v>1</v>
      </c>
      <c r="BZ85">
        <v>1</v>
      </c>
      <c r="CA85">
        <v>0</v>
      </c>
      <c r="CB85">
        <v>0</v>
      </c>
      <c r="CC85">
        <v>1</v>
      </c>
      <c r="CD85">
        <v>0</v>
      </c>
      <c r="CE85">
        <v>0</v>
      </c>
      <c r="CF85">
        <v>0</v>
      </c>
      <c r="CG85">
        <v>0</v>
      </c>
    </row>
    <row r="86" spans="1:85">
      <c r="A86" t="s">
        <v>210</v>
      </c>
      <c r="B86" s="150" t="s">
        <v>1515</v>
      </c>
      <c r="C86" t="s">
        <v>1522</v>
      </c>
      <c r="D86" t="s">
        <v>1369</v>
      </c>
      <c r="E86" t="s">
        <v>1167</v>
      </c>
      <c r="F86">
        <v>2016</v>
      </c>
      <c r="G86" t="s">
        <v>78</v>
      </c>
      <c r="H86">
        <v>2</v>
      </c>
      <c r="I86" t="s">
        <v>823</v>
      </c>
      <c r="J86" t="s">
        <v>821</v>
      </c>
      <c r="K86" t="s">
        <v>822</v>
      </c>
      <c r="L86" s="2" t="s">
        <v>88</v>
      </c>
      <c r="M86" s="2" t="s">
        <v>261</v>
      </c>
      <c r="N86" t="s">
        <v>81</v>
      </c>
      <c r="O86" t="s">
        <v>81</v>
      </c>
      <c r="P86" t="s">
        <v>81</v>
      </c>
      <c r="Q86" t="s">
        <v>81</v>
      </c>
      <c r="R86" t="s">
        <v>81</v>
      </c>
      <c r="S86" t="s">
        <v>81</v>
      </c>
      <c r="T86" t="s">
        <v>81</v>
      </c>
      <c r="U86" t="s">
        <v>81</v>
      </c>
      <c r="V86" t="s">
        <v>81</v>
      </c>
      <c r="W86" t="s">
        <v>82</v>
      </c>
      <c r="X86" t="s">
        <v>81</v>
      </c>
      <c r="Y86" t="s">
        <v>81</v>
      </c>
      <c r="Z86" t="s">
        <v>81</v>
      </c>
      <c r="AA86" t="s">
        <v>81</v>
      </c>
      <c r="AB86" t="s">
        <v>81</v>
      </c>
      <c r="AC86" t="s">
        <v>81</v>
      </c>
      <c r="AD86" t="s">
        <v>81</v>
      </c>
      <c r="AE86" t="s">
        <v>82</v>
      </c>
      <c r="AF86" t="s">
        <v>81</v>
      </c>
      <c r="AG86" t="s">
        <v>81</v>
      </c>
      <c r="AH86" t="s">
        <v>81</v>
      </c>
      <c r="AI86" t="s">
        <v>81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0</v>
      </c>
      <c r="AQ86">
        <v>0</v>
      </c>
      <c r="AR86">
        <v>1</v>
      </c>
      <c r="AS86">
        <v>0</v>
      </c>
      <c r="AT86">
        <v>1</v>
      </c>
      <c r="AU86">
        <v>1</v>
      </c>
      <c r="AV86">
        <v>1</v>
      </c>
      <c r="AW86">
        <v>1</v>
      </c>
      <c r="AX86">
        <v>0</v>
      </c>
      <c r="AY86">
        <v>0</v>
      </c>
      <c r="AZ86">
        <v>1</v>
      </c>
      <c r="BA86">
        <v>0</v>
      </c>
      <c r="BB86">
        <v>0</v>
      </c>
      <c r="BC86">
        <v>1</v>
      </c>
      <c r="BD86">
        <v>0</v>
      </c>
      <c r="BE86">
        <v>0</v>
      </c>
      <c r="BF86">
        <v>1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1</v>
      </c>
      <c r="BN86">
        <v>1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1</v>
      </c>
      <c r="BY86">
        <v>1</v>
      </c>
      <c r="BZ86">
        <v>1</v>
      </c>
      <c r="CA86">
        <v>0</v>
      </c>
      <c r="CB86">
        <v>0</v>
      </c>
      <c r="CC86">
        <v>1</v>
      </c>
      <c r="CD86">
        <v>0</v>
      </c>
      <c r="CE86">
        <v>0</v>
      </c>
      <c r="CF86">
        <v>0</v>
      </c>
      <c r="CG86">
        <v>0</v>
      </c>
    </row>
    <row r="87" spans="1:85">
      <c r="A87" t="s">
        <v>211</v>
      </c>
      <c r="B87" s="150" t="s">
        <v>1515</v>
      </c>
      <c r="C87" t="s">
        <v>1519</v>
      </c>
      <c r="D87" t="s">
        <v>1370</v>
      </c>
      <c r="E87" t="s">
        <v>1168</v>
      </c>
      <c r="F87">
        <v>2016</v>
      </c>
      <c r="G87" t="s">
        <v>78</v>
      </c>
      <c r="H87">
        <v>2</v>
      </c>
      <c r="I87" t="s">
        <v>826</v>
      </c>
      <c r="J87" t="s">
        <v>824</v>
      </c>
      <c r="K87" t="s">
        <v>825</v>
      </c>
      <c r="L87" s="2" t="s">
        <v>88</v>
      </c>
      <c r="M87" s="2" t="s">
        <v>261</v>
      </c>
      <c r="N87" t="s">
        <v>81</v>
      </c>
      <c r="O87" t="s">
        <v>81</v>
      </c>
      <c r="P87" t="s">
        <v>81</v>
      </c>
      <c r="Q87" t="s">
        <v>81</v>
      </c>
      <c r="R87" t="s">
        <v>81</v>
      </c>
      <c r="S87" t="s">
        <v>81</v>
      </c>
      <c r="T87" t="s">
        <v>81</v>
      </c>
      <c r="U87" t="s">
        <v>81</v>
      </c>
      <c r="V87" t="s">
        <v>81</v>
      </c>
      <c r="W87" t="s">
        <v>82</v>
      </c>
      <c r="X87" t="s">
        <v>81</v>
      </c>
      <c r="Y87" t="s">
        <v>81</v>
      </c>
      <c r="Z87" t="s">
        <v>81</v>
      </c>
      <c r="AA87" t="s">
        <v>81</v>
      </c>
      <c r="AB87" t="s">
        <v>81</v>
      </c>
      <c r="AC87" t="s">
        <v>81</v>
      </c>
      <c r="AD87" t="s">
        <v>81</v>
      </c>
      <c r="AE87" t="s">
        <v>82</v>
      </c>
      <c r="AF87" t="s">
        <v>81</v>
      </c>
      <c r="AG87" t="s">
        <v>81</v>
      </c>
      <c r="AH87" t="s">
        <v>81</v>
      </c>
      <c r="AI87" t="s">
        <v>81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1</v>
      </c>
      <c r="AP87">
        <v>0</v>
      </c>
      <c r="AQ87">
        <v>0</v>
      </c>
      <c r="AR87">
        <v>1</v>
      </c>
      <c r="AS87">
        <v>0</v>
      </c>
      <c r="AT87">
        <v>1</v>
      </c>
      <c r="AU87">
        <v>1</v>
      </c>
      <c r="AV87">
        <v>1</v>
      </c>
      <c r="AW87">
        <v>1</v>
      </c>
      <c r="AX87">
        <v>0</v>
      </c>
      <c r="AY87">
        <v>0</v>
      </c>
      <c r="AZ87">
        <v>1</v>
      </c>
      <c r="BA87">
        <v>0</v>
      </c>
      <c r="BB87">
        <v>0</v>
      </c>
      <c r="BC87">
        <v>1</v>
      </c>
      <c r="BD87">
        <v>0</v>
      </c>
      <c r="BE87">
        <v>0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1</v>
      </c>
      <c r="BL87">
        <v>0</v>
      </c>
      <c r="BM87">
        <v>1</v>
      </c>
      <c r="BN87">
        <v>1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1</v>
      </c>
      <c r="BY87">
        <v>1</v>
      </c>
      <c r="BZ87">
        <v>1</v>
      </c>
      <c r="CA87">
        <v>0</v>
      </c>
      <c r="CB87">
        <v>0</v>
      </c>
      <c r="CC87">
        <v>1</v>
      </c>
      <c r="CD87">
        <v>0</v>
      </c>
      <c r="CE87">
        <v>0</v>
      </c>
      <c r="CF87">
        <v>0</v>
      </c>
      <c r="CG87">
        <v>0</v>
      </c>
    </row>
    <row r="88" spans="1:85">
      <c r="A88" t="s">
        <v>213</v>
      </c>
      <c r="B88" s="150" t="s">
        <v>1515</v>
      </c>
      <c r="C88" t="s">
        <v>1519</v>
      </c>
      <c r="D88" t="s">
        <v>1372</v>
      </c>
      <c r="E88" t="s">
        <v>1170</v>
      </c>
      <c r="F88">
        <v>2016</v>
      </c>
      <c r="G88" t="s">
        <v>78</v>
      </c>
      <c r="H88">
        <v>2</v>
      </c>
      <c r="I88" t="s">
        <v>832</v>
      </c>
      <c r="J88" t="s">
        <v>830</v>
      </c>
      <c r="K88" t="s">
        <v>831</v>
      </c>
      <c r="L88" s="2" t="s">
        <v>88</v>
      </c>
      <c r="M88" s="2" t="s">
        <v>261</v>
      </c>
      <c r="N88" t="s">
        <v>81</v>
      </c>
      <c r="O88" t="s">
        <v>81</v>
      </c>
      <c r="P88" t="s">
        <v>81</v>
      </c>
      <c r="Q88" t="s">
        <v>81</v>
      </c>
      <c r="R88" t="s">
        <v>81</v>
      </c>
      <c r="S88" t="s">
        <v>81</v>
      </c>
      <c r="T88" t="s">
        <v>81</v>
      </c>
      <c r="U88" t="s">
        <v>81</v>
      </c>
      <c r="V88" t="s">
        <v>81</v>
      </c>
      <c r="W88" t="s">
        <v>82</v>
      </c>
      <c r="X88" t="s">
        <v>81</v>
      </c>
      <c r="Y88" t="s">
        <v>81</v>
      </c>
      <c r="Z88" t="s">
        <v>81</v>
      </c>
      <c r="AA88" t="s">
        <v>81</v>
      </c>
      <c r="AB88" t="s">
        <v>81</v>
      </c>
      <c r="AC88" t="s">
        <v>81</v>
      </c>
      <c r="AD88" t="s">
        <v>81</v>
      </c>
      <c r="AE88" t="s">
        <v>82</v>
      </c>
      <c r="AF88" t="s">
        <v>81</v>
      </c>
      <c r="AG88" t="s">
        <v>81</v>
      </c>
      <c r="AH88" t="s">
        <v>81</v>
      </c>
      <c r="AI88" t="s">
        <v>81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0</v>
      </c>
      <c r="AQ88">
        <v>0</v>
      </c>
      <c r="AR88">
        <v>1</v>
      </c>
      <c r="AS88">
        <v>0</v>
      </c>
      <c r="AT88">
        <v>1</v>
      </c>
      <c r="AU88">
        <v>1</v>
      </c>
      <c r="AV88">
        <v>1</v>
      </c>
      <c r="AW88">
        <v>1</v>
      </c>
      <c r="AX88">
        <v>0</v>
      </c>
      <c r="AY88">
        <v>0</v>
      </c>
      <c r="AZ88">
        <v>1</v>
      </c>
      <c r="BA88">
        <v>0</v>
      </c>
      <c r="BB88">
        <v>0</v>
      </c>
      <c r="BC88">
        <v>1</v>
      </c>
      <c r="BD88">
        <v>0</v>
      </c>
      <c r="BE88">
        <v>0</v>
      </c>
      <c r="BF88">
        <v>1</v>
      </c>
      <c r="BG88">
        <v>0</v>
      </c>
      <c r="BH88">
        <v>0</v>
      </c>
      <c r="BI88">
        <v>0</v>
      </c>
      <c r="BJ88">
        <v>0</v>
      </c>
      <c r="BK88">
        <v>1</v>
      </c>
      <c r="BL88">
        <v>0</v>
      </c>
      <c r="BM88">
        <v>1</v>
      </c>
      <c r="BN88">
        <v>1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1</v>
      </c>
      <c r="BY88">
        <v>1</v>
      </c>
      <c r="BZ88">
        <v>1</v>
      </c>
      <c r="CA88">
        <v>0</v>
      </c>
      <c r="CB88">
        <v>0</v>
      </c>
      <c r="CC88">
        <v>1</v>
      </c>
      <c r="CD88">
        <v>0</v>
      </c>
      <c r="CE88">
        <v>0</v>
      </c>
      <c r="CF88">
        <v>0</v>
      </c>
      <c r="CG88">
        <v>0</v>
      </c>
    </row>
    <row r="89" spans="1:85">
      <c r="A89" t="s">
        <v>221</v>
      </c>
      <c r="B89" s="150" t="s">
        <v>1515</v>
      </c>
      <c r="C89" t="s">
        <v>1519</v>
      </c>
      <c r="D89" t="s">
        <v>1380</v>
      </c>
      <c r="E89" t="s">
        <v>1177</v>
      </c>
      <c r="F89">
        <v>2016</v>
      </c>
      <c r="G89" t="s">
        <v>78</v>
      </c>
      <c r="H89">
        <v>2</v>
      </c>
      <c r="I89" t="s">
        <v>855</v>
      </c>
      <c r="J89" t="s">
        <v>856</v>
      </c>
      <c r="K89" t="s">
        <v>857</v>
      </c>
      <c r="L89" s="2" t="s">
        <v>88</v>
      </c>
      <c r="M89" s="2" t="s">
        <v>261</v>
      </c>
      <c r="N89" t="s">
        <v>81</v>
      </c>
      <c r="O89" t="s">
        <v>81</v>
      </c>
      <c r="P89" t="s">
        <v>81</v>
      </c>
      <c r="Q89" t="s">
        <v>81</v>
      </c>
      <c r="R89" t="s">
        <v>81</v>
      </c>
      <c r="S89" t="s">
        <v>81</v>
      </c>
      <c r="T89" t="s">
        <v>81</v>
      </c>
      <c r="U89" t="s">
        <v>81</v>
      </c>
      <c r="V89" t="s">
        <v>81</v>
      </c>
      <c r="W89" t="s">
        <v>82</v>
      </c>
      <c r="X89" t="s">
        <v>81</v>
      </c>
      <c r="Y89" t="s">
        <v>81</v>
      </c>
      <c r="Z89" t="s">
        <v>81</v>
      </c>
      <c r="AA89" t="s">
        <v>81</v>
      </c>
      <c r="AB89" t="s">
        <v>81</v>
      </c>
      <c r="AC89" t="s">
        <v>81</v>
      </c>
      <c r="AD89" t="s">
        <v>81</v>
      </c>
      <c r="AE89" t="s">
        <v>82</v>
      </c>
      <c r="AF89" t="s">
        <v>81</v>
      </c>
      <c r="AG89" t="s">
        <v>81</v>
      </c>
      <c r="AH89" t="s">
        <v>81</v>
      </c>
      <c r="AI89" t="s">
        <v>81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1</v>
      </c>
      <c r="AS89">
        <v>0</v>
      </c>
      <c r="AT89">
        <v>1</v>
      </c>
      <c r="AU89">
        <v>1</v>
      </c>
      <c r="AV89">
        <v>1</v>
      </c>
      <c r="AW89">
        <v>1</v>
      </c>
      <c r="AX89">
        <v>0</v>
      </c>
      <c r="AY89">
        <v>0</v>
      </c>
      <c r="AZ89">
        <v>1</v>
      </c>
      <c r="BA89">
        <v>0</v>
      </c>
      <c r="BB89">
        <v>0</v>
      </c>
      <c r="BC89">
        <v>1</v>
      </c>
      <c r="BD89">
        <v>0</v>
      </c>
      <c r="BE89">
        <v>0</v>
      </c>
      <c r="BF89">
        <v>1</v>
      </c>
      <c r="BG89">
        <v>0</v>
      </c>
      <c r="BH89">
        <v>0</v>
      </c>
      <c r="BI89">
        <v>0</v>
      </c>
      <c r="BJ89">
        <v>0</v>
      </c>
      <c r="BK89">
        <v>1</v>
      </c>
      <c r="BL89">
        <v>0</v>
      </c>
      <c r="BM89">
        <v>1</v>
      </c>
      <c r="BN89">
        <v>1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</v>
      </c>
      <c r="BY89">
        <v>1</v>
      </c>
      <c r="BZ89">
        <v>1</v>
      </c>
      <c r="CA89">
        <v>0</v>
      </c>
      <c r="CB89">
        <v>0</v>
      </c>
      <c r="CC89">
        <v>1</v>
      </c>
      <c r="CD89">
        <v>0</v>
      </c>
      <c r="CE89">
        <v>0</v>
      </c>
      <c r="CF89">
        <v>0</v>
      </c>
      <c r="CG89">
        <v>0</v>
      </c>
    </row>
    <row r="90" spans="1:85">
      <c r="A90" t="s">
        <v>224</v>
      </c>
      <c r="B90" s="150" t="s">
        <v>1515</v>
      </c>
      <c r="C90" t="s">
        <v>1519</v>
      </c>
      <c r="D90" t="s">
        <v>1383</v>
      </c>
      <c r="E90" t="s">
        <v>1180</v>
      </c>
      <c r="F90">
        <v>2016</v>
      </c>
      <c r="G90" t="s">
        <v>78</v>
      </c>
      <c r="H90">
        <v>2</v>
      </c>
      <c r="I90" t="s">
        <v>864</v>
      </c>
      <c r="J90" t="s">
        <v>865</v>
      </c>
      <c r="K90" t="s">
        <v>866</v>
      </c>
      <c r="L90" s="2" t="s">
        <v>88</v>
      </c>
      <c r="M90" s="2" t="s">
        <v>261</v>
      </c>
      <c r="N90" t="s">
        <v>81</v>
      </c>
      <c r="O90" t="s">
        <v>81</v>
      </c>
      <c r="P90" t="s">
        <v>81</v>
      </c>
      <c r="Q90" t="s">
        <v>81</v>
      </c>
      <c r="R90" t="s">
        <v>81</v>
      </c>
      <c r="S90" t="s">
        <v>81</v>
      </c>
      <c r="T90" t="s">
        <v>81</v>
      </c>
      <c r="U90" t="s">
        <v>81</v>
      </c>
      <c r="V90" t="s">
        <v>81</v>
      </c>
      <c r="W90" t="s">
        <v>81</v>
      </c>
      <c r="X90" t="s">
        <v>81</v>
      </c>
      <c r="Y90" t="s">
        <v>81</v>
      </c>
      <c r="Z90" t="s">
        <v>81</v>
      </c>
      <c r="AA90" t="s">
        <v>81</v>
      </c>
      <c r="AB90" t="s">
        <v>81</v>
      </c>
      <c r="AC90" t="s">
        <v>81</v>
      </c>
      <c r="AD90" t="s">
        <v>81</v>
      </c>
      <c r="AE90" t="s">
        <v>82</v>
      </c>
      <c r="AF90" t="s">
        <v>81</v>
      </c>
      <c r="AG90" t="s">
        <v>81</v>
      </c>
      <c r="AH90" t="s">
        <v>81</v>
      </c>
      <c r="AI90" t="s">
        <v>81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>
        <v>0</v>
      </c>
      <c r="AR90">
        <v>1</v>
      </c>
      <c r="AS90">
        <v>0</v>
      </c>
      <c r="AT90">
        <v>1</v>
      </c>
      <c r="AU90">
        <v>1</v>
      </c>
      <c r="AV90">
        <v>1</v>
      </c>
      <c r="AW90">
        <v>1</v>
      </c>
      <c r="AX90">
        <v>0</v>
      </c>
      <c r="AY90">
        <v>0</v>
      </c>
      <c r="AZ90">
        <v>1</v>
      </c>
      <c r="BA90">
        <v>0</v>
      </c>
      <c r="BB90">
        <v>0</v>
      </c>
      <c r="BC90">
        <v>1</v>
      </c>
      <c r="BD90">
        <v>0</v>
      </c>
      <c r="BE90">
        <v>1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1</v>
      </c>
      <c r="BL90">
        <v>0</v>
      </c>
      <c r="BM90">
        <v>1</v>
      </c>
      <c r="BN90">
        <v>1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1</v>
      </c>
      <c r="BY90">
        <v>1</v>
      </c>
      <c r="BZ90">
        <v>1</v>
      </c>
      <c r="CA90">
        <v>0</v>
      </c>
      <c r="CB90">
        <v>0</v>
      </c>
      <c r="CC90">
        <v>1</v>
      </c>
      <c r="CD90">
        <v>0</v>
      </c>
      <c r="CE90">
        <v>0</v>
      </c>
      <c r="CF90">
        <v>0</v>
      </c>
      <c r="CG90">
        <v>0</v>
      </c>
    </row>
    <row r="91" spans="1:85">
      <c r="A91" t="s">
        <v>225</v>
      </c>
      <c r="B91" s="150" t="s">
        <v>1515</v>
      </c>
      <c r="C91" t="s">
        <v>1521</v>
      </c>
      <c r="D91" t="s">
        <v>1384</v>
      </c>
      <c r="E91" t="s">
        <v>1181</v>
      </c>
      <c r="F91">
        <v>2016</v>
      </c>
      <c r="G91" t="s">
        <v>78</v>
      </c>
      <c r="H91">
        <v>2</v>
      </c>
      <c r="I91" t="s">
        <v>867</v>
      </c>
      <c r="J91" t="s">
        <v>868</v>
      </c>
      <c r="K91" t="s">
        <v>869</v>
      </c>
      <c r="L91" s="2" t="s">
        <v>88</v>
      </c>
      <c r="M91" s="2" t="s">
        <v>261</v>
      </c>
      <c r="N91" t="s">
        <v>81</v>
      </c>
      <c r="O91" t="s">
        <v>81</v>
      </c>
      <c r="P91" t="s">
        <v>81</v>
      </c>
      <c r="Q91" t="s">
        <v>81</v>
      </c>
      <c r="R91" t="s">
        <v>81</v>
      </c>
      <c r="S91" t="s">
        <v>81</v>
      </c>
      <c r="T91" t="s">
        <v>81</v>
      </c>
      <c r="U91" t="s">
        <v>81</v>
      </c>
      <c r="V91" t="s">
        <v>82</v>
      </c>
      <c r="W91" t="s">
        <v>82</v>
      </c>
      <c r="X91" t="s">
        <v>81</v>
      </c>
      <c r="Y91" t="s">
        <v>81</v>
      </c>
      <c r="Z91" t="s">
        <v>81</v>
      </c>
      <c r="AA91" t="s">
        <v>81</v>
      </c>
      <c r="AB91" t="s">
        <v>81</v>
      </c>
      <c r="AC91" t="s">
        <v>81</v>
      </c>
      <c r="AD91" t="s">
        <v>81</v>
      </c>
      <c r="AE91" t="s">
        <v>82</v>
      </c>
      <c r="AF91" t="s">
        <v>81</v>
      </c>
      <c r="AG91" t="s">
        <v>81</v>
      </c>
      <c r="AH91" t="s">
        <v>81</v>
      </c>
      <c r="AI91" t="s">
        <v>81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0</v>
      </c>
      <c r="AQ91">
        <v>1</v>
      </c>
      <c r="AR91">
        <v>0</v>
      </c>
      <c r="AS91">
        <v>0</v>
      </c>
      <c r="AT91">
        <v>1</v>
      </c>
      <c r="AU91">
        <v>1</v>
      </c>
      <c r="AV91">
        <v>1</v>
      </c>
      <c r="AW91">
        <v>1</v>
      </c>
      <c r="AX91">
        <v>0</v>
      </c>
      <c r="AY91">
        <v>0</v>
      </c>
      <c r="AZ91">
        <v>1</v>
      </c>
      <c r="BA91">
        <v>0</v>
      </c>
      <c r="BB91">
        <v>0</v>
      </c>
      <c r="BC91">
        <v>1</v>
      </c>
      <c r="BD91">
        <v>0</v>
      </c>
      <c r="BE91">
        <v>0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0</v>
      </c>
      <c r="BM91">
        <v>1</v>
      </c>
      <c r="BN91">
        <v>1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  <c r="CA91">
        <v>0</v>
      </c>
      <c r="CB91">
        <v>0</v>
      </c>
      <c r="CC91">
        <v>1</v>
      </c>
      <c r="CD91">
        <v>0</v>
      </c>
      <c r="CE91">
        <v>0</v>
      </c>
      <c r="CF91">
        <v>0</v>
      </c>
      <c r="CG91">
        <v>0</v>
      </c>
    </row>
    <row r="92" spans="1:85">
      <c r="A92" t="s">
        <v>170</v>
      </c>
      <c r="B92" s="150" t="s">
        <v>1514</v>
      </c>
      <c r="C92" t="s">
        <v>1520</v>
      </c>
      <c r="D92" t="s">
        <v>1330</v>
      </c>
      <c r="E92" t="s">
        <v>1128</v>
      </c>
      <c r="F92">
        <v>2016</v>
      </c>
      <c r="G92" t="s">
        <v>78</v>
      </c>
      <c r="H92">
        <v>2</v>
      </c>
      <c r="I92" t="s">
        <v>706</v>
      </c>
      <c r="J92" t="s">
        <v>704</v>
      </c>
      <c r="K92" t="s">
        <v>705</v>
      </c>
      <c r="L92" s="2" t="s">
        <v>1527</v>
      </c>
      <c r="M92" s="2" t="s">
        <v>261</v>
      </c>
      <c r="N92" t="s">
        <v>81</v>
      </c>
      <c r="O92" t="s">
        <v>81</v>
      </c>
      <c r="P92" t="s">
        <v>81</v>
      </c>
      <c r="Q92" t="s">
        <v>81</v>
      </c>
      <c r="R92" t="s">
        <v>81</v>
      </c>
      <c r="S92" t="s">
        <v>81</v>
      </c>
      <c r="T92" t="s">
        <v>81</v>
      </c>
      <c r="U92" t="s">
        <v>81</v>
      </c>
      <c r="V92" t="s">
        <v>81</v>
      </c>
      <c r="W92" t="s">
        <v>81</v>
      </c>
      <c r="X92" t="s">
        <v>81</v>
      </c>
      <c r="Y92" t="s">
        <v>81</v>
      </c>
      <c r="Z92" t="s">
        <v>81</v>
      </c>
      <c r="AA92" t="s">
        <v>81</v>
      </c>
      <c r="AB92" t="s">
        <v>81</v>
      </c>
      <c r="AC92" t="s">
        <v>81</v>
      </c>
      <c r="AD92" t="s">
        <v>81</v>
      </c>
      <c r="AE92" t="s">
        <v>82</v>
      </c>
      <c r="AF92" t="s">
        <v>81</v>
      </c>
      <c r="AG92" t="s">
        <v>81</v>
      </c>
      <c r="AH92" t="s">
        <v>81</v>
      </c>
      <c r="AI92" t="s">
        <v>81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  <c r="AS92">
        <v>0</v>
      </c>
      <c r="AT92">
        <v>1</v>
      </c>
      <c r="AU92">
        <v>1</v>
      </c>
      <c r="AV92">
        <v>1</v>
      </c>
      <c r="AW92">
        <v>1</v>
      </c>
      <c r="AX92">
        <v>0</v>
      </c>
      <c r="AY92">
        <v>0</v>
      </c>
      <c r="AZ92">
        <v>1</v>
      </c>
      <c r="BA92">
        <v>0</v>
      </c>
      <c r="BB92">
        <v>0</v>
      </c>
      <c r="BC92">
        <v>1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1</v>
      </c>
      <c r="BN92">
        <v>1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1</v>
      </c>
      <c r="BY92">
        <v>1</v>
      </c>
      <c r="BZ92">
        <v>1</v>
      </c>
      <c r="CA92">
        <v>0</v>
      </c>
      <c r="CB92">
        <v>0</v>
      </c>
      <c r="CC92">
        <v>1</v>
      </c>
      <c r="CD92">
        <v>0</v>
      </c>
      <c r="CE92">
        <v>0</v>
      </c>
      <c r="CF92">
        <v>0</v>
      </c>
      <c r="CG92">
        <v>0</v>
      </c>
    </row>
    <row r="93" spans="1:85">
      <c r="A93" t="s">
        <v>222</v>
      </c>
      <c r="B93" s="150" t="s">
        <v>1515</v>
      </c>
      <c r="C93" t="s">
        <v>1519</v>
      </c>
      <c r="D93" t="s">
        <v>1381</v>
      </c>
      <c r="E93" t="s">
        <v>1178</v>
      </c>
      <c r="F93">
        <v>2016</v>
      </c>
      <c r="G93" t="s">
        <v>78</v>
      </c>
      <c r="H93">
        <v>2</v>
      </c>
      <c r="I93" t="s">
        <v>858</v>
      </c>
      <c r="J93" t="s">
        <v>859</v>
      </c>
      <c r="K93" t="s">
        <v>860</v>
      </c>
      <c r="L93" s="2" t="s">
        <v>113</v>
      </c>
      <c r="M93" s="2" t="s">
        <v>105</v>
      </c>
      <c r="N93" t="s">
        <v>82</v>
      </c>
      <c r="O93" t="s">
        <v>81</v>
      </c>
      <c r="P93" t="s">
        <v>81</v>
      </c>
      <c r="Q93" t="s">
        <v>81</v>
      </c>
      <c r="R93" t="s">
        <v>81</v>
      </c>
      <c r="S93" t="s">
        <v>81</v>
      </c>
      <c r="T93" t="s">
        <v>81</v>
      </c>
      <c r="U93" t="s">
        <v>81</v>
      </c>
      <c r="V93" t="s">
        <v>81</v>
      </c>
      <c r="W93" t="s">
        <v>81</v>
      </c>
      <c r="X93" t="s">
        <v>81</v>
      </c>
      <c r="Y93" t="s">
        <v>81</v>
      </c>
      <c r="Z93" t="s">
        <v>81</v>
      </c>
      <c r="AA93" t="s">
        <v>81</v>
      </c>
      <c r="AB93" t="s">
        <v>81</v>
      </c>
      <c r="AC93" t="s">
        <v>81</v>
      </c>
      <c r="AD93" t="s">
        <v>81</v>
      </c>
      <c r="AE93" t="s">
        <v>81</v>
      </c>
      <c r="AF93" t="s">
        <v>81</v>
      </c>
      <c r="AG93" t="s">
        <v>81</v>
      </c>
      <c r="AH93" t="s">
        <v>81</v>
      </c>
      <c r="AI93" t="s">
        <v>81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1</v>
      </c>
      <c r="AX93">
        <v>0</v>
      </c>
      <c r="AY93">
        <v>0</v>
      </c>
      <c r="AZ93">
        <v>1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1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1</v>
      </c>
      <c r="BN93">
        <v>1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</row>
    <row r="94" spans="1:85">
      <c r="A94" t="s">
        <v>233</v>
      </c>
      <c r="B94" s="150" t="s">
        <v>1516</v>
      </c>
      <c r="C94" t="s">
        <v>1522</v>
      </c>
      <c r="D94" t="s">
        <v>1392</v>
      </c>
      <c r="E94" t="s">
        <v>1189</v>
      </c>
      <c r="F94">
        <v>2016</v>
      </c>
      <c r="G94" t="s">
        <v>78</v>
      </c>
      <c r="H94">
        <v>2</v>
      </c>
      <c r="I94" t="s">
        <v>891</v>
      </c>
      <c r="J94" t="s">
        <v>892</v>
      </c>
      <c r="K94" t="s">
        <v>893</v>
      </c>
      <c r="L94" s="2" t="s">
        <v>113</v>
      </c>
      <c r="M94" s="2" t="s">
        <v>105</v>
      </c>
      <c r="N94" t="s">
        <v>81</v>
      </c>
      <c r="O94" t="s">
        <v>81</v>
      </c>
      <c r="P94" t="s">
        <v>81</v>
      </c>
      <c r="Q94" t="s">
        <v>82</v>
      </c>
      <c r="R94" t="s">
        <v>81</v>
      </c>
      <c r="S94" t="s">
        <v>81</v>
      </c>
      <c r="T94" t="s">
        <v>81</v>
      </c>
      <c r="U94" t="s">
        <v>81</v>
      </c>
      <c r="V94" t="s">
        <v>81</v>
      </c>
      <c r="W94" t="s">
        <v>81</v>
      </c>
      <c r="X94" t="s">
        <v>81</v>
      </c>
      <c r="Y94" t="s">
        <v>81</v>
      </c>
      <c r="Z94" t="s">
        <v>81</v>
      </c>
      <c r="AA94" t="s">
        <v>81</v>
      </c>
      <c r="AB94" t="s">
        <v>81</v>
      </c>
      <c r="AC94" t="s">
        <v>81</v>
      </c>
      <c r="AD94" t="s">
        <v>81</v>
      </c>
      <c r="AE94" t="s">
        <v>82</v>
      </c>
      <c r="AF94" t="s">
        <v>81</v>
      </c>
      <c r="AG94" t="s">
        <v>81</v>
      </c>
      <c r="AH94" t="s">
        <v>81</v>
      </c>
      <c r="AI94" t="s">
        <v>81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1</v>
      </c>
      <c r="AU94">
        <v>1</v>
      </c>
      <c r="AV94">
        <v>1</v>
      </c>
      <c r="AW94">
        <v>1</v>
      </c>
      <c r="AX94">
        <v>0</v>
      </c>
      <c r="AY94">
        <v>0</v>
      </c>
      <c r="AZ94">
        <v>1</v>
      </c>
      <c r="BA94">
        <v>0</v>
      </c>
      <c r="BB94">
        <v>0</v>
      </c>
      <c r="BC94">
        <v>1</v>
      </c>
      <c r="BD94">
        <v>0</v>
      </c>
      <c r="BE94">
        <v>0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1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1</v>
      </c>
      <c r="CG94">
        <v>0</v>
      </c>
    </row>
    <row r="95" spans="1:85">
      <c r="A95" t="s">
        <v>228</v>
      </c>
      <c r="B95" s="150" t="s">
        <v>1516</v>
      </c>
      <c r="C95" t="s">
        <v>1519</v>
      </c>
      <c r="D95" t="s">
        <v>1387</v>
      </c>
      <c r="E95" t="s">
        <v>1184</v>
      </c>
      <c r="F95">
        <v>2016</v>
      </c>
      <c r="G95" t="s">
        <v>78</v>
      </c>
      <c r="H95">
        <v>2</v>
      </c>
      <c r="I95" t="s">
        <v>876</v>
      </c>
      <c r="J95" t="s">
        <v>877</v>
      </c>
      <c r="K95" t="s">
        <v>878</v>
      </c>
      <c r="L95" s="1" t="s">
        <v>1525</v>
      </c>
      <c r="M95" s="2" t="s">
        <v>128</v>
      </c>
      <c r="N95" t="s">
        <v>81</v>
      </c>
      <c r="O95" t="s">
        <v>81</v>
      </c>
      <c r="P95" t="s">
        <v>81</v>
      </c>
      <c r="Q95" t="s">
        <v>82</v>
      </c>
      <c r="R95" t="s">
        <v>81</v>
      </c>
      <c r="S95" t="s">
        <v>81</v>
      </c>
      <c r="T95" t="s">
        <v>81</v>
      </c>
      <c r="U95" t="s">
        <v>81</v>
      </c>
      <c r="V95" t="s">
        <v>82</v>
      </c>
      <c r="W95" t="s">
        <v>81</v>
      </c>
      <c r="X95" t="s">
        <v>81</v>
      </c>
      <c r="Y95" t="s">
        <v>81</v>
      </c>
      <c r="Z95" t="s">
        <v>81</v>
      </c>
      <c r="AA95" t="s">
        <v>82</v>
      </c>
      <c r="AB95" t="s">
        <v>81</v>
      </c>
      <c r="AC95" t="s">
        <v>81</v>
      </c>
      <c r="AD95" t="s">
        <v>81</v>
      </c>
      <c r="AE95" t="s">
        <v>82</v>
      </c>
      <c r="AF95" t="s">
        <v>81</v>
      </c>
      <c r="AG95" t="s">
        <v>81</v>
      </c>
      <c r="AH95" t="s">
        <v>81</v>
      </c>
      <c r="AI95" t="s">
        <v>81</v>
      </c>
      <c r="AJ95">
        <v>0</v>
      </c>
      <c r="AK95">
        <v>0</v>
      </c>
      <c r="AL95">
        <v>1</v>
      </c>
      <c r="AM95">
        <v>1</v>
      </c>
      <c r="AN95">
        <v>1</v>
      </c>
      <c r="AO95">
        <v>1</v>
      </c>
      <c r="AP95">
        <v>0</v>
      </c>
      <c r="AQ95">
        <v>0</v>
      </c>
      <c r="AR95">
        <v>1</v>
      </c>
      <c r="AS95">
        <v>0</v>
      </c>
      <c r="AT95">
        <v>1</v>
      </c>
      <c r="AU95">
        <v>1</v>
      </c>
      <c r="AV95">
        <v>1</v>
      </c>
      <c r="AW95">
        <v>0</v>
      </c>
      <c r="AX95">
        <v>0</v>
      </c>
      <c r="AY95">
        <v>0</v>
      </c>
      <c r="AZ95">
        <v>1</v>
      </c>
      <c r="BA95">
        <v>0</v>
      </c>
      <c r="BB95">
        <v>0</v>
      </c>
      <c r="BC95">
        <v>1</v>
      </c>
      <c r="BD95">
        <v>0</v>
      </c>
      <c r="BE95">
        <v>0</v>
      </c>
      <c r="BF95">
        <v>1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1</v>
      </c>
      <c r="BN95">
        <v>1</v>
      </c>
      <c r="BO95">
        <v>0</v>
      </c>
      <c r="BP95">
        <v>1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1</v>
      </c>
      <c r="BY95">
        <v>1</v>
      </c>
      <c r="BZ95">
        <v>1</v>
      </c>
      <c r="CA95">
        <v>1</v>
      </c>
      <c r="CB95">
        <v>0</v>
      </c>
      <c r="CC95">
        <v>0</v>
      </c>
      <c r="CD95">
        <v>0</v>
      </c>
      <c r="CE95">
        <v>0</v>
      </c>
      <c r="CF95">
        <v>1</v>
      </c>
      <c r="CG95">
        <v>0</v>
      </c>
    </row>
    <row r="96" spans="1:85">
      <c r="A96" t="s">
        <v>255</v>
      </c>
      <c r="B96" s="150" t="s">
        <v>1516</v>
      </c>
      <c r="C96" t="s">
        <v>1519</v>
      </c>
      <c r="D96" t="s">
        <v>1415</v>
      </c>
      <c r="E96" t="s">
        <v>1212</v>
      </c>
      <c r="F96">
        <v>2016</v>
      </c>
      <c r="G96" t="s">
        <v>78</v>
      </c>
      <c r="H96">
        <v>2</v>
      </c>
      <c r="I96" t="s">
        <v>960</v>
      </c>
      <c r="J96" t="s">
        <v>961</v>
      </c>
      <c r="K96" t="s">
        <v>962</v>
      </c>
      <c r="L96" s="2" t="s">
        <v>470</v>
      </c>
      <c r="M96" s="2" t="s">
        <v>100</v>
      </c>
      <c r="N96" t="s">
        <v>81</v>
      </c>
      <c r="O96" t="s">
        <v>81</v>
      </c>
      <c r="P96" t="s">
        <v>81</v>
      </c>
      <c r="Q96" t="s">
        <v>82</v>
      </c>
      <c r="R96" t="s">
        <v>81</v>
      </c>
      <c r="S96" t="s">
        <v>81</v>
      </c>
      <c r="T96" t="s">
        <v>81</v>
      </c>
      <c r="U96" t="s">
        <v>81</v>
      </c>
      <c r="V96" t="s">
        <v>81</v>
      </c>
      <c r="W96" t="s">
        <v>81</v>
      </c>
      <c r="X96" t="s">
        <v>81</v>
      </c>
      <c r="Y96" t="s">
        <v>81</v>
      </c>
      <c r="Z96" t="s">
        <v>81</v>
      </c>
      <c r="AA96" t="s">
        <v>81</v>
      </c>
      <c r="AB96" t="s">
        <v>81</v>
      </c>
      <c r="AC96" t="s">
        <v>81</v>
      </c>
      <c r="AD96" t="s">
        <v>81</v>
      </c>
      <c r="AE96" t="s">
        <v>82</v>
      </c>
      <c r="AF96" t="s">
        <v>81</v>
      </c>
      <c r="AG96" t="s">
        <v>81</v>
      </c>
      <c r="AH96" t="s">
        <v>81</v>
      </c>
      <c r="AI96" t="s">
        <v>81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1</v>
      </c>
      <c r="AV96">
        <v>1</v>
      </c>
      <c r="AW96">
        <v>1</v>
      </c>
      <c r="AX96">
        <v>0</v>
      </c>
      <c r="AY96">
        <v>0</v>
      </c>
      <c r="AZ96">
        <v>1</v>
      </c>
      <c r="BA96">
        <v>0</v>
      </c>
      <c r="BB96">
        <v>0</v>
      </c>
      <c r="BC96">
        <v>1</v>
      </c>
      <c r="BD96">
        <v>0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1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1</v>
      </c>
      <c r="CD96">
        <v>0</v>
      </c>
      <c r="CE96">
        <v>0</v>
      </c>
      <c r="CF96">
        <v>0</v>
      </c>
      <c r="CG96">
        <v>0</v>
      </c>
    </row>
    <row r="97" spans="1:85">
      <c r="A97" t="s">
        <v>277</v>
      </c>
      <c r="B97" s="150" t="s">
        <v>1516</v>
      </c>
      <c r="C97" t="s">
        <v>1519</v>
      </c>
      <c r="D97" t="s">
        <v>1425</v>
      </c>
      <c r="E97" t="s">
        <v>1222</v>
      </c>
      <c r="F97">
        <v>2016</v>
      </c>
      <c r="G97" t="s">
        <v>78</v>
      </c>
      <c r="H97">
        <v>2</v>
      </c>
      <c r="I97" t="s">
        <v>990</v>
      </c>
      <c r="J97" t="s">
        <v>991</v>
      </c>
      <c r="K97" t="s">
        <v>992</v>
      </c>
      <c r="L97" s="2" t="s">
        <v>470</v>
      </c>
      <c r="M97" s="2" t="s">
        <v>100</v>
      </c>
      <c r="N97" t="s">
        <v>81</v>
      </c>
      <c r="O97" t="s">
        <v>81</v>
      </c>
      <c r="P97" t="s">
        <v>81</v>
      </c>
      <c r="Q97" t="s">
        <v>81</v>
      </c>
      <c r="R97" t="s">
        <v>81</v>
      </c>
      <c r="S97" t="s">
        <v>81</v>
      </c>
      <c r="T97" t="s">
        <v>81</v>
      </c>
      <c r="U97" t="s">
        <v>81</v>
      </c>
      <c r="V97" t="s">
        <v>81</v>
      </c>
      <c r="W97" t="s">
        <v>81</v>
      </c>
      <c r="X97" t="s">
        <v>81</v>
      </c>
      <c r="Y97" t="s">
        <v>81</v>
      </c>
      <c r="Z97" t="s">
        <v>81</v>
      </c>
      <c r="AA97" t="s">
        <v>81</v>
      </c>
      <c r="AB97" t="s">
        <v>81</v>
      </c>
      <c r="AC97" t="s">
        <v>81</v>
      </c>
      <c r="AD97" t="s">
        <v>81</v>
      </c>
      <c r="AE97" t="s">
        <v>82</v>
      </c>
      <c r="AF97" t="s">
        <v>81</v>
      </c>
      <c r="AG97" t="s">
        <v>81</v>
      </c>
      <c r="AH97" t="s">
        <v>81</v>
      </c>
      <c r="AI97" t="s">
        <v>81</v>
      </c>
      <c r="AJ97">
        <v>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0</v>
      </c>
      <c r="AT97">
        <v>1</v>
      </c>
      <c r="AU97">
        <v>1</v>
      </c>
      <c r="AV97">
        <v>1</v>
      </c>
      <c r="AW97">
        <v>1</v>
      </c>
      <c r="AX97">
        <v>0</v>
      </c>
      <c r="AY97">
        <v>0</v>
      </c>
      <c r="AZ97">
        <v>1</v>
      </c>
      <c r="BA97">
        <v>1</v>
      </c>
      <c r="BB97">
        <v>0</v>
      </c>
      <c r="BC97">
        <v>1</v>
      </c>
      <c r="BD97">
        <v>0</v>
      </c>
      <c r="BE97">
        <v>0</v>
      </c>
      <c r="BF97">
        <v>1</v>
      </c>
      <c r="BG97">
        <v>1</v>
      </c>
      <c r="BH97">
        <v>0</v>
      </c>
      <c r="BI97">
        <v>0</v>
      </c>
      <c r="BJ97">
        <v>0</v>
      </c>
      <c r="BK97">
        <v>0</v>
      </c>
      <c r="BL97">
        <v>1</v>
      </c>
      <c r="BM97">
        <v>1</v>
      </c>
      <c r="BN97">
        <v>1</v>
      </c>
      <c r="BO97">
        <v>0</v>
      </c>
      <c r="BP97">
        <v>0</v>
      </c>
      <c r="BQ97">
        <v>1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1</v>
      </c>
      <c r="BY97">
        <v>1</v>
      </c>
      <c r="BZ97">
        <v>1</v>
      </c>
      <c r="CA97">
        <v>1</v>
      </c>
      <c r="CB97">
        <v>0</v>
      </c>
      <c r="CC97">
        <v>1</v>
      </c>
      <c r="CD97">
        <v>0</v>
      </c>
      <c r="CE97">
        <v>0</v>
      </c>
      <c r="CF97">
        <v>1</v>
      </c>
      <c r="CG97">
        <v>1</v>
      </c>
    </row>
    <row r="98" spans="1:85">
      <c r="A98" t="s">
        <v>270</v>
      </c>
      <c r="B98" s="150" t="s">
        <v>1516</v>
      </c>
      <c r="C98" t="s">
        <v>1520</v>
      </c>
      <c r="D98" t="s">
        <v>1429</v>
      </c>
      <c r="E98" t="s">
        <v>1226</v>
      </c>
      <c r="F98">
        <v>2016</v>
      </c>
      <c r="G98" t="s">
        <v>78</v>
      </c>
      <c r="H98">
        <v>2</v>
      </c>
      <c r="I98" t="s">
        <v>1002</v>
      </c>
      <c r="J98" t="s">
        <v>1003</v>
      </c>
      <c r="K98" t="s">
        <v>1004</v>
      </c>
      <c r="L98" s="2" t="s">
        <v>470</v>
      </c>
      <c r="M98" s="2" t="s">
        <v>100</v>
      </c>
      <c r="N98" t="s">
        <v>81</v>
      </c>
      <c r="O98" t="s">
        <v>81</v>
      </c>
      <c r="P98" t="s">
        <v>81</v>
      </c>
      <c r="Q98" t="s">
        <v>82</v>
      </c>
      <c r="R98" t="s">
        <v>81</v>
      </c>
      <c r="S98" t="s">
        <v>81</v>
      </c>
      <c r="T98" t="s">
        <v>81</v>
      </c>
      <c r="U98" t="s">
        <v>81</v>
      </c>
      <c r="V98" t="s">
        <v>81</v>
      </c>
      <c r="W98" t="s">
        <v>81</v>
      </c>
      <c r="X98" t="s">
        <v>81</v>
      </c>
      <c r="Y98" t="s">
        <v>81</v>
      </c>
      <c r="Z98" t="s">
        <v>81</v>
      </c>
      <c r="AA98" t="s">
        <v>81</v>
      </c>
      <c r="AB98" t="s">
        <v>81</v>
      </c>
      <c r="AC98" t="s">
        <v>81</v>
      </c>
      <c r="AD98" t="s">
        <v>81</v>
      </c>
      <c r="AE98" t="s">
        <v>82</v>
      </c>
      <c r="AF98" t="s">
        <v>81</v>
      </c>
      <c r="AG98" t="s">
        <v>81</v>
      </c>
      <c r="AH98" t="s">
        <v>81</v>
      </c>
      <c r="AI98" t="s">
        <v>81</v>
      </c>
      <c r="AJ98">
        <v>0</v>
      </c>
      <c r="AK98">
        <v>1</v>
      </c>
      <c r="AL98">
        <v>1</v>
      </c>
      <c r="AM98">
        <v>1</v>
      </c>
      <c r="AN98">
        <v>0</v>
      </c>
      <c r="AO98">
        <v>1</v>
      </c>
      <c r="AP98">
        <v>0</v>
      </c>
      <c r="AQ98">
        <v>0</v>
      </c>
      <c r="AR98">
        <v>1</v>
      </c>
      <c r="AS98">
        <v>0</v>
      </c>
      <c r="AT98">
        <v>1</v>
      </c>
      <c r="AU98">
        <v>1</v>
      </c>
      <c r="AV98">
        <v>1</v>
      </c>
      <c r="AW98">
        <v>1</v>
      </c>
      <c r="AX98">
        <v>0</v>
      </c>
      <c r="AY98">
        <v>0</v>
      </c>
      <c r="AZ98">
        <v>1</v>
      </c>
      <c r="BA98">
        <v>0</v>
      </c>
      <c r="BB98">
        <v>0</v>
      </c>
      <c r="BC98">
        <v>1</v>
      </c>
      <c r="BD98">
        <v>0</v>
      </c>
      <c r="BE98">
        <v>0</v>
      </c>
      <c r="BF98">
        <v>1</v>
      </c>
      <c r="BG98">
        <v>0</v>
      </c>
      <c r="BH98">
        <v>0</v>
      </c>
      <c r="BI98">
        <v>0</v>
      </c>
      <c r="BJ98">
        <v>0</v>
      </c>
      <c r="BK98">
        <v>1</v>
      </c>
      <c r="BL98">
        <v>0</v>
      </c>
      <c r="BM98">
        <v>1</v>
      </c>
      <c r="BN98">
        <v>1</v>
      </c>
      <c r="BO98">
        <v>0</v>
      </c>
      <c r="BP98">
        <v>1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1</v>
      </c>
      <c r="BY98">
        <v>0</v>
      </c>
      <c r="BZ98">
        <v>1</v>
      </c>
      <c r="CA98">
        <v>1</v>
      </c>
      <c r="CB98">
        <v>0</v>
      </c>
      <c r="CC98">
        <v>1</v>
      </c>
      <c r="CD98">
        <v>0</v>
      </c>
      <c r="CE98">
        <v>0</v>
      </c>
      <c r="CF98">
        <v>0</v>
      </c>
      <c r="CG98">
        <v>0</v>
      </c>
    </row>
    <row r="99" spans="1:85">
      <c r="A99" t="s">
        <v>282</v>
      </c>
      <c r="B99" s="150" t="s">
        <v>1516</v>
      </c>
      <c r="C99" t="s">
        <v>1520</v>
      </c>
      <c r="D99" s="8" t="s">
        <v>1441</v>
      </c>
      <c r="E99" t="s">
        <v>1238</v>
      </c>
      <c r="F99">
        <v>2016</v>
      </c>
      <c r="G99" t="s">
        <v>78</v>
      </c>
      <c r="H99">
        <v>2</v>
      </c>
      <c r="I99" t="s">
        <v>1038</v>
      </c>
      <c r="J99" t="s">
        <v>1039</v>
      </c>
      <c r="K99" t="s">
        <v>1040</v>
      </c>
      <c r="L99" s="2" t="s">
        <v>470</v>
      </c>
      <c r="M99" s="2" t="s">
        <v>100</v>
      </c>
      <c r="N99" t="s">
        <v>81</v>
      </c>
      <c r="O99" t="s">
        <v>81</v>
      </c>
      <c r="P99" t="s">
        <v>81</v>
      </c>
      <c r="Q99" t="s">
        <v>81</v>
      </c>
      <c r="R99" t="s">
        <v>81</v>
      </c>
      <c r="S99" t="s">
        <v>81</v>
      </c>
      <c r="T99" t="s">
        <v>81</v>
      </c>
      <c r="U99" t="s">
        <v>81</v>
      </c>
      <c r="V99" t="s">
        <v>81</v>
      </c>
      <c r="W99" t="s">
        <v>81</v>
      </c>
      <c r="X99" t="s">
        <v>82</v>
      </c>
      <c r="Y99" t="s">
        <v>81</v>
      </c>
      <c r="Z99" t="s">
        <v>81</v>
      </c>
      <c r="AA99" t="s">
        <v>81</v>
      </c>
      <c r="AB99" t="s">
        <v>81</v>
      </c>
      <c r="AC99" t="s">
        <v>81</v>
      </c>
      <c r="AD99" t="s">
        <v>81</v>
      </c>
      <c r="AE99" t="s">
        <v>82</v>
      </c>
      <c r="AF99" t="s">
        <v>81</v>
      </c>
      <c r="AG99" t="s">
        <v>81</v>
      </c>
      <c r="AH99" t="s">
        <v>81</v>
      </c>
      <c r="AI99" t="s">
        <v>81</v>
      </c>
      <c r="AJ99">
        <v>0</v>
      </c>
      <c r="AK99">
        <v>1</v>
      </c>
      <c r="AL99">
        <v>1</v>
      </c>
      <c r="AM99">
        <v>1</v>
      </c>
      <c r="AN99">
        <v>0</v>
      </c>
      <c r="AO99">
        <v>1</v>
      </c>
      <c r="AP99">
        <v>0</v>
      </c>
      <c r="AQ99">
        <v>0</v>
      </c>
      <c r="AR99">
        <v>1</v>
      </c>
      <c r="AS99">
        <v>0</v>
      </c>
      <c r="AT99">
        <v>0</v>
      </c>
      <c r="AU99">
        <v>0</v>
      </c>
      <c r="AV99">
        <v>1</v>
      </c>
      <c r="AW99">
        <v>1</v>
      </c>
      <c r="AX99">
        <v>0</v>
      </c>
      <c r="AY99">
        <v>0</v>
      </c>
      <c r="AZ99">
        <v>1</v>
      </c>
      <c r="BA99">
        <v>0</v>
      </c>
      <c r="BB99">
        <v>0</v>
      </c>
      <c r="BC99">
        <v>1</v>
      </c>
      <c r="BD99">
        <v>0</v>
      </c>
      <c r="BE99">
        <v>0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1</v>
      </c>
      <c r="BL99">
        <v>0</v>
      </c>
      <c r="BM99">
        <v>1</v>
      </c>
      <c r="BN99">
        <v>1</v>
      </c>
      <c r="BO99">
        <v>0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1</v>
      </c>
      <c r="BY99">
        <v>1</v>
      </c>
      <c r="BZ99">
        <v>0</v>
      </c>
      <c r="CA99">
        <v>1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</row>
    <row r="100" spans="1:85">
      <c r="A100" t="s">
        <v>219</v>
      </c>
      <c r="B100" s="150" t="s">
        <v>1515</v>
      </c>
      <c r="C100" t="s">
        <v>1519</v>
      </c>
      <c r="D100" t="s">
        <v>1378</v>
      </c>
      <c r="E100" t="s">
        <v>1175</v>
      </c>
      <c r="F100">
        <v>2016</v>
      </c>
      <c r="G100" t="s">
        <v>78</v>
      </c>
      <c r="H100">
        <v>2</v>
      </c>
      <c r="I100" t="s">
        <v>851</v>
      </c>
      <c r="J100" t="s">
        <v>849</v>
      </c>
      <c r="K100" t="s">
        <v>850</v>
      </c>
      <c r="L100" s="2" t="s">
        <v>98</v>
      </c>
      <c r="M100" s="2" t="s">
        <v>100</v>
      </c>
      <c r="N100" t="s">
        <v>81</v>
      </c>
      <c r="O100" t="s">
        <v>81</v>
      </c>
      <c r="P100" t="s">
        <v>81</v>
      </c>
      <c r="Q100" t="s">
        <v>82</v>
      </c>
      <c r="R100" t="s">
        <v>81</v>
      </c>
      <c r="S100" t="s">
        <v>81</v>
      </c>
      <c r="T100" t="s">
        <v>81</v>
      </c>
      <c r="U100" t="s">
        <v>81</v>
      </c>
      <c r="V100" t="s">
        <v>82</v>
      </c>
      <c r="W100" t="s">
        <v>81</v>
      </c>
      <c r="X100" t="s">
        <v>81</v>
      </c>
      <c r="Y100" t="s">
        <v>81</v>
      </c>
      <c r="Z100" t="s">
        <v>81</v>
      </c>
      <c r="AA100" t="s">
        <v>81</v>
      </c>
      <c r="AB100" t="s">
        <v>81</v>
      </c>
      <c r="AC100" t="s">
        <v>81</v>
      </c>
      <c r="AD100" t="s">
        <v>81</v>
      </c>
      <c r="AE100" t="s">
        <v>82</v>
      </c>
      <c r="AF100" t="s">
        <v>81</v>
      </c>
      <c r="AG100" t="s">
        <v>81</v>
      </c>
      <c r="AH100" t="s">
        <v>81</v>
      </c>
      <c r="AI100" t="s">
        <v>81</v>
      </c>
      <c r="AJ100">
        <v>0</v>
      </c>
      <c r="AK100">
        <v>0</v>
      </c>
      <c r="AL100">
        <v>0</v>
      </c>
      <c r="AM100">
        <v>0</v>
      </c>
      <c r="AN100">
        <v>1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X100">
        <v>1</v>
      </c>
      <c r="AY100">
        <v>0</v>
      </c>
      <c r="AZ100">
        <v>1</v>
      </c>
      <c r="BA100">
        <v>0</v>
      </c>
      <c r="BB100">
        <v>0</v>
      </c>
      <c r="BC100">
        <v>1</v>
      </c>
      <c r="BD100">
        <v>0</v>
      </c>
      <c r="BE100">
        <v>0</v>
      </c>
      <c r="BF100">
        <v>1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1</v>
      </c>
      <c r="CG100">
        <v>0</v>
      </c>
    </row>
    <row r="101" spans="1:85">
      <c r="A101" t="s">
        <v>236</v>
      </c>
      <c r="B101" s="150" t="s">
        <v>1516</v>
      </c>
      <c r="C101" t="s">
        <v>1519</v>
      </c>
      <c r="D101" t="s">
        <v>1395</v>
      </c>
      <c r="E101" t="s">
        <v>1192</v>
      </c>
      <c r="F101">
        <v>2016</v>
      </c>
      <c r="G101" t="s">
        <v>78</v>
      </c>
      <c r="H101">
        <v>2</v>
      </c>
      <c r="I101" t="s">
        <v>900</v>
      </c>
      <c r="J101" t="s">
        <v>901</v>
      </c>
      <c r="K101" t="s">
        <v>902</v>
      </c>
      <c r="L101" s="2" t="s">
        <v>98</v>
      </c>
      <c r="M101" s="2" t="s">
        <v>100</v>
      </c>
      <c r="N101" t="s">
        <v>81</v>
      </c>
      <c r="O101" t="s">
        <v>81</v>
      </c>
      <c r="P101" t="s">
        <v>81</v>
      </c>
      <c r="Q101" t="s">
        <v>82</v>
      </c>
      <c r="R101" t="s">
        <v>81</v>
      </c>
      <c r="S101" t="s">
        <v>81</v>
      </c>
      <c r="T101" t="s">
        <v>81</v>
      </c>
      <c r="U101" t="s">
        <v>81</v>
      </c>
      <c r="V101" t="s">
        <v>82</v>
      </c>
      <c r="W101" t="s">
        <v>81</v>
      </c>
      <c r="X101" t="s">
        <v>81</v>
      </c>
      <c r="Y101" t="s">
        <v>81</v>
      </c>
      <c r="Z101" t="s">
        <v>81</v>
      </c>
      <c r="AA101" t="s">
        <v>81</v>
      </c>
      <c r="AB101" t="s">
        <v>81</v>
      </c>
      <c r="AC101" t="s">
        <v>81</v>
      </c>
      <c r="AD101" t="s">
        <v>81</v>
      </c>
      <c r="AE101" t="s">
        <v>81</v>
      </c>
      <c r="AF101" t="s">
        <v>81</v>
      </c>
      <c r="AG101" t="s">
        <v>81</v>
      </c>
      <c r="AH101" t="s">
        <v>81</v>
      </c>
      <c r="AI101" t="s">
        <v>81</v>
      </c>
      <c r="AJ101">
        <v>0</v>
      </c>
      <c r="AK101">
        <v>0</v>
      </c>
      <c r="AL101">
        <v>0</v>
      </c>
      <c r="AM101">
        <v>0</v>
      </c>
      <c r="AN101">
        <v>1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1</v>
      </c>
      <c r="AY101">
        <v>0</v>
      </c>
      <c r="AZ101">
        <v>1</v>
      </c>
      <c r="BA101">
        <v>0</v>
      </c>
      <c r="BB101">
        <v>0</v>
      </c>
      <c r="BC101">
        <v>1</v>
      </c>
      <c r="BD101">
        <v>0</v>
      </c>
      <c r="BE101">
        <v>0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1</v>
      </c>
      <c r="CG101">
        <v>0</v>
      </c>
    </row>
    <row r="102" spans="1:85">
      <c r="A102" t="s">
        <v>246</v>
      </c>
      <c r="B102" s="150" t="s">
        <v>1516</v>
      </c>
      <c r="C102" t="s">
        <v>1519</v>
      </c>
      <c r="D102" t="s">
        <v>1406</v>
      </c>
      <c r="E102" t="s">
        <v>1203</v>
      </c>
      <c r="F102">
        <v>2016</v>
      </c>
      <c r="G102" t="s">
        <v>78</v>
      </c>
      <c r="H102">
        <v>2</v>
      </c>
      <c r="I102" t="s">
        <v>933</v>
      </c>
      <c r="J102" t="s">
        <v>934</v>
      </c>
      <c r="K102" t="s">
        <v>935</v>
      </c>
      <c r="L102" s="2" t="s">
        <v>98</v>
      </c>
      <c r="M102" s="2" t="s">
        <v>100</v>
      </c>
      <c r="N102" t="s">
        <v>81</v>
      </c>
      <c r="O102" t="s">
        <v>81</v>
      </c>
      <c r="P102" t="s">
        <v>81</v>
      </c>
      <c r="Q102" t="s">
        <v>82</v>
      </c>
      <c r="R102" t="s">
        <v>81</v>
      </c>
      <c r="S102" t="s">
        <v>81</v>
      </c>
      <c r="T102" t="s">
        <v>81</v>
      </c>
      <c r="U102" t="s">
        <v>81</v>
      </c>
      <c r="V102" t="s">
        <v>81</v>
      </c>
      <c r="W102" t="s">
        <v>81</v>
      </c>
      <c r="X102" t="s">
        <v>81</v>
      </c>
      <c r="Y102" t="s">
        <v>81</v>
      </c>
      <c r="Z102" t="s">
        <v>81</v>
      </c>
      <c r="AA102" t="s">
        <v>81</v>
      </c>
      <c r="AB102" t="s">
        <v>81</v>
      </c>
      <c r="AC102" t="s">
        <v>81</v>
      </c>
      <c r="AD102" t="s">
        <v>81</v>
      </c>
      <c r="AE102" t="s">
        <v>82</v>
      </c>
      <c r="AF102" t="s">
        <v>81</v>
      </c>
      <c r="AG102" t="s">
        <v>81</v>
      </c>
      <c r="AH102" t="s">
        <v>81</v>
      </c>
      <c r="AI102" t="s">
        <v>81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X102">
        <v>1</v>
      </c>
      <c r="AY102">
        <v>0</v>
      </c>
      <c r="AZ102">
        <v>1</v>
      </c>
      <c r="BA102">
        <v>0</v>
      </c>
      <c r="BB102">
        <v>0</v>
      </c>
      <c r="BC102">
        <v>1</v>
      </c>
      <c r="BD102">
        <v>0</v>
      </c>
      <c r="BE102">
        <v>0</v>
      </c>
      <c r="BF102">
        <v>1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1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1</v>
      </c>
      <c r="CG102">
        <v>0</v>
      </c>
    </row>
    <row r="103" spans="1:85">
      <c r="A103" t="s">
        <v>284</v>
      </c>
      <c r="B103" s="150" t="s">
        <v>1516</v>
      </c>
      <c r="C103" t="s">
        <v>1520</v>
      </c>
      <c r="D103" s="8" t="s">
        <v>1443</v>
      </c>
      <c r="E103" t="s">
        <v>1240</v>
      </c>
      <c r="F103">
        <v>2016</v>
      </c>
      <c r="G103" t="s">
        <v>78</v>
      </c>
      <c r="H103">
        <v>2</v>
      </c>
      <c r="I103" t="s">
        <v>1044</v>
      </c>
      <c r="J103" t="s">
        <v>1045</v>
      </c>
      <c r="K103" t="s">
        <v>1046</v>
      </c>
      <c r="L103" s="2" t="s">
        <v>98</v>
      </c>
      <c r="M103" s="2" t="s">
        <v>100</v>
      </c>
      <c r="N103" t="s">
        <v>81</v>
      </c>
      <c r="O103" t="s">
        <v>81</v>
      </c>
      <c r="P103" t="s">
        <v>81</v>
      </c>
      <c r="Q103" t="s">
        <v>82</v>
      </c>
      <c r="R103" t="s">
        <v>81</v>
      </c>
      <c r="S103" t="s">
        <v>81</v>
      </c>
      <c r="T103" t="s">
        <v>81</v>
      </c>
      <c r="U103" t="s">
        <v>81</v>
      </c>
      <c r="V103" t="s">
        <v>81</v>
      </c>
      <c r="W103" t="s">
        <v>81</v>
      </c>
      <c r="X103" t="s">
        <v>81</v>
      </c>
      <c r="Y103" t="s">
        <v>81</v>
      </c>
      <c r="Z103" t="s">
        <v>81</v>
      </c>
      <c r="AA103" t="s">
        <v>81</v>
      </c>
      <c r="AB103" t="s">
        <v>81</v>
      </c>
      <c r="AC103" t="s">
        <v>81</v>
      </c>
      <c r="AD103" t="s">
        <v>81</v>
      </c>
      <c r="AE103" t="s">
        <v>82</v>
      </c>
      <c r="AF103" t="s">
        <v>81</v>
      </c>
      <c r="AG103" t="s">
        <v>81</v>
      </c>
      <c r="AH103" t="s">
        <v>81</v>
      </c>
      <c r="AI103" t="s">
        <v>81</v>
      </c>
      <c r="AJ103">
        <v>0</v>
      </c>
      <c r="AK103">
        <v>0</v>
      </c>
      <c r="AL103">
        <v>1</v>
      </c>
      <c r="AM103">
        <v>1</v>
      </c>
      <c r="AN103">
        <v>0</v>
      </c>
      <c r="AO103">
        <v>1</v>
      </c>
      <c r="AP103">
        <v>0</v>
      </c>
      <c r="AQ103">
        <v>0</v>
      </c>
      <c r="AR103">
        <v>1</v>
      </c>
      <c r="AS103">
        <v>0</v>
      </c>
      <c r="AT103">
        <v>1</v>
      </c>
      <c r="AU103">
        <v>1</v>
      </c>
      <c r="AV103">
        <v>1</v>
      </c>
      <c r="AW103">
        <v>1</v>
      </c>
      <c r="AX103">
        <v>0</v>
      </c>
      <c r="AY103">
        <v>0</v>
      </c>
      <c r="AZ103">
        <v>1</v>
      </c>
      <c r="BA103">
        <v>0</v>
      </c>
      <c r="BB103">
        <v>0</v>
      </c>
      <c r="BC103">
        <v>1</v>
      </c>
      <c r="BD103">
        <v>0</v>
      </c>
      <c r="BE103">
        <v>0</v>
      </c>
      <c r="BF103">
        <v>1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1</v>
      </c>
      <c r="BN103">
        <v>1</v>
      </c>
      <c r="BO103">
        <v>0</v>
      </c>
      <c r="BP103">
        <v>1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1</v>
      </c>
      <c r="BY103">
        <v>1</v>
      </c>
      <c r="BZ103">
        <v>1</v>
      </c>
      <c r="CA103">
        <v>1</v>
      </c>
      <c r="CB103">
        <v>0</v>
      </c>
      <c r="CC103">
        <v>1</v>
      </c>
      <c r="CD103">
        <v>0</v>
      </c>
      <c r="CE103">
        <v>0</v>
      </c>
      <c r="CF103">
        <v>0</v>
      </c>
      <c r="CG103">
        <v>0</v>
      </c>
    </row>
    <row r="104" spans="1:85">
      <c r="A104" t="s">
        <v>279</v>
      </c>
      <c r="B104" s="150" t="s">
        <v>1516</v>
      </c>
      <c r="C104" t="s">
        <v>1520</v>
      </c>
      <c r="D104" t="s">
        <v>1438</v>
      </c>
      <c r="E104" t="s">
        <v>1235</v>
      </c>
      <c r="F104">
        <v>2016</v>
      </c>
      <c r="G104" t="s">
        <v>78</v>
      </c>
      <c r="H104">
        <v>2</v>
      </c>
      <c r="I104" t="s">
        <v>1029</v>
      </c>
      <c r="J104" t="s">
        <v>1030</v>
      </c>
      <c r="K104" t="s">
        <v>1031</v>
      </c>
      <c r="L104" s="2" t="s">
        <v>79</v>
      </c>
      <c r="M104" s="2" t="s">
        <v>100</v>
      </c>
      <c r="N104" t="s">
        <v>81</v>
      </c>
      <c r="O104" t="s">
        <v>81</v>
      </c>
      <c r="P104" t="s">
        <v>81</v>
      </c>
      <c r="Q104" t="s">
        <v>81</v>
      </c>
      <c r="R104" t="s">
        <v>81</v>
      </c>
      <c r="S104" t="s">
        <v>81</v>
      </c>
      <c r="T104" t="s">
        <v>81</v>
      </c>
      <c r="U104" t="s">
        <v>81</v>
      </c>
      <c r="V104" t="s">
        <v>81</v>
      </c>
      <c r="W104" t="s">
        <v>81</v>
      </c>
      <c r="X104" t="s">
        <v>81</v>
      </c>
      <c r="Y104" t="s">
        <v>81</v>
      </c>
      <c r="Z104" t="s">
        <v>81</v>
      </c>
      <c r="AA104" t="s">
        <v>81</v>
      </c>
      <c r="AB104" t="s">
        <v>81</v>
      </c>
      <c r="AC104" t="s">
        <v>81</v>
      </c>
      <c r="AD104" t="s">
        <v>81</v>
      </c>
      <c r="AE104" t="s">
        <v>82</v>
      </c>
      <c r="AF104" t="s">
        <v>81</v>
      </c>
      <c r="AG104" t="s">
        <v>81</v>
      </c>
      <c r="AH104" t="s">
        <v>81</v>
      </c>
      <c r="AI104" t="s">
        <v>81</v>
      </c>
      <c r="AJ104">
        <v>0</v>
      </c>
      <c r="AK104">
        <v>1</v>
      </c>
      <c r="AL104">
        <v>1</v>
      </c>
      <c r="AM104">
        <v>1</v>
      </c>
      <c r="AN104">
        <v>0</v>
      </c>
      <c r="AO104">
        <v>0</v>
      </c>
      <c r="AP104">
        <v>0</v>
      </c>
      <c r="AQ104">
        <v>0</v>
      </c>
      <c r="AR104">
        <v>1</v>
      </c>
      <c r="AS104">
        <v>0</v>
      </c>
      <c r="AT104">
        <v>1</v>
      </c>
      <c r="AU104">
        <v>1</v>
      </c>
      <c r="AV104">
        <v>1</v>
      </c>
      <c r="AW104">
        <v>1</v>
      </c>
      <c r="AX104">
        <v>0</v>
      </c>
      <c r="AY104">
        <v>0</v>
      </c>
      <c r="AZ104">
        <v>1</v>
      </c>
      <c r="BA104">
        <v>0</v>
      </c>
      <c r="BB104">
        <v>0</v>
      </c>
      <c r="BC104">
        <v>1</v>
      </c>
      <c r="BD104">
        <v>0</v>
      </c>
      <c r="BE104">
        <v>0</v>
      </c>
      <c r="BF104">
        <v>1</v>
      </c>
      <c r="BG104">
        <v>0</v>
      </c>
      <c r="BH104">
        <v>0</v>
      </c>
      <c r="BI104">
        <v>0</v>
      </c>
      <c r="BJ104">
        <v>0</v>
      </c>
      <c r="BK104">
        <v>1</v>
      </c>
      <c r="BL104">
        <v>0</v>
      </c>
      <c r="BM104">
        <v>1</v>
      </c>
      <c r="BN104">
        <v>1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1</v>
      </c>
      <c r="BY104">
        <v>1</v>
      </c>
      <c r="BZ104">
        <v>1</v>
      </c>
      <c r="CA104">
        <v>1</v>
      </c>
      <c r="CB104">
        <v>0</v>
      </c>
      <c r="CC104">
        <v>1</v>
      </c>
      <c r="CD104">
        <v>0</v>
      </c>
      <c r="CE104">
        <v>0</v>
      </c>
      <c r="CF104">
        <v>0</v>
      </c>
      <c r="CG104">
        <v>0</v>
      </c>
    </row>
    <row r="105" spans="1:85">
      <c r="A105" t="s">
        <v>226</v>
      </c>
      <c r="B105" s="150" t="s">
        <v>1515</v>
      </c>
      <c r="C105" t="s">
        <v>1521</v>
      </c>
      <c r="D105" t="s">
        <v>1385</v>
      </c>
      <c r="E105" t="s">
        <v>1182</v>
      </c>
      <c r="F105">
        <v>2016</v>
      </c>
      <c r="G105" t="s">
        <v>78</v>
      </c>
      <c r="H105">
        <v>2</v>
      </c>
      <c r="I105" t="s">
        <v>870</v>
      </c>
      <c r="J105" t="s">
        <v>871</v>
      </c>
      <c r="K105" t="s">
        <v>872</v>
      </c>
      <c r="L105" s="2" t="s">
        <v>1509</v>
      </c>
      <c r="M105" s="2" t="s">
        <v>114</v>
      </c>
      <c r="N105" t="s">
        <v>81</v>
      </c>
      <c r="O105" t="s">
        <v>81</v>
      </c>
      <c r="P105" t="s">
        <v>81</v>
      </c>
      <c r="Q105" t="s">
        <v>81</v>
      </c>
      <c r="R105" t="s">
        <v>81</v>
      </c>
      <c r="S105" t="s">
        <v>81</v>
      </c>
      <c r="T105" t="s">
        <v>81</v>
      </c>
      <c r="U105" t="s">
        <v>81</v>
      </c>
      <c r="V105" t="s">
        <v>81</v>
      </c>
      <c r="W105" t="s">
        <v>81</v>
      </c>
      <c r="X105" t="s">
        <v>81</v>
      </c>
      <c r="Y105" t="s">
        <v>81</v>
      </c>
      <c r="Z105" t="s">
        <v>81</v>
      </c>
      <c r="AA105" t="s">
        <v>81</v>
      </c>
      <c r="AB105" t="s">
        <v>81</v>
      </c>
      <c r="AC105" t="s">
        <v>81</v>
      </c>
      <c r="AD105" t="s">
        <v>81</v>
      </c>
      <c r="AE105" t="s">
        <v>81</v>
      </c>
      <c r="AF105" t="s">
        <v>81</v>
      </c>
      <c r="AG105" t="s">
        <v>81</v>
      </c>
      <c r="AH105" t="s">
        <v>81</v>
      </c>
      <c r="AI105" t="s">
        <v>81</v>
      </c>
      <c r="AJ105">
        <v>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  <c r="AS105">
        <v>0</v>
      </c>
      <c r="AT105">
        <v>1</v>
      </c>
      <c r="AU105">
        <v>1</v>
      </c>
      <c r="AV105">
        <v>0</v>
      </c>
      <c r="AW105">
        <v>1</v>
      </c>
      <c r="AX105">
        <v>0</v>
      </c>
      <c r="AY105">
        <v>0</v>
      </c>
      <c r="AZ105">
        <v>1</v>
      </c>
      <c r="BA105">
        <v>0</v>
      </c>
      <c r="BB105">
        <v>0</v>
      </c>
      <c r="BC105">
        <v>1</v>
      </c>
      <c r="BD105">
        <v>0</v>
      </c>
      <c r="BE105">
        <v>0</v>
      </c>
      <c r="BF105">
        <v>1</v>
      </c>
      <c r="BG105">
        <v>0</v>
      </c>
      <c r="BH105">
        <v>0</v>
      </c>
      <c r="BI105">
        <v>1</v>
      </c>
      <c r="BJ105">
        <v>0</v>
      </c>
      <c r="BK105">
        <v>0</v>
      </c>
      <c r="BL105">
        <v>0</v>
      </c>
      <c r="BM105">
        <v>1</v>
      </c>
      <c r="BN105">
        <v>1</v>
      </c>
      <c r="BO105">
        <v>0</v>
      </c>
      <c r="BP105">
        <v>0</v>
      </c>
      <c r="BQ105">
        <v>1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1</v>
      </c>
      <c r="BY105">
        <v>1</v>
      </c>
      <c r="BZ105">
        <v>1</v>
      </c>
      <c r="CA105">
        <v>1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1</v>
      </c>
    </row>
    <row r="106" spans="1:85">
      <c r="A106" t="s">
        <v>240</v>
      </c>
      <c r="B106" s="150" t="s">
        <v>1516</v>
      </c>
      <c r="C106" t="s">
        <v>1522</v>
      </c>
      <c r="D106" t="s">
        <v>1400</v>
      </c>
      <c r="E106" t="s">
        <v>1197</v>
      </c>
      <c r="F106">
        <v>2016</v>
      </c>
      <c r="G106" t="s">
        <v>78</v>
      </c>
      <c r="H106">
        <v>2</v>
      </c>
      <c r="I106" t="s">
        <v>915</v>
      </c>
      <c r="J106" t="s">
        <v>916</v>
      </c>
      <c r="K106" t="s">
        <v>917</v>
      </c>
      <c r="L106" s="2" t="s">
        <v>113</v>
      </c>
      <c r="M106" s="2" t="s">
        <v>1505</v>
      </c>
      <c r="N106" t="s">
        <v>81</v>
      </c>
      <c r="O106" t="s">
        <v>81</v>
      </c>
      <c r="P106" t="s">
        <v>81</v>
      </c>
      <c r="Q106" t="s">
        <v>82</v>
      </c>
      <c r="R106" t="s">
        <v>81</v>
      </c>
      <c r="S106" t="s">
        <v>81</v>
      </c>
      <c r="T106" t="s">
        <v>81</v>
      </c>
      <c r="U106" t="s">
        <v>81</v>
      </c>
      <c r="V106" t="s">
        <v>81</v>
      </c>
      <c r="W106" t="s">
        <v>81</v>
      </c>
      <c r="X106" t="s">
        <v>81</v>
      </c>
      <c r="Y106" t="s">
        <v>81</v>
      </c>
      <c r="Z106" t="s">
        <v>81</v>
      </c>
      <c r="AA106" t="s">
        <v>81</v>
      </c>
      <c r="AB106" t="s">
        <v>81</v>
      </c>
      <c r="AC106" t="s">
        <v>81</v>
      </c>
      <c r="AD106" t="s">
        <v>81</v>
      </c>
      <c r="AE106" t="s">
        <v>82</v>
      </c>
      <c r="AF106" t="s">
        <v>81</v>
      </c>
      <c r="AG106" t="s">
        <v>81</v>
      </c>
      <c r="AH106" t="s">
        <v>81</v>
      </c>
      <c r="AI106" t="s">
        <v>81</v>
      </c>
      <c r="AJ106">
        <v>0</v>
      </c>
      <c r="AK106">
        <v>0</v>
      </c>
      <c r="AL106">
        <v>0</v>
      </c>
      <c r="AM106">
        <v>0</v>
      </c>
      <c r="AN106">
        <v>1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X106">
        <v>0</v>
      </c>
      <c r="AY106">
        <v>0</v>
      </c>
      <c r="AZ106">
        <v>1</v>
      </c>
      <c r="BA106">
        <v>1</v>
      </c>
      <c r="BB106">
        <v>0</v>
      </c>
      <c r="BC106">
        <v>0</v>
      </c>
      <c r="BD106">
        <v>0</v>
      </c>
      <c r="BE106">
        <v>0</v>
      </c>
      <c r="BF106">
        <v>1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1</v>
      </c>
      <c r="BN106">
        <v>1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1</v>
      </c>
      <c r="CG106">
        <v>0</v>
      </c>
    </row>
    <row r="107" spans="1:85">
      <c r="A107" t="s">
        <v>249</v>
      </c>
      <c r="B107" s="150" t="s">
        <v>1516</v>
      </c>
      <c r="C107" t="s">
        <v>1519</v>
      </c>
      <c r="D107" t="s">
        <v>1409</v>
      </c>
      <c r="E107" t="s">
        <v>1206</v>
      </c>
      <c r="F107">
        <v>2016</v>
      </c>
      <c r="G107" t="s">
        <v>78</v>
      </c>
      <c r="H107">
        <v>2</v>
      </c>
      <c r="I107" t="s">
        <v>942</v>
      </c>
      <c r="J107" t="s">
        <v>943</v>
      </c>
      <c r="K107" t="s">
        <v>944</v>
      </c>
      <c r="L107" s="2" t="s">
        <v>113</v>
      </c>
      <c r="M107" s="2" t="s">
        <v>1505</v>
      </c>
      <c r="N107" t="s">
        <v>81</v>
      </c>
      <c r="O107" t="s">
        <v>81</v>
      </c>
      <c r="P107" t="s">
        <v>81</v>
      </c>
      <c r="Q107" t="s">
        <v>82</v>
      </c>
      <c r="R107" t="s">
        <v>81</v>
      </c>
      <c r="S107" t="s">
        <v>81</v>
      </c>
      <c r="T107" t="s">
        <v>81</v>
      </c>
      <c r="U107" t="s">
        <v>81</v>
      </c>
      <c r="V107" t="s">
        <v>81</v>
      </c>
      <c r="W107" t="s">
        <v>81</v>
      </c>
      <c r="X107" t="s">
        <v>81</v>
      </c>
      <c r="Y107" t="s">
        <v>81</v>
      </c>
      <c r="Z107" t="s">
        <v>81</v>
      </c>
      <c r="AA107" t="s">
        <v>81</v>
      </c>
      <c r="AB107" t="s">
        <v>81</v>
      </c>
      <c r="AC107" t="s">
        <v>81</v>
      </c>
      <c r="AD107" t="s">
        <v>81</v>
      </c>
      <c r="AE107" t="s">
        <v>82</v>
      </c>
      <c r="AF107" t="s">
        <v>81</v>
      </c>
      <c r="AG107" t="s">
        <v>81</v>
      </c>
      <c r="AH107" t="s">
        <v>81</v>
      </c>
      <c r="AI107" t="s">
        <v>81</v>
      </c>
      <c r="AJ107">
        <v>1</v>
      </c>
      <c r="AK107">
        <v>0</v>
      </c>
      <c r="AL107">
        <v>0</v>
      </c>
      <c r="AM107">
        <v>1</v>
      </c>
      <c r="AN107">
        <v>1</v>
      </c>
      <c r="AO107">
        <v>0</v>
      </c>
      <c r="AP107">
        <v>0</v>
      </c>
      <c r="AQ107">
        <v>1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X107">
        <v>0</v>
      </c>
      <c r="AY107">
        <v>0</v>
      </c>
      <c r="AZ107">
        <v>1</v>
      </c>
      <c r="BA107">
        <v>1</v>
      </c>
      <c r="BB107">
        <v>0</v>
      </c>
      <c r="BC107">
        <v>0</v>
      </c>
      <c r="BD107">
        <v>0</v>
      </c>
      <c r="BE107">
        <v>0</v>
      </c>
      <c r="BF107">
        <v>1</v>
      </c>
      <c r="BG107">
        <v>1</v>
      </c>
      <c r="BH107">
        <v>0</v>
      </c>
      <c r="BI107">
        <v>0</v>
      </c>
      <c r="BJ107">
        <v>0</v>
      </c>
      <c r="BK107">
        <v>0</v>
      </c>
      <c r="BL107">
        <v>1</v>
      </c>
      <c r="BM107">
        <v>1</v>
      </c>
      <c r="BN107">
        <v>1</v>
      </c>
      <c r="BO107">
        <v>0</v>
      </c>
      <c r="BP107">
        <v>0</v>
      </c>
      <c r="BQ107">
        <v>1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1</v>
      </c>
      <c r="BY107">
        <v>1</v>
      </c>
      <c r="BZ107">
        <v>1</v>
      </c>
      <c r="CA107">
        <v>1</v>
      </c>
      <c r="CB107">
        <v>0</v>
      </c>
      <c r="CC107">
        <v>0</v>
      </c>
      <c r="CD107">
        <v>0</v>
      </c>
      <c r="CE107">
        <v>0</v>
      </c>
      <c r="CF107">
        <v>1</v>
      </c>
      <c r="CG107">
        <v>1</v>
      </c>
    </row>
    <row r="108" spans="1:85">
      <c r="A108" t="s">
        <v>178</v>
      </c>
      <c r="B108" s="150" t="s">
        <v>1514</v>
      </c>
      <c r="C108" t="s">
        <v>1520</v>
      </c>
      <c r="D108" t="s">
        <v>1337</v>
      </c>
      <c r="E108" t="s">
        <v>1135</v>
      </c>
      <c r="F108">
        <v>2016</v>
      </c>
      <c r="G108" t="s">
        <v>78</v>
      </c>
      <c r="H108">
        <v>10</v>
      </c>
      <c r="I108" t="s">
        <v>727</v>
      </c>
      <c r="J108" t="s">
        <v>725</v>
      </c>
      <c r="K108" t="s">
        <v>726</v>
      </c>
      <c r="L108" s="2" t="s">
        <v>1512</v>
      </c>
      <c r="M108" s="2" t="s">
        <v>105</v>
      </c>
      <c r="N108" t="s">
        <v>81</v>
      </c>
      <c r="O108" t="s">
        <v>82</v>
      </c>
      <c r="P108" t="s">
        <v>81</v>
      </c>
      <c r="Q108" t="s">
        <v>81</v>
      </c>
      <c r="R108" t="s">
        <v>81</v>
      </c>
      <c r="S108" t="s">
        <v>81</v>
      </c>
      <c r="T108" t="s">
        <v>81</v>
      </c>
      <c r="U108" t="s">
        <v>81</v>
      </c>
      <c r="V108" t="s">
        <v>81</v>
      </c>
      <c r="W108" t="s">
        <v>81</v>
      </c>
      <c r="X108" t="s">
        <v>81</v>
      </c>
      <c r="Y108" t="s">
        <v>81</v>
      </c>
      <c r="Z108" t="s">
        <v>81</v>
      </c>
      <c r="AA108" t="s">
        <v>81</v>
      </c>
      <c r="AB108" t="s">
        <v>81</v>
      </c>
      <c r="AC108" t="s">
        <v>81</v>
      </c>
      <c r="AD108" t="s">
        <v>81</v>
      </c>
      <c r="AE108" t="s">
        <v>82</v>
      </c>
      <c r="AF108" t="s">
        <v>81</v>
      </c>
      <c r="AG108" t="s">
        <v>81</v>
      </c>
      <c r="AH108" t="s">
        <v>82</v>
      </c>
      <c r="AI108" t="s">
        <v>81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1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</row>
    <row r="109" spans="1:85">
      <c r="A109" t="s">
        <v>104</v>
      </c>
      <c r="B109" s="150" t="s">
        <v>1514</v>
      </c>
      <c r="C109" t="s">
        <v>1520</v>
      </c>
      <c r="D109" t="s">
        <v>1271</v>
      </c>
      <c r="E109" t="s">
        <v>1069</v>
      </c>
      <c r="F109">
        <v>2016</v>
      </c>
      <c r="G109" t="s">
        <v>78</v>
      </c>
      <c r="H109">
        <v>10</v>
      </c>
      <c r="I109" t="s">
        <v>528</v>
      </c>
      <c r="J109" t="s">
        <v>526</v>
      </c>
      <c r="K109" t="s">
        <v>527</v>
      </c>
      <c r="L109" s="2" t="s">
        <v>91</v>
      </c>
      <c r="M109" s="2" t="s">
        <v>105</v>
      </c>
      <c r="N109" t="s">
        <v>81</v>
      </c>
      <c r="O109" t="s">
        <v>81</v>
      </c>
      <c r="P109" t="s">
        <v>81</v>
      </c>
      <c r="Q109" t="s">
        <v>82</v>
      </c>
      <c r="R109" t="s">
        <v>82</v>
      </c>
      <c r="S109" t="s">
        <v>81</v>
      </c>
      <c r="T109" t="s">
        <v>81</v>
      </c>
      <c r="U109" t="s">
        <v>81</v>
      </c>
      <c r="V109" t="s">
        <v>81</v>
      </c>
      <c r="W109" t="s">
        <v>81</v>
      </c>
      <c r="X109" t="s">
        <v>81</v>
      </c>
      <c r="Y109" t="s">
        <v>81</v>
      </c>
      <c r="Z109" t="s">
        <v>81</v>
      </c>
      <c r="AA109" t="s">
        <v>81</v>
      </c>
      <c r="AB109" t="s">
        <v>82</v>
      </c>
      <c r="AC109" t="s">
        <v>81</v>
      </c>
      <c r="AD109" t="s">
        <v>81</v>
      </c>
      <c r="AE109" t="s">
        <v>82</v>
      </c>
      <c r="AF109" t="s">
        <v>81</v>
      </c>
      <c r="AG109" t="s">
        <v>81</v>
      </c>
      <c r="AH109" t="s">
        <v>81</v>
      </c>
      <c r="AI109" t="s">
        <v>81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1</v>
      </c>
      <c r="AV109">
        <v>1</v>
      </c>
      <c r="AW109">
        <v>1</v>
      </c>
      <c r="AX109">
        <v>1</v>
      </c>
      <c r="AY109">
        <v>0</v>
      </c>
      <c r="AZ109">
        <v>1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1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0</v>
      </c>
      <c r="BR109">
        <v>0</v>
      </c>
      <c r="BS109">
        <v>1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1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</row>
    <row r="110" spans="1:85">
      <c r="A110" t="s">
        <v>223</v>
      </c>
      <c r="B110" s="150" t="s">
        <v>1515</v>
      </c>
      <c r="C110" t="s">
        <v>1521</v>
      </c>
      <c r="D110" t="s">
        <v>1382</v>
      </c>
      <c r="E110" t="s">
        <v>1179</v>
      </c>
      <c r="F110">
        <v>2016</v>
      </c>
      <c r="G110" t="s">
        <v>78</v>
      </c>
      <c r="H110">
        <v>16</v>
      </c>
      <c r="I110" t="s">
        <v>861</v>
      </c>
      <c r="J110" t="s">
        <v>862</v>
      </c>
      <c r="K110" t="s">
        <v>863</v>
      </c>
      <c r="L110" s="2" t="s">
        <v>470</v>
      </c>
      <c r="M110" s="2" t="s">
        <v>261</v>
      </c>
      <c r="N110" t="s">
        <v>81</v>
      </c>
      <c r="O110" t="s">
        <v>81</v>
      </c>
      <c r="P110" t="s">
        <v>81</v>
      </c>
      <c r="Q110" t="s">
        <v>81</v>
      </c>
      <c r="R110" t="s">
        <v>81</v>
      </c>
      <c r="S110" t="s">
        <v>81</v>
      </c>
      <c r="T110" t="s">
        <v>81</v>
      </c>
      <c r="U110" t="s">
        <v>81</v>
      </c>
      <c r="V110" t="s">
        <v>81</v>
      </c>
      <c r="W110" t="s">
        <v>81</v>
      </c>
      <c r="X110" t="s">
        <v>81</v>
      </c>
      <c r="Y110" t="s">
        <v>81</v>
      </c>
      <c r="Z110" t="s">
        <v>81</v>
      </c>
      <c r="AA110" t="s">
        <v>81</v>
      </c>
      <c r="AB110" t="s">
        <v>81</v>
      </c>
      <c r="AC110" t="s">
        <v>81</v>
      </c>
      <c r="AD110" t="s">
        <v>81</v>
      </c>
      <c r="AE110" t="s">
        <v>82</v>
      </c>
      <c r="AF110" t="s">
        <v>81</v>
      </c>
      <c r="AG110" t="s">
        <v>81</v>
      </c>
      <c r="AH110" t="s">
        <v>81</v>
      </c>
      <c r="AI110" t="s">
        <v>81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1</v>
      </c>
      <c r="AP110">
        <v>0</v>
      </c>
      <c r="AQ110">
        <v>0</v>
      </c>
      <c r="AR110">
        <v>1</v>
      </c>
      <c r="AS110">
        <v>0</v>
      </c>
      <c r="AT110">
        <v>1</v>
      </c>
      <c r="AU110">
        <v>1</v>
      </c>
      <c r="AV110">
        <v>1</v>
      </c>
      <c r="AW110">
        <v>1</v>
      </c>
      <c r="AX110">
        <v>0</v>
      </c>
      <c r="AY110">
        <v>0</v>
      </c>
      <c r="AZ110">
        <v>1</v>
      </c>
      <c r="BA110">
        <v>0</v>
      </c>
      <c r="BB110">
        <v>0</v>
      </c>
      <c r="BC110">
        <v>1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1</v>
      </c>
      <c r="BL110">
        <v>0</v>
      </c>
      <c r="BM110">
        <v>1</v>
      </c>
      <c r="BN110">
        <v>1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1</v>
      </c>
      <c r="BY110">
        <v>1</v>
      </c>
      <c r="BZ110">
        <v>0</v>
      </c>
      <c r="CA110">
        <v>0</v>
      </c>
      <c r="CB110">
        <v>0</v>
      </c>
      <c r="CC110">
        <v>1</v>
      </c>
      <c r="CD110">
        <v>0</v>
      </c>
      <c r="CE110">
        <v>0</v>
      </c>
      <c r="CF110">
        <v>0</v>
      </c>
      <c r="CG110">
        <v>0</v>
      </c>
    </row>
    <row r="111" spans="1:85">
      <c r="A111" t="s">
        <v>287</v>
      </c>
      <c r="B111" s="150" t="s">
        <v>1516</v>
      </c>
      <c r="C111" t="s">
        <v>1518</v>
      </c>
      <c r="D111" s="8" t="s">
        <v>1445</v>
      </c>
      <c r="E111" t="s">
        <v>1242</v>
      </c>
      <c r="F111">
        <v>2016</v>
      </c>
      <c r="G111" t="s">
        <v>78</v>
      </c>
      <c r="H111">
        <v>16</v>
      </c>
      <c r="I111" t="s">
        <v>1050</v>
      </c>
      <c r="J111" t="s">
        <v>1051</v>
      </c>
      <c r="K111" t="s">
        <v>1052</v>
      </c>
      <c r="L111" s="2" t="s">
        <v>113</v>
      </c>
      <c r="M111" s="2" t="s">
        <v>105</v>
      </c>
      <c r="N111" t="s">
        <v>81</v>
      </c>
      <c r="O111" t="s">
        <v>81</v>
      </c>
      <c r="P111" t="s">
        <v>81</v>
      </c>
      <c r="Q111" t="s">
        <v>82</v>
      </c>
      <c r="R111" t="s">
        <v>81</v>
      </c>
      <c r="S111" t="s">
        <v>81</v>
      </c>
      <c r="T111" t="s">
        <v>81</v>
      </c>
      <c r="U111" t="s">
        <v>81</v>
      </c>
      <c r="V111" t="s">
        <v>81</v>
      </c>
      <c r="W111" t="s">
        <v>81</v>
      </c>
      <c r="X111" t="s">
        <v>81</v>
      </c>
      <c r="Y111" t="s">
        <v>81</v>
      </c>
      <c r="Z111" t="s">
        <v>81</v>
      </c>
      <c r="AA111" t="s">
        <v>81</v>
      </c>
      <c r="AB111" t="s">
        <v>81</v>
      </c>
      <c r="AC111" t="s">
        <v>81</v>
      </c>
      <c r="AD111" t="s">
        <v>81</v>
      </c>
      <c r="AE111" t="s">
        <v>82</v>
      </c>
      <c r="AF111" t="s">
        <v>81</v>
      </c>
      <c r="AG111" t="s">
        <v>81</v>
      </c>
      <c r="AH111" t="s">
        <v>81</v>
      </c>
      <c r="AI111" t="s">
        <v>81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</v>
      </c>
      <c r="AU111">
        <v>1</v>
      </c>
      <c r="AV111">
        <v>1</v>
      </c>
      <c r="AW111">
        <v>1</v>
      </c>
      <c r="AX111">
        <v>0</v>
      </c>
      <c r="AY111">
        <v>0</v>
      </c>
      <c r="AZ111">
        <v>1</v>
      </c>
      <c r="BA111">
        <v>0</v>
      </c>
      <c r="BB111">
        <v>0</v>
      </c>
      <c r="BC111">
        <v>1</v>
      </c>
      <c r="BD111">
        <v>0</v>
      </c>
      <c r="BE111">
        <v>0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1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1</v>
      </c>
      <c r="CG111">
        <v>0</v>
      </c>
    </row>
    <row r="112" spans="1:85">
      <c r="A112" t="s">
        <v>250</v>
      </c>
      <c r="B112" s="150" t="s">
        <v>1516</v>
      </c>
      <c r="C112" t="s">
        <v>1519</v>
      </c>
      <c r="D112" t="s">
        <v>1410</v>
      </c>
      <c r="E112" t="s">
        <v>1207</v>
      </c>
      <c r="F112">
        <v>2016</v>
      </c>
      <c r="G112" t="s">
        <v>78</v>
      </c>
      <c r="H112">
        <v>16</v>
      </c>
      <c r="I112" t="s">
        <v>945</v>
      </c>
      <c r="J112" t="s">
        <v>946</v>
      </c>
      <c r="K112" t="s">
        <v>947</v>
      </c>
      <c r="L112" s="2" t="s">
        <v>91</v>
      </c>
      <c r="M112" s="2" t="s">
        <v>105</v>
      </c>
      <c r="N112" t="s">
        <v>81</v>
      </c>
      <c r="O112" t="s">
        <v>81</v>
      </c>
      <c r="P112" t="s">
        <v>81</v>
      </c>
      <c r="Q112" t="s">
        <v>82</v>
      </c>
      <c r="R112" t="s">
        <v>81</v>
      </c>
      <c r="S112" t="s">
        <v>81</v>
      </c>
      <c r="T112" t="s">
        <v>81</v>
      </c>
      <c r="U112" t="s">
        <v>81</v>
      </c>
      <c r="V112" t="s">
        <v>81</v>
      </c>
      <c r="W112" t="s">
        <v>81</v>
      </c>
      <c r="X112" t="s">
        <v>82</v>
      </c>
      <c r="Y112" t="s">
        <v>81</v>
      </c>
      <c r="Z112" t="s">
        <v>81</v>
      </c>
      <c r="AA112" t="s">
        <v>82</v>
      </c>
      <c r="AB112" t="s">
        <v>81</v>
      </c>
      <c r="AC112" t="s">
        <v>81</v>
      </c>
      <c r="AD112" t="s">
        <v>81</v>
      </c>
      <c r="AE112" t="s">
        <v>81</v>
      </c>
      <c r="AF112" t="s">
        <v>81</v>
      </c>
      <c r="AG112" t="s">
        <v>81</v>
      </c>
      <c r="AH112" t="s">
        <v>81</v>
      </c>
      <c r="AI112" t="s">
        <v>81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X112">
        <v>0</v>
      </c>
      <c r="AY112">
        <v>0</v>
      </c>
      <c r="AZ112">
        <v>1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1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1</v>
      </c>
      <c r="BN112">
        <v>1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</row>
    <row r="113" spans="1:85">
      <c r="A113" t="s">
        <v>234</v>
      </c>
      <c r="B113" s="150" t="s">
        <v>1516</v>
      </c>
      <c r="C113" t="s">
        <v>1519</v>
      </c>
      <c r="D113" t="s">
        <v>1393</v>
      </c>
      <c r="E113" t="s">
        <v>1190</v>
      </c>
      <c r="F113">
        <v>2016</v>
      </c>
      <c r="G113" t="s">
        <v>78</v>
      </c>
      <c r="H113">
        <v>16</v>
      </c>
      <c r="I113" t="s">
        <v>894</v>
      </c>
      <c r="J113" t="s">
        <v>895</v>
      </c>
      <c r="K113" t="s">
        <v>896</v>
      </c>
      <c r="L113" s="1" t="s">
        <v>1525</v>
      </c>
      <c r="M113" s="2" t="s">
        <v>128</v>
      </c>
      <c r="N113" t="s">
        <v>81</v>
      </c>
      <c r="O113" t="s">
        <v>81</v>
      </c>
      <c r="P113" t="s">
        <v>81</v>
      </c>
      <c r="Q113" t="s">
        <v>81</v>
      </c>
      <c r="R113" t="s">
        <v>81</v>
      </c>
      <c r="S113" t="s">
        <v>81</v>
      </c>
      <c r="T113" t="s">
        <v>81</v>
      </c>
      <c r="U113" t="s">
        <v>81</v>
      </c>
      <c r="V113" t="s">
        <v>82</v>
      </c>
      <c r="W113" t="s">
        <v>81</v>
      </c>
      <c r="X113" t="s">
        <v>81</v>
      </c>
      <c r="Y113" t="s">
        <v>81</v>
      </c>
      <c r="Z113" t="s">
        <v>81</v>
      </c>
      <c r="AA113" t="s">
        <v>82</v>
      </c>
      <c r="AB113" t="s">
        <v>81</v>
      </c>
      <c r="AC113" t="s">
        <v>81</v>
      </c>
      <c r="AD113" t="s">
        <v>81</v>
      </c>
      <c r="AE113" t="s">
        <v>82</v>
      </c>
      <c r="AF113" t="s">
        <v>81</v>
      </c>
      <c r="AG113" t="s">
        <v>81</v>
      </c>
      <c r="AH113" t="s">
        <v>81</v>
      </c>
      <c r="AI113" t="s">
        <v>81</v>
      </c>
      <c r="AJ113">
        <v>0</v>
      </c>
      <c r="AK113">
        <v>0</v>
      </c>
      <c r="AL113">
        <v>1</v>
      </c>
      <c r="AM113">
        <v>1</v>
      </c>
      <c r="AN113">
        <v>1</v>
      </c>
      <c r="AO113">
        <v>1</v>
      </c>
      <c r="AP113">
        <v>0</v>
      </c>
      <c r="AQ113">
        <v>0</v>
      </c>
      <c r="AR113">
        <v>1</v>
      </c>
      <c r="AS113">
        <v>0</v>
      </c>
      <c r="AT113">
        <v>0</v>
      </c>
      <c r="AU113">
        <v>0</v>
      </c>
      <c r="AV113">
        <v>1</v>
      </c>
      <c r="AW113">
        <v>0</v>
      </c>
      <c r="AX113">
        <v>0</v>
      </c>
      <c r="AY113">
        <v>0</v>
      </c>
      <c r="AZ113">
        <v>1</v>
      </c>
      <c r="BA113">
        <v>0</v>
      </c>
      <c r="BB113">
        <v>0</v>
      </c>
      <c r="BC113">
        <v>1</v>
      </c>
      <c r="BD113">
        <v>0</v>
      </c>
      <c r="BE113">
        <v>0</v>
      </c>
      <c r="BF113">
        <v>1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1</v>
      </c>
      <c r="BN113">
        <v>1</v>
      </c>
      <c r="BO113">
        <v>0</v>
      </c>
      <c r="BP113">
        <v>1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1</v>
      </c>
      <c r="BY113">
        <v>1</v>
      </c>
      <c r="BZ113">
        <v>1</v>
      </c>
      <c r="CA113">
        <v>1</v>
      </c>
      <c r="CB113">
        <v>0</v>
      </c>
      <c r="CC113">
        <v>0</v>
      </c>
      <c r="CD113">
        <v>0</v>
      </c>
      <c r="CE113">
        <v>0</v>
      </c>
      <c r="CF113">
        <v>1</v>
      </c>
      <c r="CG113">
        <v>0</v>
      </c>
    </row>
    <row r="114" spans="1:85">
      <c r="A114" t="s">
        <v>252</v>
      </c>
      <c r="B114" s="150" t="s">
        <v>1516</v>
      </c>
      <c r="C114" t="s">
        <v>1523</v>
      </c>
      <c r="D114" t="s">
        <v>1412</v>
      </c>
      <c r="E114" t="s">
        <v>1209</v>
      </c>
      <c r="F114">
        <v>2016</v>
      </c>
      <c r="G114" t="s">
        <v>78</v>
      </c>
      <c r="H114">
        <v>16</v>
      </c>
      <c r="I114" t="s">
        <v>951</v>
      </c>
      <c r="J114" t="s">
        <v>952</v>
      </c>
      <c r="K114" t="s">
        <v>953</v>
      </c>
      <c r="L114" s="2" t="s">
        <v>470</v>
      </c>
      <c r="M114" s="2" t="s">
        <v>100</v>
      </c>
      <c r="N114" t="s">
        <v>81</v>
      </c>
      <c r="O114" t="s">
        <v>81</v>
      </c>
      <c r="P114" t="s">
        <v>81</v>
      </c>
      <c r="Q114" t="s">
        <v>82</v>
      </c>
      <c r="R114" t="s">
        <v>81</v>
      </c>
      <c r="S114" t="s">
        <v>81</v>
      </c>
      <c r="T114" t="s">
        <v>81</v>
      </c>
      <c r="U114" t="s">
        <v>81</v>
      </c>
      <c r="V114" t="s">
        <v>81</v>
      </c>
      <c r="W114" t="s">
        <v>81</v>
      </c>
      <c r="X114" t="s">
        <v>82</v>
      </c>
      <c r="Y114" t="s">
        <v>81</v>
      </c>
      <c r="Z114" t="s">
        <v>81</v>
      </c>
      <c r="AA114" t="s">
        <v>82</v>
      </c>
      <c r="AB114" t="s">
        <v>81</v>
      </c>
      <c r="AC114" t="s">
        <v>81</v>
      </c>
      <c r="AD114" t="s">
        <v>81</v>
      </c>
      <c r="AE114" t="s">
        <v>82</v>
      </c>
      <c r="AF114" t="s">
        <v>81</v>
      </c>
      <c r="AG114" t="s">
        <v>81</v>
      </c>
      <c r="AH114" t="s">
        <v>81</v>
      </c>
      <c r="AI114" t="s">
        <v>81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0</v>
      </c>
      <c r="AT114">
        <v>1</v>
      </c>
      <c r="AU114">
        <v>1</v>
      </c>
      <c r="AV114">
        <v>1</v>
      </c>
      <c r="AW114">
        <v>1</v>
      </c>
      <c r="AX114">
        <v>0</v>
      </c>
      <c r="AY114">
        <v>0</v>
      </c>
      <c r="AZ114">
        <v>1</v>
      </c>
      <c r="BA114">
        <v>0</v>
      </c>
      <c r="BB114">
        <v>0</v>
      </c>
      <c r="BC114">
        <v>1</v>
      </c>
      <c r="BD114">
        <v>0</v>
      </c>
      <c r="BE114">
        <v>0</v>
      </c>
      <c r="BF114">
        <v>1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1</v>
      </c>
      <c r="BN114">
        <v>1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1</v>
      </c>
      <c r="BY114">
        <v>1</v>
      </c>
      <c r="BZ114">
        <v>0</v>
      </c>
      <c r="CA114">
        <v>1</v>
      </c>
      <c r="CB114">
        <v>0</v>
      </c>
      <c r="CC114">
        <v>1</v>
      </c>
      <c r="CD114">
        <v>0</v>
      </c>
      <c r="CE114">
        <v>0</v>
      </c>
      <c r="CF114">
        <v>0</v>
      </c>
      <c r="CG114">
        <v>0</v>
      </c>
    </row>
    <row r="115" spans="1:85">
      <c r="A115" t="s">
        <v>230</v>
      </c>
      <c r="B115" s="150" t="s">
        <v>1516</v>
      </c>
      <c r="C115" t="s">
        <v>1519</v>
      </c>
      <c r="D115" t="s">
        <v>1389</v>
      </c>
      <c r="E115" t="s">
        <v>1186</v>
      </c>
      <c r="F115">
        <v>2016</v>
      </c>
      <c r="G115" t="s">
        <v>78</v>
      </c>
      <c r="H115">
        <v>16</v>
      </c>
      <c r="I115" t="s">
        <v>882</v>
      </c>
      <c r="J115" t="s">
        <v>883</v>
      </c>
      <c r="K115" t="s">
        <v>884</v>
      </c>
      <c r="L115" s="2" t="s">
        <v>98</v>
      </c>
      <c r="M115" s="2" t="s">
        <v>100</v>
      </c>
      <c r="N115" t="s">
        <v>81</v>
      </c>
      <c r="O115" t="s">
        <v>81</v>
      </c>
      <c r="P115" t="s">
        <v>81</v>
      </c>
      <c r="Q115" t="s">
        <v>82</v>
      </c>
      <c r="R115" t="s">
        <v>81</v>
      </c>
      <c r="S115" t="s">
        <v>81</v>
      </c>
      <c r="T115" t="s">
        <v>81</v>
      </c>
      <c r="U115" t="s">
        <v>81</v>
      </c>
      <c r="V115" t="s">
        <v>82</v>
      </c>
      <c r="W115" t="s">
        <v>81</v>
      </c>
      <c r="X115" t="s">
        <v>81</v>
      </c>
      <c r="Y115" t="s">
        <v>81</v>
      </c>
      <c r="Z115" t="s">
        <v>81</v>
      </c>
      <c r="AA115" t="s">
        <v>81</v>
      </c>
      <c r="AB115" t="s">
        <v>81</v>
      </c>
      <c r="AC115" t="s">
        <v>81</v>
      </c>
      <c r="AD115" t="s">
        <v>81</v>
      </c>
      <c r="AE115" t="s">
        <v>82</v>
      </c>
      <c r="AF115" t="s">
        <v>81</v>
      </c>
      <c r="AG115" t="s">
        <v>81</v>
      </c>
      <c r="AH115" t="s">
        <v>81</v>
      </c>
      <c r="AI115" t="s">
        <v>81</v>
      </c>
      <c r="AJ115">
        <v>0</v>
      </c>
      <c r="AK115">
        <v>0</v>
      </c>
      <c r="AL115">
        <v>0</v>
      </c>
      <c r="AM115">
        <v>0</v>
      </c>
      <c r="AN115">
        <v>1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X115">
        <v>1</v>
      </c>
      <c r="AY115">
        <v>0</v>
      </c>
      <c r="AZ115">
        <v>1</v>
      </c>
      <c r="BA115">
        <v>0</v>
      </c>
      <c r="BB115">
        <v>0</v>
      </c>
      <c r="BC115">
        <v>1</v>
      </c>
      <c r="BD115">
        <v>0</v>
      </c>
      <c r="BE115">
        <v>0</v>
      </c>
      <c r="BF115">
        <v>1</v>
      </c>
      <c r="BG115">
        <v>1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1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1</v>
      </c>
      <c r="CG115">
        <v>0</v>
      </c>
    </row>
    <row r="116" spans="1:85">
      <c r="A116" t="s">
        <v>241</v>
      </c>
      <c r="B116" s="150" t="s">
        <v>1516</v>
      </c>
      <c r="C116" t="s">
        <v>1522</v>
      </c>
      <c r="D116" t="s">
        <v>1401</v>
      </c>
      <c r="E116" t="s">
        <v>1198</v>
      </c>
      <c r="F116">
        <v>2016</v>
      </c>
      <c r="G116" t="s">
        <v>78</v>
      </c>
      <c r="H116">
        <v>16</v>
      </c>
      <c r="I116" t="s">
        <v>918</v>
      </c>
      <c r="J116" t="s">
        <v>919</v>
      </c>
      <c r="K116" t="s">
        <v>920</v>
      </c>
      <c r="L116" s="2" t="s">
        <v>98</v>
      </c>
      <c r="M116" s="2" t="s">
        <v>100</v>
      </c>
      <c r="N116" t="s">
        <v>81</v>
      </c>
      <c r="O116" t="s">
        <v>81</v>
      </c>
      <c r="P116" t="s">
        <v>81</v>
      </c>
      <c r="Q116" t="s">
        <v>82</v>
      </c>
      <c r="R116" t="s">
        <v>81</v>
      </c>
      <c r="S116" t="s">
        <v>81</v>
      </c>
      <c r="T116" t="s">
        <v>81</v>
      </c>
      <c r="U116" t="s">
        <v>81</v>
      </c>
      <c r="V116" t="s">
        <v>82</v>
      </c>
      <c r="W116" t="s">
        <v>81</v>
      </c>
      <c r="X116" t="s">
        <v>81</v>
      </c>
      <c r="Y116" t="s">
        <v>81</v>
      </c>
      <c r="Z116" t="s">
        <v>81</v>
      </c>
      <c r="AA116" t="s">
        <v>82</v>
      </c>
      <c r="AB116" t="s">
        <v>81</v>
      </c>
      <c r="AC116" t="s">
        <v>81</v>
      </c>
      <c r="AD116" t="s">
        <v>81</v>
      </c>
      <c r="AE116" t="s">
        <v>82</v>
      </c>
      <c r="AF116" t="s">
        <v>81</v>
      </c>
      <c r="AG116" t="s">
        <v>81</v>
      </c>
      <c r="AH116" t="s">
        <v>81</v>
      </c>
      <c r="AI116" t="s">
        <v>81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X116">
        <v>1</v>
      </c>
      <c r="AY116">
        <v>0</v>
      </c>
      <c r="AZ116">
        <v>1</v>
      </c>
      <c r="BA116">
        <v>0</v>
      </c>
      <c r="BB116">
        <v>0</v>
      </c>
      <c r="BC116">
        <v>1</v>
      </c>
      <c r="BD116">
        <v>0</v>
      </c>
      <c r="BE116">
        <v>0</v>
      </c>
      <c r="BF116">
        <v>1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1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1</v>
      </c>
      <c r="CG116">
        <v>0</v>
      </c>
    </row>
    <row r="117" spans="1:85">
      <c r="A117" t="s">
        <v>267</v>
      </c>
      <c r="B117" s="150" t="s">
        <v>1516</v>
      </c>
      <c r="C117" t="s">
        <v>1520</v>
      </c>
      <c r="D117" t="s">
        <v>1426</v>
      </c>
      <c r="E117" t="s">
        <v>1223</v>
      </c>
      <c r="F117">
        <v>2016</v>
      </c>
      <c r="G117" t="s">
        <v>78</v>
      </c>
      <c r="H117">
        <v>16</v>
      </c>
      <c r="I117" t="s">
        <v>993</v>
      </c>
      <c r="J117" t="s">
        <v>994</v>
      </c>
      <c r="K117" t="s">
        <v>995</v>
      </c>
      <c r="L117" s="2" t="s">
        <v>1509</v>
      </c>
      <c r="M117" s="2" t="s">
        <v>114</v>
      </c>
      <c r="N117" t="s">
        <v>81</v>
      </c>
      <c r="O117" t="s">
        <v>81</v>
      </c>
      <c r="P117" t="s">
        <v>81</v>
      </c>
      <c r="Q117" t="s">
        <v>81</v>
      </c>
      <c r="R117" t="s">
        <v>81</v>
      </c>
      <c r="S117" t="s">
        <v>81</v>
      </c>
      <c r="T117" t="s">
        <v>81</v>
      </c>
      <c r="U117" t="s">
        <v>81</v>
      </c>
      <c r="V117" t="s">
        <v>81</v>
      </c>
      <c r="W117" t="s">
        <v>81</v>
      </c>
      <c r="X117" t="s">
        <v>82</v>
      </c>
      <c r="Y117" t="s">
        <v>81</v>
      </c>
      <c r="Z117" t="s">
        <v>81</v>
      </c>
      <c r="AA117" t="s">
        <v>81</v>
      </c>
      <c r="AB117" t="s">
        <v>81</v>
      </c>
      <c r="AC117" t="s">
        <v>81</v>
      </c>
      <c r="AD117" t="s">
        <v>81</v>
      </c>
      <c r="AE117" t="s">
        <v>82</v>
      </c>
      <c r="AF117" t="s">
        <v>81</v>
      </c>
      <c r="AG117" t="s">
        <v>81</v>
      </c>
      <c r="AH117" t="s">
        <v>82</v>
      </c>
      <c r="AI117" t="s">
        <v>81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1</v>
      </c>
      <c r="AR117">
        <v>0</v>
      </c>
      <c r="AS117">
        <v>0</v>
      </c>
      <c r="AT117">
        <v>1</v>
      </c>
      <c r="AU117">
        <v>1</v>
      </c>
      <c r="AV117">
        <v>1</v>
      </c>
      <c r="AW117">
        <v>1</v>
      </c>
      <c r="AX117">
        <v>0</v>
      </c>
      <c r="AY117">
        <v>0</v>
      </c>
      <c r="AZ117">
        <v>1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1</v>
      </c>
      <c r="BG117">
        <v>1</v>
      </c>
      <c r="BH117">
        <v>0</v>
      </c>
      <c r="BI117">
        <v>1</v>
      </c>
      <c r="BJ117">
        <v>0</v>
      </c>
      <c r="BK117">
        <v>0</v>
      </c>
      <c r="BL117">
        <v>0</v>
      </c>
      <c r="BM117">
        <v>1</v>
      </c>
      <c r="BN117">
        <v>1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1</v>
      </c>
      <c r="BY117">
        <v>1</v>
      </c>
      <c r="BZ117">
        <v>1</v>
      </c>
      <c r="CA117">
        <v>0</v>
      </c>
      <c r="CB117">
        <v>0</v>
      </c>
      <c r="CC117">
        <v>1</v>
      </c>
      <c r="CD117">
        <v>0</v>
      </c>
      <c r="CE117">
        <v>0</v>
      </c>
      <c r="CF117">
        <v>0</v>
      </c>
      <c r="CG117">
        <v>0</v>
      </c>
    </row>
    <row r="118" spans="1:85">
      <c r="A118" t="s">
        <v>112</v>
      </c>
      <c r="B118" s="150" t="s">
        <v>1514</v>
      </c>
      <c r="C118" t="s">
        <v>1520</v>
      </c>
      <c r="D118" t="s">
        <v>1277</v>
      </c>
      <c r="E118" t="s">
        <v>1075</v>
      </c>
      <c r="F118">
        <v>2016</v>
      </c>
      <c r="G118" t="s">
        <v>78</v>
      </c>
      <c r="H118">
        <v>16</v>
      </c>
      <c r="I118" t="s">
        <v>546</v>
      </c>
      <c r="J118" t="s">
        <v>544</v>
      </c>
      <c r="K118" t="s">
        <v>545</v>
      </c>
      <c r="L118" s="2" t="s">
        <v>113</v>
      </c>
      <c r="M118" s="2" t="s">
        <v>1505</v>
      </c>
      <c r="N118" t="s">
        <v>81</v>
      </c>
      <c r="O118" t="s">
        <v>81</v>
      </c>
      <c r="P118" t="s">
        <v>81</v>
      </c>
      <c r="Q118" t="s">
        <v>81</v>
      </c>
      <c r="R118" t="s">
        <v>81</v>
      </c>
      <c r="S118" t="s">
        <v>81</v>
      </c>
      <c r="T118" t="s">
        <v>81</v>
      </c>
      <c r="U118" t="s">
        <v>81</v>
      </c>
      <c r="V118" t="s">
        <v>81</v>
      </c>
      <c r="W118" t="s">
        <v>81</v>
      </c>
      <c r="X118" t="s">
        <v>81</v>
      </c>
      <c r="Y118" t="s">
        <v>81</v>
      </c>
      <c r="Z118" t="s">
        <v>81</v>
      </c>
      <c r="AA118" t="s">
        <v>82</v>
      </c>
      <c r="AB118" t="s">
        <v>81</v>
      </c>
      <c r="AC118" t="s">
        <v>81</v>
      </c>
      <c r="AD118" t="s">
        <v>81</v>
      </c>
      <c r="AE118" t="s">
        <v>82</v>
      </c>
      <c r="AF118" t="s">
        <v>81</v>
      </c>
      <c r="AG118" t="s">
        <v>81</v>
      </c>
      <c r="AH118" t="s">
        <v>81</v>
      </c>
      <c r="AI118" t="s">
        <v>81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1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X118">
        <v>0</v>
      </c>
      <c r="AY118">
        <v>0</v>
      </c>
      <c r="AZ118">
        <v>1</v>
      </c>
      <c r="BA118">
        <v>1</v>
      </c>
      <c r="BB118">
        <v>0</v>
      </c>
      <c r="BC118">
        <v>1</v>
      </c>
      <c r="BD118">
        <v>0</v>
      </c>
      <c r="BE118">
        <v>0</v>
      </c>
      <c r="BF118">
        <v>1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1</v>
      </c>
      <c r="BN118">
        <v>1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1</v>
      </c>
      <c r="CG118">
        <v>0</v>
      </c>
    </row>
    <row r="119" spans="1:85">
      <c r="A119" t="s">
        <v>216</v>
      </c>
      <c r="B119" s="150" t="s">
        <v>1515</v>
      </c>
      <c r="C119" t="s">
        <v>1519</v>
      </c>
      <c r="D119" t="s">
        <v>1375</v>
      </c>
      <c r="E119" t="s">
        <v>1173</v>
      </c>
      <c r="F119">
        <v>2016</v>
      </c>
      <c r="G119" t="s">
        <v>78</v>
      </c>
      <c r="H119">
        <v>25</v>
      </c>
      <c r="I119" t="s">
        <v>841</v>
      </c>
      <c r="J119" t="s">
        <v>839</v>
      </c>
      <c r="K119" t="s">
        <v>840</v>
      </c>
      <c r="L119" s="2" t="s">
        <v>470</v>
      </c>
      <c r="M119" s="2" t="s">
        <v>261</v>
      </c>
      <c r="N119" t="s">
        <v>81</v>
      </c>
      <c r="O119" t="s">
        <v>81</v>
      </c>
      <c r="P119" t="s">
        <v>81</v>
      </c>
      <c r="Q119" t="s">
        <v>81</v>
      </c>
      <c r="R119" t="s">
        <v>81</v>
      </c>
      <c r="S119" t="s">
        <v>81</v>
      </c>
      <c r="T119" t="s">
        <v>81</v>
      </c>
      <c r="U119" t="s">
        <v>81</v>
      </c>
      <c r="V119" t="s">
        <v>81</v>
      </c>
      <c r="W119" t="s">
        <v>81</v>
      </c>
      <c r="X119" t="s">
        <v>81</v>
      </c>
      <c r="Y119" t="s">
        <v>81</v>
      </c>
      <c r="Z119" t="s">
        <v>81</v>
      </c>
      <c r="AA119" t="s">
        <v>81</v>
      </c>
      <c r="AB119" t="s">
        <v>81</v>
      </c>
      <c r="AC119" t="s">
        <v>81</v>
      </c>
      <c r="AD119" t="s">
        <v>81</v>
      </c>
      <c r="AE119" t="s">
        <v>82</v>
      </c>
      <c r="AF119" t="s">
        <v>81</v>
      </c>
      <c r="AG119" t="s">
        <v>81</v>
      </c>
      <c r="AH119" t="s">
        <v>81</v>
      </c>
      <c r="AI119" t="s">
        <v>81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1</v>
      </c>
      <c r="AP119">
        <v>0</v>
      </c>
      <c r="AQ119">
        <v>0</v>
      </c>
      <c r="AR119">
        <v>1</v>
      </c>
      <c r="AS119">
        <v>0</v>
      </c>
      <c r="AT119">
        <v>1</v>
      </c>
      <c r="AU119">
        <v>1</v>
      </c>
      <c r="AV119">
        <v>1</v>
      </c>
      <c r="AW119">
        <v>1</v>
      </c>
      <c r="AX119">
        <v>0</v>
      </c>
      <c r="AY119">
        <v>0</v>
      </c>
      <c r="AZ119">
        <v>1</v>
      </c>
      <c r="BA119">
        <v>0</v>
      </c>
      <c r="BB119">
        <v>0</v>
      </c>
      <c r="BC119">
        <v>1</v>
      </c>
      <c r="BD119">
        <v>0</v>
      </c>
      <c r="BE119">
        <v>0</v>
      </c>
      <c r="BF119">
        <v>1</v>
      </c>
      <c r="BG119">
        <v>0</v>
      </c>
      <c r="BH119">
        <v>0</v>
      </c>
      <c r="BI119">
        <v>0</v>
      </c>
      <c r="BJ119">
        <v>0</v>
      </c>
      <c r="BK119">
        <v>1</v>
      </c>
      <c r="BL119">
        <v>0</v>
      </c>
      <c r="BM119">
        <v>1</v>
      </c>
      <c r="BN119">
        <v>1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1</v>
      </c>
      <c r="BY119">
        <v>1</v>
      </c>
      <c r="BZ119">
        <v>1</v>
      </c>
      <c r="CA119">
        <v>0</v>
      </c>
      <c r="CB119">
        <v>0</v>
      </c>
      <c r="CC119">
        <v>1</v>
      </c>
      <c r="CD119">
        <v>0</v>
      </c>
      <c r="CE119">
        <v>0</v>
      </c>
      <c r="CF119">
        <v>0</v>
      </c>
      <c r="CG119">
        <v>0</v>
      </c>
    </row>
    <row r="120" spans="1:85">
      <c r="A120" t="s">
        <v>268</v>
      </c>
      <c r="B120" s="150" t="s">
        <v>1516</v>
      </c>
      <c r="C120" t="s">
        <v>1520</v>
      </c>
      <c r="D120" t="s">
        <v>1427</v>
      </c>
      <c r="E120" t="s">
        <v>1224</v>
      </c>
      <c r="F120">
        <v>2016</v>
      </c>
      <c r="G120" t="s">
        <v>78</v>
      </c>
      <c r="H120">
        <v>25</v>
      </c>
      <c r="I120" t="s">
        <v>996</v>
      </c>
      <c r="J120" t="s">
        <v>997</v>
      </c>
      <c r="K120" t="s">
        <v>998</v>
      </c>
      <c r="L120" s="2" t="s">
        <v>79</v>
      </c>
      <c r="M120" s="2" t="s">
        <v>261</v>
      </c>
      <c r="N120" t="s">
        <v>81</v>
      </c>
      <c r="O120" t="s">
        <v>81</v>
      </c>
      <c r="P120" t="s">
        <v>81</v>
      </c>
      <c r="Q120" t="s">
        <v>82</v>
      </c>
      <c r="R120" t="s">
        <v>81</v>
      </c>
      <c r="S120" t="s">
        <v>81</v>
      </c>
      <c r="T120" t="s">
        <v>81</v>
      </c>
      <c r="U120" t="s">
        <v>81</v>
      </c>
      <c r="V120" t="s">
        <v>81</v>
      </c>
      <c r="W120" t="s">
        <v>81</v>
      </c>
      <c r="X120" t="s">
        <v>82</v>
      </c>
      <c r="Y120" t="s">
        <v>81</v>
      </c>
      <c r="Z120" t="s">
        <v>81</v>
      </c>
      <c r="AA120" t="s">
        <v>81</v>
      </c>
      <c r="AB120" t="s">
        <v>81</v>
      </c>
      <c r="AC120" t="s">
        <v>81</v>
      </c>
      <c r="AD120" t="s">
        <v>81</v>
      </c>
      <c r="AE120" t="s">
        <v>81</v>
      </c>
      <c r="AF120" t="s">
        <v>81</v>
      </c>
      <c r="AG120" t="s">
        <v>81</v>
      </c>
      <c r="AH120" t="s">
        <v>81</v>
      </c>
      <c r="AI120" t="s">
        <v>81</v>
      </c>
      <c r="AJ120">
        <v>0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1</v>
      </c>
      <c r="AU120">
        <v>1</v>
      </c>
      <c r="AV120">
        <v>1</v>
      </c>
      <c r="AW120">
        <v>1</v>
      </c>
      <c r="AX120">
        <v>0</v>
      </c>
      <c r="AY120">
        <v>0</v>
      </c>
      <c r="AZ120">
        <v>1</v>
      </c>
      <c r="BA120">
        <v>0</v>
      </c>
      <c r="BB120">
        <v>0</v>
      </c>
      <c r="BC120">
        <v>1</v>
      </c>
      <c r="BD120">
        <v>0</v>
      </c>
      <c r="BE120">
        <v>0</v>
      </c>
      <c r="BF120">
        <v>1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1</v>
      </c>
      <c r="BN120">
        <v>1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1</v>
      </c>
      <c r="CD120">
        <v>0</v>
      </c>
      <c r="CE120">
        <v>0</v>
      </c>
      <c r="CF120">
        <v>0</v>
      </c>
      <c r="CG120">
        <v>0</v>
      </c>
    </row>
    <row r="121" spans="1:85">
      <c r="A121" t="s">
        <v>227</v>
      </c>
      <c r="B121" s="150" t="s">
        <v>1515</v>
      </c>
      <c r="C121" t="s">
        <v>1519</v>
      </c>
      <c r="D121" t="s">
        <v>1386</v>
      </c>
      <c r="E121" t="s">
        <v>1183</v>
      </c>
      <c r="F121">
        <v>2016</v>
      </c>
      <c r="G121" t="s">
        <v>78</v>
      </c>
      <c r="H121">
        <v>25</v>
      </c>
      <c r="I121" t="s">
        <v>873</v>
      </c>
      <c r="J121" t="s">
        <v>874</v>
      </c>
      <c r="K121" t="s">
        <v>875</v>
      </c>
      <c r="L121" s="2" t="s">
        <v>88</v>
      </c>
      <c r="M121" s="2" t="s">
        <v>261</v>
      </c>
      <c r="N121" t="s">
        <v>81</v>
      </c>
      <c r="O121" t="s">
        <v>81</v>
      </c>
      <c r="P121" t="s">
        <v>81</v>
      </c>
      <c r="Q121" t="s">
        <v>81</v>
      </c>
      <c r="R121" t="s">
        <v>81</v>
      </c>
      <c r="S121" t="s">
        <v>81</v>
      </c>
      <c r="T121" t="s">
        <v>81</v>
      </c>
      <c r="U121" t="s">
        <v>81</v>
      </c>
      <c r="V121" t="s">
        <v>81</v>
      </c>
      <c r="W121" t="s">
        <v>81</v>
      </c>
      <c r="X121" t="s">
        <v>81</v>
      </c>
      <c r="Y121" t="s">
        <v>81</v>
      </c>
      <c r="Z121" t="s">
        <v>81</v>
      </c>
      <c r="AA121" t="s">
        <v>81</v>
      </c>
      <c r="AB121" t="s">
        <v>81</v>
      </c>
      <c r="AC121" t="s">
        <v>81</v>
      </c>
      <c r="AD121" t="s">
        <v>81</v>
      </c>
      <c r="AE121" t="s">
        <v>82</v>
      </c>
      <c r="AF121" t="s">
        <v>81</v>
      </c>
      <c r="AG121" t="s">
        <v>81</v>
      </c>
      <c r="AH121" t="s">
        <v>81</v>
      </c>
      <c r="AI121" t="s">
        <v>81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1</v>
      </c>
      <c r="AP121">
        <v>0</v>
      </c>
      <c r="AQ121">
        <v>0</v>
      </c>
      <c r="AR121">
        <v>1</v>
      </c>
      <c r="AS121">
        <v>0</v>
      </c>
      <c r="AT121">
        <v>1</v>
      </c>
      <c r="AU121">
        <v>1</v>
      </c>
      <c r="AV121">
        <v>1</v>
      </c>
      <c r="AW121">
        <v>1</v>
      </c>
      <c r="AX121">
        <v>0</v>
      </c>
      <c r="AY121">
        <v>0</v>
      </c>
      <c r="AZ121">
        <v>1</v>
      </c>
      <c r="BA121">
        <v>0</v>
      </c>
      <c r="BB121">
        <v>0</v>
      </c>
      <c r="BC121">
        <v>1</v>
      </c>
      <c r="BD121">
        <v>0</v>
      </c>
      <c r="BE121">
        <v>0</v>
      </c>
      <c r="BF121">
        <v>1</v>
      </c>
      <c r="BG121">
        <v>0</v>
      </c>
      <c r="BH121">
        <v>0</v>
      </c>
      <c r="BI121">
        <v>0</v>
      </c>
      <c r="BJ121">
        <v>0</v>
      </c>
      <c r="BK121">
        <v>1</v>
      </c>
      <c r="BL121">
        <v>0</v>
      </c>
      <c r="BM121">
        <v>1</v>
      </c>
      <c r="BN121">
        <v>1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1</v>
      </c>
      <c r="BY121">
        <v>1</v>
      </c>
      <c r="BZ121">
        <v>1</v>
      </c>
      <c r="CA121">
        <v>0</v>
      </c>
      <c r="CB121">
        <v>0</v>
      </c>
      <c r="CC121">
        <v>1</v>
      </c>
      <c r="CD121">
        <v>0</v>
      </c>
      <c r="CE121">
        <v>0</v>
      </c>
      <c r="CF121">
        <v>0</v>
      </c>
      <c r="CG121">
        <v>0</v>
      </c>
    </row>
    <row r="122" spans="1:85">
      <c r="A122" t="s">
        <v>110</v>
      </c>
      <c r="B122" s="150" t="s">
        <v>1514</v>
      </c>
      <c r="C122" t="s">
        <v>1520</v>
      </c>
      <c r="D122" t="s">
        <v>1275</v>
      </c>
      <c r="E122" t="s">
        <v>1073</v>
      </c>
      <c r="F122">
        <v>2016</v>
      </c>
      <c r="G122" t="s">
        <v>78</v>
      </c>
      <c r="H122">
        <v>25</v>
      </c>
      <c r="I122" t="s">
        <v>540</v>
      </c>
      <c r="J122" t="s">
        <v>538</v>
      </c>
      <c r="K122" t="s">
        <v>539</v>
      </c>
      <c r="L122" s="2" t="s">
        <v>1504</v>
      </c>
      <c r="M122" s="2" t="s">
        <v>100</v>
      </c>
      <c r="N122" t="s">
        <v>81</v>
      </c>
      <c r="O122" t="s">
        <v>81</v>
      </c>
      <c r="P122" t="s">
        <v>81</v>
      </c>
      <c r="Q122" t="s">
        <v>81</v>
      </c>
      <c r="R122" t="s">
        <v>81</v>
      </c>
      <c r="S122" t="s">
        <v>81</v>
      </c>
      <c r="T122" t="s">
        <v>81</v>
      </c>
      <c r="U122" t="s">
        <v>81</v>
      </c>
      <c r="V122" t="s">
        <v>81</v>
      </c>
      <c r="W122" t="s">
        <v>81</v>
      </c>
      <c r="X122" t="s">
        <v>81</v>
      </c>
      <c r="Y122" t="s">
        <v>81</v>
      </c>
      <c r="Z122" t="s">
        <v>81</v>
      </c>
      <c r="AA122" t="s">
        <v>81</v>
      </c>
      <c r="AB122" t="s">
        <v>81</v>
      </c>
      <c r="AC122" t="s">
        <v>81</v>
      </c>
      <c r="AD122" t="s">
        <v>81</v>
      </c>
      <c r="AE122" t="s">
        <v>82</v>
      </c>
      <c r="AF122" t="s">
        <v>81</v>
      </c>
      <c r="AG122" t="s">
        <v>81</v>
      </c>
      <c r="AH122" t="s">
        <v>81</v>
      </c>
      <c r="AI122" t="s">
        <v>81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X122">
        <v>0</v>
      </c>
      <c r="AY122">
        <v>0</v>
      </c>
      <c r="AZ122">
        <v>1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1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1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</row>
    <row r="123" spans="1:85">
      <c r="A123" t="s">
        <v>188</v>
      </c>
      <c r="B123" s="150" t="s">
        <v>1515</v>
      </c>
      <c r="C123" t="s">
        <v>1521</v>
      </c>
      <c r="D123" t="s">
        <v>1347</v>
      </c>
      <c r="E123" t="s">
        <v>1145</v>
      </c>
      <c r="F123">
        <v>2016</v>
      </c>
      <c r="G123" t="s">
        <v>78</v>
      </c>
      <c r="H123">
        <v>25</v>
      </c>
      <c r="I123" t="s">
        <v>757</v>
      </c>
      <c r="J123" t="s">
        <v>755</v>
      </c>
      <c r="K123" t="s">
        <v>756</v>
      </c>
      <c r="L123" s="2" t="s">
        <v>1509</v>
      </c>
      <c r="M123" s="2" t="s">
        <v>114</v>
      </c>
      <c r="N123" t="s">
        <v>81</v>
      </c>
      <c r="O123" t="s">
        <v>81</v>
      </c>
      <c r="P123" t="s">
        <v>81</v>
      </c>
      <c r="Q123" t="s">
        <v>81</v>
      </c>
      <c r="R123" t="s">
        <v>81</v>
      </c>
      <c r="S123" t="s">
        <v>81</v>
      </c>
      <c r="T123" t="s">
        <v>81</v>
      </c>
      <c r="U123" t="s">
        <v>81</v>
      </c>
      <c r="V123" t="s">
        <v>81</v>
      </c>
      <c r="W123" t="s">
        <v>81</v>
      </c>
      <c r="X123" t="s">
        <v>81</v>
      </c>
      <c r="Y123" t="s">
        <v>81</v>
      </c>
      <c r="Z123" t="s">
        <v>81</v>
      </c>
      <c r="AA123" t="s">
        <v>81</v>
      </c>
      <c r="AB123" t="s">
        <v>81</v>
      </c>
      <c r="AC123" t="s">
        <v>81</v>
      </c>
      <c r="AD123" t="s">
        <v>81</v>
      </c>
      <c r="AE123" t="s">
        <v>82</v>
      </c>
      <c r="AF123" t="s">
        <v>81</v>
      </c>
      <c r="AG123" t="s">
        <v>81</v>
      </c>
      <c r="AH123" t="s">
        <v>81</v>
      </c>
      <c r="AI123" t="s">
        <v>81</v>
      </c>
      <c r="AJ123">
        <v>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  <c r="AS123">
        <v>0</v>
      </c>
      <c r="AT123">
        <v>1</v>
      </c>
      <c r="AU123">
        <v>1</v>
      </c>
      <c r="AV123">
        <v>0</v>
      </c>
      <c r="AW123">
        <v>1</v>
      </c>
      <c r="AX123">
        <v>0</v>
      </c>
      <c r="AY123">
        <v>0</v>
      </c>
      <c r="AZ123">
        <v>1</v>
      </c>
      <c r="BA123">
        <v>0</v>
      </c>
      <c r="BB123">
        <v>0</v>
      </c>
      <c r="BC123">
        <v>1</v>
      </c>
      <c r="BD123">
        <v>0</v>
      </c>
      <c r="BE123">
        <v>0</v>
      </c>
      <c r="BF123">
        <v>1</v>
      </c>
      <c r="BG123">
        <v>0</v>
      </c>
      <c r="BH123">
        <v>0</v>
      </c>
      <c r="BI123">
        <v>1</v>
      </c>
      <c r="BJ123">
        <v>0</v>
      </c>
      <c r="BK123">
        <v>0</v>
      </c>
      <c r="BL123">
        <v>0</v>
      </c>
      <c r="BM123">
        <v>1</v>
      </c>
      <c r="BN123">
        <v>1</v>
      </c>
      <c r="BO123">
        <v>0</v>
      </c>
      <c r="BP123">
        <v>0</v>
      </c>
      <c r="BQ123">
        <v>1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1</v>
      </c>
      <c r="BY123">
        <v>1</v>
      </c>
      <c r="BZ123">
        <v>1</v>
      </c>
      <c r="CA123">
        <v>1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1</v>
      </c>
    </row>
    <row r="124" spans="1:85">
      <c r="A124" t="s">
        <v>200</v>
      </c>
      <c r="B124" s="150" t="s">
        <v>1515</v>
      </c>
      <c r="C124" t="s">
        <v>1519</v>
      </c>
      <c r="D124" t="s">
        <v>1359</v>
      </c>
      <c r="E124" t="s">
        <v>1157</v>
      </c>
      <c r="F124">
        <v>2016</v>
      </c>
      <c r="G124" t="s">
        <v>78</v>
      </c>
      <c r="H124">
        <v>25</v>
      </c>
      <c r="I124" t="s">
        <v>793</v>
      </c>
      <c r="J124" t="s">
        <v>791</v>
      </c>
      <c r="K124" t="s">
        <v>792</v>
      </c>
      <c r="L124" s="2" t="s">
        <v>1509</v>
      </c>
      <c r="M124" s="2" t="s">
        <v>114</v>
      </c>
      <c r="N124" t="s">
        <v>81</v>
      </c>
      <c r="O124" t="s">
        <v>81</v>
      </c>
      <c r="P124" t="s">
        <v>81</v>
      </c>
      <c r="Q124" t="s">
        <v>81</v>
      </c>
      <c r="R124" t="s">
        <v>81</v>
      </c>
      <c r="S124" t="s">
        <v>81</v>
      </c>
      <c r="T124" t="s">
        <v>81</v>
      </c>
      <c r="U124" t="s">
        <v>81</v>
      </c>
      <c r="V124" t="s">
        <v>81</v>
      </c>
      <c r="W124" t="s">
        <v>81</v>
      </c>
      <c r="X124" t="s">
        <v>81</v>
      </c>
      <c r="Y124" t="s">
        <v>81</v>
      </c>
      <c r="Z124" t="s">
        <v>81</v>
      </c>
      <c r="AA124" t="s">
        <v>81</v>
      </c>
      <c r="AB124" t="s">
        <v>81</v>
      </c>
      <c r="AC124" t="s">
        <v>81</v>
      </c>
      <c r="AD124" t="s">
        <v>81</v>
      </c>
      <c r="AE124" t="s">
        <v>81</v>
      </c>
      <c r="AF124" t="s">
        <v>81</v>
      </c>
      <c r="AG124" t="s">
        <v>81</v>
      </c>
      <c r="AH124" t="s">
        <v>81</v>
      </c>
      <c r="AI124" t="s">
        <v>81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  <c r="AS124">
        <v>0</v>
      </c>
      <c r="AT124">
        <v>1</v>
      </c>
      <c r="AU124">
        <v>1</v>
      </c>
      <c r="AV124">
        <v>0</v>
      </c>
      <c r="AW124">
        <v>1</v>
      </c>
      <c r="AX124">
        <v>0</v>
      </c>
      <c r="AY124">
        <v>0</v>
      </c>
      <c r="AZ124">
        <v>1</v>
      </c>
      <c r="BA124">
        <v>0</v>
      </c>
      <c r="BB124">
        <v>0</v>
      </c>
      <c r="BC124">
        <v>1</v>
      </c>
      <c r="BD124">
        <v>0</v>
      </c>
      <c r="BE124">
        <v>0</v>
      </c>
      <c r="BF124">
        <v>1</v>
      </c>
      <c r="BG124">
        <v>0</v>
      </c>
      <c r="BH124">
        <v>0</v>
      </c>
      <c r="BI124">
        <v>1</v>
      </c>
      <c r="BJ124">
        <v>0</v>
      </c>
      <c r="BK124">
        <v>0</v>
      </c>
      <c r="BL124">
        <v>0</v>
      </c>
      <c r="BM124">
        <v>1</v>
      </c>
      <c r="BN124">
        <v>1</v>
      </c>
      <c r="BO124">
        <v>0</v>
      </c>
      <c r="BP124">
        <v>0</v>
      </c>
      <c r="BQ124">
        <v>1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1</v>
      </c>
      <c r="BY124">
        <v>1</v>
      </c>
      <c r="BZ124">
        <v>1</v>
      </c>
      <c r="CA124">
        <v>1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1</v>
      </c>
    </row>
    <row r="125" spans="1:85">
      <c r="A125" t="s">
        <v>183</v>
      </c>
      <c r="B125" s="150" t="s">
        <v>1515</v>
      </c>
      <c r="C125" t="s">
        <v>1521</v>
      </c>
      <c r="D125" t="s">
        <v>1342</v>
      </c>
      <c r="E125" t="s">
        <v>1140</v>
      </c>
      <c r="F125">
        <v>2016</v>
      </c>
      <c r="G125" t="s">
        <v>78</v>
      </c>
      <c r="H125">
        <v>32</v>
      </c>
      <c r="I125" t="s">
        <v>742</v>
      </c>
      <c r="J125" t="s">
        <v>740</v>
      </c>
      <c r="K125" t="s">
        <v>741</v>
      </c>
      <c r="L125" s="2" t="s">
        <v>473</v>
      </c>
      <c r="M125" s="2" t="s">
        <v>114</v>
      </c>
      <c r="N125" t="s">
        <v>81</v>
      </c>
      <c r="O125" t="s">
        <v>81</v>
      </c>
      <c r="P125" t="s">
        <v>81</v>
      </c>
      <c r="Q125" t="s">
        <v>81</v>
      </c>
      <c r="R125" t="s">
        <v>81</v>
      </c>
      <c r="S125" t="s">
        <v>81</v>
      </c>
      <c r="T125" t="s">
        <v>81</v>
      </c>
      <c r="U125" t="s">
        <v>81</v>
      </c>
      <c r="V125" t="s">
        <v>81</v>
      </c>
      <c r="W125" t="s">
        <v>81</v>
      </c>
      <c r="X125" t="s">
        <v>81</v>
      </c>
      <c r="Y125" t="s">
        <v>81</v>
      </c>
      <c r="Z125" t="s">
        <v>82</v>
      </c>
      <c r="AA125" t="s">
        <v>82</v>
      </c>
      <c r="AB125" t="s">
        <v>81</v>
      </c>
      <c r="AC125" t="s">
        <v>81</v>
      </c>
      <c r="AD125" t="s">
        <v>81</v>
      </c>
      <c r="AE125" t="s">
        <v>82</v>
      </c>
      <c r="AF125" t="s">
        <v>81</v>
      </c>
      <c r="AG125" t="s">
        <v>81</v>
      </c>
      <c r="AH125" t="s">
        <v>81</v>
      </c>
      <c r="AI125" t="s">
        <v>81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1</v>
      </c>
      <c r="AV125">
        <v>1</v>
      </c>
      <c r="AW125">
        <v>0</v>
      </c>
      <c r="AX125">
        <v>0</v>
      </c>
      <c r="AY125">
        <v>0</v>
      </c>
      <c r="AZ125">
        <v>1</v>
      </c>
      <c r="BA125">
        <v>1</v>
      </c>
      <c r="BB125">
        <v>0</v>
      </c>
      <c r="BC125">
        <v>0</v>
      </c>
      <c r="BD125">
        <v>0</v>
      </c>
      <c r="BE125">
        <v>0</v>
      </c>
      <c r="BF125">
        <v>1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1</v>
      </c>
      <c r="BN125">
        <v>1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1</v>
      </c>
      <c r="CA125">
        <v>0</v>
      </c>
      <c r="CB125">
        <v>0</v>
      </c>
      <c r="CC125">
        <v>1</v>
      </c>
      <c r="CD125">
        <v>0</v>
      </c>
      <c r="CE125">
        <v>0</v>
      </c>
      <c r="CF125">
        <v>0</v>
      </c>
      <c r="CG125">
        <v>0</v>
      </c>
    </row>
    <row r="126" spans="1:85">
      <c r="A126" t="s">
        <v>142</v>
      </c>
      <c r="B126" s="150" t="s">
        <v>1514</v>
      </c>
      <c r="C126" t="s">
        <v>1520</v>
      </c>
      <c r="D126" t="s">
        <v>1303</v>
      </c>
      <c r="E126" t="s">
        <v>1101</v>
      </c>
      <c r="F126">
        <v>2016</v>
      </c>
      <c r="G126" t="s">
        <v>78</v>
      </c>
      <c r="H126">
        <v>52</v>
      </c>
      <c r="I126" t="s">
        <v>624</v>
      </c>
      <c r="J126" t="s">
        <v>622</v>
      </c>
      <c r="K126" t="s">
        <v>623</v>
      </c>
      <c r="L126" s="2" t="s">
        <v>143</v>
      </c>
      <c r="M126" s="2" t="s">
        <v>261</v>
      </c>
      <c r="N126" t="s">
        <v>81</v>
      </c>
      <c r="O126" t="s">
        <v>81</v>
      </c>
      <c r="P126" t="s">
        <v>81</v>
      </c>
      <c r="Q126" t="s">
        <v>81</v>
      </c>
      <c r="R126" t="s">
        <v>81</v>
      </c>
      <c r="S126" t="s">
        <v>81</v>
      </c>
      <c r="T126" t="s">
        <v>81</v>
      </c>
      <c r="U126" t="s">
        <v>81</v>
      </c>
      <c r="V126" t="s">
        <v>81</v>
      </c>
      <c r="W126" t="s">
        <v>81</v>
      </c>
      <c r="X126" t="s">
        <v>81</v>
      </c>
      <c r="Y126" t="s">
        <v>81</v>
      </c>
      <c r="Z126" t="s">
        <v>81</v>
      </c>
      <c r="AA126" t="s">
        <v>81</v>
      </c>
      <c r="AB126" t="s">
        <v>81</v>
      </c>
      <c r="AC126" t="s">
        <v>81</v>
      </c>
      <c r="AD126" t="s">
        <v>81</v>
      </c>
      <c r="AE126" t="s">
        <v>82</v>
      </c>
      <c r="AF126" t="s">
        <v>81</v>
      </c>
      <c r="AG126" t="s">
        <v>81</v>
      </c>
      <c r="AH126" t="s">
        <v>81</v>
      </c>
      <c r="AI126" t="s">
        <v>81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1</v>
      </c>
      <c r="AX126">
        <v>0</v>
      </c>
      <c r="AY126">
        <v>0</v>
      </c>
      <c r="AZ126">
        <v>1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1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1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1</v>
      </c>
      <c r="CG126">
        <v>0</v>
      </c>
    </row>
    <row r="127" spans="1:85">
      <c r="A127" t="s">
        <v>155</v>
      </c>
      <c r="B127" s="150" t="s">
        <v>1514</v>
      </c>
      <c r="C127" t="s">
        <v>1520</v>
      </c>
      <c r="D127" t="s">
        <v>1315</v>
      </c>
      <c r="E127" t="s">
        <v>1113</v>
      </c>
      <c r="F127">
        <v>2016</v>
      </c>
      <c r="G127" t="s">
        <v>78</v>
      </c>
      <c r="H127">
        <v>103</v>
      </c>
      <c r="I127" t="s">
        <v>661</v>
      </c>
      <c r="J127" t="s">
        <v>659</v>
      </c>
      <c r="K127" t="s">
        <v>660</v>
      </c>
      <c r="L127" s="2" t="s">
        <v>113</v>
      </c>
      <c r="M127" s="2" t="s">
        <v>1505</v>
      </c>
      <c r="N127" t="s">
        <v>82</v>
      </c>
      <c r="O127" t="s">
        <v>81</v>
      </c>
      <c r="P127" t="s">
        <v>81</v>
      </c>
      <c r="Q127" t="s">
        <v>81</v>
      </c>
      <c r="R127" t="s">
        <v>81</v>
      </c>
      <c r="S127" t="s">
        <v>81</v>
      </c>
      <c r="T127" t="s">
        <v>81</v>
      </c>
      <c r="U127" t="s">
        <v>81</v>
      </c>
      <c r="V127" t="s">
        <v>81</v>
      </c>
      <c r="W127" t="s">
        <v>81</v>
      </c>
      <c r="X127" t="s">
        <v>81</v>
      </c>
      <c r="Y127" t="s">
        <v>81</v>
      </c>
      <c r="Z127" t="s">
        <v>81</v>
      </c>
      <c r="AA127" t="s">
        <v>82</v>
      </c>
      <c r="AB127" t="s">
        <v>81</v>
      </c>
      <c r="AC127" t="s">
        <v>81</v>
      </c>
      <c r="AD127" t="s">
        <v>81</v>
      </c>
      <c r="AE127" t="s">
        <v>81</v>
      </c>
      <c r="AF127" t="s">
        <v>81</v>
      </c>
      <c r="AG127" t="s">
        <v>81</v>
      </c>
      <c r="AH127" t="s">
        <v>81</v>
      </c>
      <c r="AI127" t="s">
        <v>81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X127">
        <v>0</v>
      </c>
      <c r="AY127">
        <v>0</v>
      </c>
      <c r="AZ127">
        <v>1</v>
      </c>
      <c r="BA127">
        <v>0</v>
      </c>
      <c r="BB127">
        <v>0</v>
      </c>
      <c r="BC127">
        <v>1</v>
      </c>
      <c r="BD127">
        <v>0</v>
      </c>
      <c r="BE127">
        <v>0</v>
      </c>
      <c r="BF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1</v>
      </c>
      <c r="BN127">
        <v>1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</row>
    <row r="128" spans="1:85">
      <c r="A128" t="s">
        <v>239</v>
      </c>
      <c r="B128" s="150" t="s">
        <v>1516</v>
      </c>
      <c r="C128" t="s">
        <v>1522</v>
      </c>
      <c r="D128" t="s">
        <v>1399</v>
      </c>
      <c r="E128" t="s">
        <v>1196</v>
      </c>
      <c r="F128">
        <v>2016</v>
      </c>
      <c r="G128" t="s">
        <v>78</v>
      </c>
      <c r="H128">
        <v>108</v>
      </c>
      <c r="I128" t="s">
        <v>912</v>
      </c>
      <c r="J128" t="s">
        <v>913</v>
      </c>
      <c r="K128" t="s">
        <v>914</v>
      </c>
      <c r="L128" s="2" t="s">
        <v>91</v>
      </c>
      <c r="M128" s="2" t="s">
        <v>261</v>
      </c>
      <c r="N128" t="s">
        <v>81</v>
      </c>
      <c r="O128" t="s">
        <v>81</v>
      </c>
      <c r="P128" t="s">
        <v>81</v>
      </c>
      <c r="Q128" t="s">
        <v>81</v>
      </c>
      <c r="R128" t="s">
        <v>81</v>
      </c>
      <c r="S128" t="s">
        <v>81</v>
      </c>
      <c r="T128" t="s">
        <v>81</v>
      </c>
      <c r="U128" t="s">
        <v>81</v>
      </c>
      <c r="V128" t="s">
        <v>81</v>
      </c>
      <c r="W128" t="s">
        <v>81</v>
      </c>
      <c r="X128" t="s">
        <v>81</v>
      </c>
      <c r="Y128" t="s">
        <v>81</v>
      </c>
      <c r="Z128" t="s">
        <v>81</v>
      </c>
      <c r="AA128" t="s">
        <v>81</v>
      </c>
      <c r="AB128" t="s">
        <v>81</v>
      </c>
      <c r="AC128" t="s">
        <v>81</v>
      </c>
      <c r="AD128" t="s">
        <v>81</v>
      </c>
      <c r="AE128" t="s">
        <v>82</v>
      </c>
      <c r="AF128" t="s">
        <v>81</v>
      </c>
      <c r="AG128" t="s">
        <v>81</v>
      </c>
      <c r="AH128" t="s">
        <v>81</v>
      </c>
      <c r="AI128" t="s">
        <v>81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0</v>
      </c>
      <c r="AT128">
        <v>1</v>
      </c>
      <c r="AU128">
        <v>1</v>
      </c>
      <c r="AV128">
        <v>1</v>
      </c>
      <c r="AW128">
        <v>1</v>
      </c>
      <c r="AX128">
        <v>0</v>
      </c>
      <c r="AY128">
        <v>0</v>
      </c>
      <c r="AZ128">
        <v>1</v>
      </c>
      <c r="BA128">
        <v>0</v>
      </c>
      <c r="BB128">
        <v>0</v>
      </c>
      <c r="BC128">
        <v>1</v>
      </c>
      <c r="BD128">
        <v>0</v>
      </c>
      <c r="BE128">
        <v>0</v>
      </c>
      <c r="BF128">
        <v>1</v>
      </c>
      <c r="BG128">
        <v>0</v>
      </c>
      <c r="BH128">
        <v>0</v>
      </c>
      <c r="BI128">
        <v>0</v>
      </c>
      <c r="BJ128">
        <v>0</v>
      </c>
      <c r="BK128">
        <v>1</v>
      </c>
      <c r="BL128">
        <v>0</v>
      </c>
      <c r="BM128">
        <v>1</v>
      </c>
      <c r="BN128">
        <v>1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1</v>
      </c>
      <c r="BY128">
        <v>1</v>
      </c>
      <c r="BZ128">
        <v>1</v>
      </c>
      <c r="CA128">
        <v>0</v>
      </c>
      <c r="CB128">
        <v>0</v>
      </c>
      <c r="CC128">
        <v>1</v>
      </c>
      <c r="CD128">
        <v>0</v>
      </c>
      <c r="CE128">
        <v>0</v>
      </c>
      <c r="CF128">
        <v>0</v>
      </c>
      <c r="CG128">
        <v>0</v>
      </c>
    </row>
    <row r="129" spans="1:85">
      <c r="A129" t="s">
        <v>264</v>
      </c>
      <c r="B129" s="150" t="s">
        <v>1516</v>
      </c>
      <c r="C129" t="s">
        <v>1520</v>
      </c>
      <c r="D129" t="s">
        <v>1423</v>
      </c>
      <c r="E129" t="s">
        <v>1220</v>
      </c>
      <c r="F129">
        <v>2016</v>
      </c>
      <c r="G129" t="s">
        <v>78</v>
      </c>
      <c r="H129">
        <v>113</v>
      </c>
      <c r="I129" t="s">
        <v>984</v>
      </c>
      <c r="J129" t="s">
        <v>985</v>
      </c>
      <c r="K129" t="s">
        <v>986</v>
      </c>
      <c r="L129" s="2" t="s">
        <v>474</v>
      </c>
      <c r="M129" s="2" t="s">
        <v>261</v>
      </c>
      <c r="N129" t="s">
        <v>81</v>
      </c>
      <c r="O129" t="s">
        <v>81</v>
      </c>
      <c r="P129" t="s">
        <v>81</v>
      </c>
      <c r="Q129" t="s">
        <v>81</v>
      </c>
      <c r="R129" t="s">
        <v>81</v>
      </c>
      <c r="S129" t="s">
        <v>81</v>
      </c>
      <c r="T129" t="s">
        <v>81</v>
      </c>
      <c r="U129" t="s">
        <v>81</v>
      </c>
      <c r="V129" t="s">
        <v>81</v>
      </c>
      <c r="W129" t="s">
        <v>82</v>
      </c>
      <c r="X129" t="s">
        <v>81</v>
      </c>
      <c r="Y129" t="s">
        <v>81</v>
      </c>
      <c r="Z129" t="s">
        <v>81</v>
      </c>
      <c r="AA129" t="s">
        <v>82</v>
      </c>
      <c r="AB129" t="s">
        <v>81</v>
      </c>
      <c r="AC129" t="s">
        <v>81</v>
      </c>
      <c r="AD129" t="s">
        <v>81</v>
      </c>
      <c r="AE129" t="s">
        <v>81</v>
      </c>
      <c r="AF129" t="s">
        <v>81</v>
      </c>
      <c r="AG129" t="s">
        <v>81</v>
      </c>
      <c r="AH129" t="s">
        <v>81</v>
      </c>
      <c r="AI129" t="s">
        <v>81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1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1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1</v>
      </c>
      <c r="BN129">
        <v>1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</row>
    <row r="130" spans="1:85">
      <c r="A130" t="s">
        <v>235</v>
      </c>
      <c r="B130" s="150" t="s">
        <v>1516</v>
      </c>
      <c r="C130" t="s">
        <v>1519</v>
      </c>
      <c r="D130" t="s">
        <v>1394</v>
      </c>
      <c r="E130" t="s">
        <v>1191</v>
      </c>
      <c r="F130">
        <v>2016</v>
      </c>
      <c r="G130" t="s">
        <v>78</v>
      </c>
      <c r="H130">
        <v>129</v>
      </c>
      <c r="I130" t="s">
        <v>897</v>
      </c>
      <c r="J130" t="s">
        <v>898</v>
      </c>
      <c r="K130" t="s">
        <v>899</v>
      </c>
      <c r="L130" s="2" t="s">
        <v>102</v>
      </c>
      <c r="M130" s="2" t="s">
        <v>261</v>
      </c>
      <c r="N130" t="s">
        <v>81</v>
      </c>
      <c r="O130" t="s">
        <v>81</v>
      </c>
      <c r="P130" t="s">
        <v>81</v>
      </c>
      <c r="Q130" t="s">
        <v>82</v>
      </c>
      <c r="R130" t="s">
        <v>81</v>
      </c>
      <c r="S130" t="s">
        <v>81</v>
      </c>
      <c r="T130" t="s">
        <v>81</v>
      </c>
      <c r="U130" t="s">
        <v>81</v>
      </c>
      <c r="V130" t="s">
        <v>82</v>
      </c>
      <c r="W130" t="s">
        <v>81</v>
      </c>
      <c r="X130" t="s">
        <v>81</v>
      </c>
      <c r="Y130" t="s">
        <v>81</v>
      </c>
      <c r="Z130" t="s">
        <v>81</v>
      </c>
      <c r="AA130" t="s">
        <v>81</v>
      </c>
      <c r="AB130" t="s">
        <v>81</v>
      </c>
      <c r="AC130" t="s">
        <v>81</v>
      </c>
      <c r="AD130" t="s">
        <v>81</v>
      </c>
      <c r="AE130" t="s">
        <v>82</v>
      </c>
      <c r="AF130" t="s">
        <v>81</v>
      </c>
      <c r="AG130" t="s">
        <v>81</v>
      </c>
      <c r="AH130" t="s">
        <v>81</v>
      </c>
      <c r="AI130" t="s">
        <v>81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1</v>
      </c>
      <c r="AP130">
        <v>0</v>
      </c>
      <c r="AQ130">
        <v>0</v>
      </c>
      <c r="AR130">
        <v>1</v>
      </c>
      <c r="AS130">
        <v>0</v>
      </c>
      <c r="AT130">
        <v>1</v>
      </c>
      <c r="AU130">
        <v>1</v>
      </c>
      <c r="AV130">
        <v>1</v>
      </c>
      <c r="AW130">
        <v>1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0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1</v>
      </c>
      <c r="BL130">
        <v>0</v>
      </c>
      <c r="BM130">
        <v>1</v>
      </c>
      <c r="BN130">
        <v>1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1</v>
      </c>
      <c r="BY130">
        <v>1</v>
      </c>
      <c r="BZ130">
        <v>1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0</v>
      </c>
    </row>
    <row r="131" spans="1:85">
      <c r="A131" t="s">
        <v>258</v>
      </c>
      <c r="B131" s="150" t="s">
        <v>1516</v>
      </c>
      <c r="C131" t="s">
        <v>1521</v>
      </c>
      <c r="D131" t="s">
        <v>1408</v>
      </c>
      <c r="E131" t="s">
        <v>1205</v>
      </c>
      <c r="F131">
        <v>2016</v>
      </c>
      <c r="G131" t="s">
        <v>78</v>
      </c>
      <c r="H131">
        <v>129</v>
      </c>
      <c r="I131" t="s">
        <v>939</v>
      </c>
      <c r="J131" t="s">
        <v>940</v>
      </c>
      <c r="K131" t="s">
        <v>941</v>
      </c>
      <c r="L131" s="2" t="s">
        <v>91</v>
      </c>
      <c r="M131" s="2" t="s">
        <v>261</v>
      </c>
      <c r="N131" t="s">
        <v>81</v>
      </c>
      <c r="O131" t="s">
        <v>81</v>
      </c>
      <c r="P131" t="s">
        <v>81</v>
      </c>
      <c r="Q131" t="s">
        <v>82</v>
      </c>
      <c r="R131" t="s">
        <v>81</v>
      </c>
      <c r="S131" t="s">
        <v>81</v>
      </c>
      <c r="T131" t="s">
        <v>81</v>
      </c>
      <c r="U131" t="s">
        <v>81</v>
      </c>
      <c r="V131" t="s">
        <v>82</v>
      </c>
      <c r="W131" t="s">
        <v>81</v>
      </c>
      <c r="X131" t="s">
        <v>81</v>
      </c>
      <c r="Y131" t="s">
        <v>81</v>
      </c>
      <c r="Z131" t="s">
        <v>81</v>
      </c>
      <c r="AA131" t="s">
        <v>82</v>
      </c>
      <c r="AB131" t="s">
        <v>81</v>
      </c>
      <c r="AC131" t="s">
        <v>81</v>
      </c>
      <c r="AD131" t="s">
        <v>81</v>
      </c>
      <c r="AE131" t="s">
        <v>82</v>
      </c>
      <c r="AF131" t="s">
        <v>81</v>
      </c>
      <c r="AG131" t="s">
        <v>81</v>
      </c>
      <c r="AH131" t="s">
        <v>81</v>
      </c>
      <c r="AI131" t="s">
        <v>81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1</v>
      </c>
      <c r="AP131">
        <v>0</v>
      </c>
      <c r="AQ131">
        <v>0</v>
      </c>
      <c r="AR131">
        <v>1</v>
      </c>
      <c r="AS131">
        <v>0</v>
      </c>
      <c r="AT131">
        <v>1</v>
      </c>
      <c r="AU131">
        <v>1</v>
      </c>
      <c r="AV131">
        <v>1</v>
      </c>
      <c r="AW131">
        <v>1</v>
      </c>
      <c r="AX131">
        <v>0</v>
      </c>
      <c r="AY131">
        <v>0</v>
      </c>
      <c r="AZ131">
        <v>1</v>
      </c>
      <c r="BA131">
        <v>0</v>
      </c>
      <c r="BB131">
        <v>0</v>
      </c>
      <c r="BC131">
        <v>1</v>
      </c>
      <c r="BD131">
        <v>0</v>
      </c>
      <c r="BE131">
        <v>0</v>
      </c>
      <c r="BF131">
        <v>1</v>
      </c>
      <c r="BG131">
        <v>0</v>
      </c>
      <c r="BH131">
        <v>0</v>
      </c>
      <c r="BI131">
        <v>0</v>
      </c>
      <c r="BJ131">
        <v>0</v>
      </c>
      <c r="BK131">
        <v>1</v>
      </c>
      <c r="BL131">
        <v>0</v>
      </c>
      <c r="BM131">
        <v>1</v>
      </c>
      <c r="BN131">
        <v>1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1</v>
      </c>
      <c r="BY131">
        <v>1</v>
      </c>
      <c r="BZ131">
        <v>1</v>
      </c>
      <c r="CA131">
        <v>0</v>
      </c>
      <c r="CB131">
        <v>0</v>
      </c>
      <c r="CC131">
        <v>1</v>
      </c>
      <c r="CD131">
        <v>0</v>
      </c>
      <c r="CE131">
        <v>0</v>
      </c>
      <c r="CF131">
        <v>0</v>
      </c>
      <c r="CG131">
        <v>0</v>
      </c>
    </row>
    <row r="132" spans="1:85">
      <c r="A132" t="s">
        <v>126</v>
      </c>
      <c r="B132" s="150" t="s">
        <v>1514</v>
      </c>
      <c r="C132" t="s">
        <v>1520</v>
      </c>
      <c r="D132" t="s">
        <v>1289</v>
      </c>
      <c r="E132" t="s">
        <v>1087</v>
      </c>
      <c r="F132">
        <v>2016</v>
      </c>
      <c r="G132" t="s">
        <v>78</v>
      </c>
      <c r="H132">
        <v>129</v>
      </c>
      <c r="I132" t="s">
        <v>582</v>
      </c>
      <c r="J132" t="s">
        <v>580</v>
      </c>
      <c r="K132" t="s">
        <v>581</v>
      </c>
      <c r="L132" s="2" t="s">
        <v>1525</v>
      </c>
      <c r="M132" s="2" t="s">
        <v>128</v>
      </c>
      <c r="N132" t="s">
        <v>81</v>
      </c>
      <c r="O132" t="s">
        <v>81</v>
      </c>
      <c r="P132" t="s">
        <v>81</v>
      </c>
      <c r="Q132" t="s">
        <v>81</v>
      </c>
      <c r="R132" t="s">
        <v>81</v>
      </c>
      <c r="S132" t="s">
        <v>81</v>
      </c>
      <c r="T132" t="s">
        <v>81</v>
      </c>
      <c r="U132" t="s">
        <v>81</v>
      </c>
      <c r="V132" t="s">
        <v>82</v>
      </c>
      <c r="W132" t="s">
        <v>81</v>
      </c>
      <c r="X132" t="s">
        <v>81</v>
      </c>
      <c r="Y132" t="s">
        <v>81</v>
      </c>
      <c r="Z132" t="s">
        <v>81</v>
      </c>
      <c r="AA132" t="s">
        <v>82</v>
      </c>
      <c r="AB132" t="s">
        <v>81</v>
      </c>
      <c r="AC132" t="s">
        <v>81</v>
      </c>
      <c r="AD132" t="s">
        <v>81</v>
      </c>
      <c r="AE132" t="s">
        <v>82</v>
      </c>
      <c r="AF132" t="s">
        <v>81</v>
      </c>
      <c r="AG132" t="s">
        <v>81</v>
      </c>
      <c r="AH132" t="s">
        <v>81</v>
      </c>
      <c r="AI132" t="s">
        <v>81</v>
      </c>
      <c r="AJ132">
        <v>0</v>
      </c>
      <c r="AK132">
        <v>0</v>
      </c>
      <c r="AL132">
        <v>1</v>
      </c>
      <c r="AM132">
        <v>1</v>
      </c>
      <c r="AN132">
        <v>1</v>
      </c>
      <c r="AO132">
        <v>1</v>
      </c>
      <c r="AP132">
        <v>0</v>
      </c>
      <c r="AQ132">
        <v>0</v>
      </c>
      <c r="AR132">
        <v>1</v>
      </c>
      <c r="AS132">
        <v>0</v>
      </c>
      <c r="AT132">
        <v>0</v>
      </c>
      <c r="AU132">
        <v>0</v>
      </c>
      <c r="AV132">
        <v>1</v>
      </c>
      <c r="AW132">
        <v>0</v>
      </c>
      <c r="AX132">
        <v>0</v>
      </c>
      <c r="AY132">
        <v>0</v>
      </c>
      <c r="AZ132">
        <v>1</v>
      </c>
      <c r="BA132">
        <v>0</v>
      </c>
      <c r="BB132">
        <v>0</v>
      </c>
      <c r="BC132">
        <v>1</v>
      </c>
      <c r="BD132">
        <v>0</v>
      </c>
      <c r="BE132">
        <v>0</v>
      </c>
      <c r="BF132">
        <v>1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1</v>
      </c>
      <c r="BN132">
        <v>1</v>
      </c>
      <c r="BO132">
        <v>0</v>
      </c>
      <c r="BP132">
        <v>1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1</v>
      </c>
      <c r="BY132">
        <v>1</v>
      </c>
      <c r="BZ132">
        <v>1</v>
      </c>
      <c r="CA132">
        <v>1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</row>
    <row r="133" spans="1:85">
      <c r="A133" t="s">
        <v>257</v>
      </c>
      <c r="B133" s="150" t="s">
        <v>1516</v>
      </c>
      <c r="C133" t="s">
        <v>1519</v>
      </c>
      <c r="D133" t="s">
        <v>1417</v>
      </c>
      <c r="E133" t="s">
        <v>1214</v>
      </c>
      <c r="F133">
        <v>2016</v>
      </c>
      <c r="G133" t="s">
        <v>78</v>
      </c>
      <c r="H133">
        <v>129</v>
      </c>
      <c r="I133" t="s">
        <v>966</v>
      </c>
      <c r="J133" t="s">
        <v>967</v>
      </c>
      <c r="K133" t="s">
        <v>968</v>
      </c>
      <c r="L133" s="1" t="s">
        <v>1525</v>
      </c>
      <c r="M133" s="2" t="s">
        <v>128</v>
      </c>
      <c r="N133" t="s">
        <v>81</v>
      </c>
      <c r="O133" t="s">
        <v>81</v>
      </c>
      <c r="P133" t="s">
        <v>81</v>
      </c>
      <c r="Q133" t="s">
        <v>82</v>
      </c>
      <c r="R133" t="s">
        <v>81</v>
      </c>
      <c r="S133" t="s">
        <v>81</v>
      </c>
      <c r="T133" t="s">
        <v>81</v>
      </c>
      <c r="U133" t="s">
        <v>81</v>
      </c>
      <c r="V133" t="s">
        <v>82</v>
      </c>
      <c r="W133" t="s">
        <v>81</v>
      </c>
      <c r="X133" t="s">
        <v>81</v>
      </c>
      <c r="Y133" t="s">
        <v>81</v>
      </c>
      <c r="Z133" t="s">
        <v>81</v>
      </c>
      <c r="AA133" t="s">
        <v>82</v>
      </c>
      <c r="AB133" t="s">
        <v>81</v>
      </c>
      <c r="AC133" t="s">
        <v>81</v>
      </c>
      <c r="AD133" t="s">
        <v>81</v>
      </c>
      <c r="AE133" t="s">
        <v>82</v>
      </c>
      <c r="AF133" t="s">
        <v>81</v>
      </c>
      <c r="AG133" t="s">
        <v>81</v>
      </c>
      <c r="AH133" t="s">
        <v>81</v>
      </c>
      <c r="AI133" t="s">
        <v>81</v>
      </c>
      <c r="AJ133">
        <v>0</v>
      </c>
      <c r="AK133">
        <v>0</v>
      </c>
      <c r="AL133">
        <v>1</v>
      </c>
      <c r="AM133">
        <v>0</v>
      </c>
      <c r="AN133">
        <v>1</v>
      </c>
      <c r="AO133">
        <v>1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0</v>
      </c>
      <c r="AX133">
        <v>0</v>
      </c>
      <c r="AY133">
        <v>0</v>
      </c>
      <c r="AZ133">
        <v>1</v>
      </c>
      <c r="BA133">
        <v>0</v>
      </c>
      <c r="BB133">
        <v>0</v>
      </c>
      <c r="BC133">
        <v>1</v>
      </c>
      <c r="BD133">
        <v>0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1</v>
      </c>
      <c r="BN133">
        <v>1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1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</row>
    <row r="134" spans="1:85">
      <c r="A134" t="s">
        <v>288</v>
      </c>
      <c r="B134" s="150" t="s">
        <v>1516</v>
      </c>
      <c r="C134" t="s">
        <v>1519</v>
      </c>
      <c r="D134" s="8" t="s">
        <v>1446</v>
      </c>
      <c r="E134" t="s">
        <v>1243</v>
      </c>
      <c r="F134">
        <v>2016</v>
      </c>
      <c r="G134" t="s">
        <v>78</v>
      </c>
      <c r="H134">
        <v>129</v>
      </c>
      <c r="I134" t="s">
        <v>1053</v>
      </c>
      <c r="J134" t="s">
        <v>1054</v>
      </c>
      <c r="K134" t="s">
        <v>1055</v>
      </c>
      <c r="L134" s="1" t="s">
        <v>1525</v>
      </c>
      <c r="M134" s="2" t="s">
        <v>128</v>
      </c>
      <c r="N134" t="s">
        <v>81</v>
      </c>
      <c r="O134" t="s">
        <v>81</v>
      </c>
      <c r="P134" t="s">
        <v>81</v>
      </c>
      <c r="Q134" t="s">
        <v>82</v>
      </c>
      <c r="R134" t="s">
        <v>81</v>
      </c>
      <c r="S134" t="s">
        <v>81</v>
      </c>
      <c r="T134" t="s">
        <v>81</v>
      </c>
      <c r="U134" t="s">
        <v>81</v>
      </c>
      <c r="V134" t="s">
        <v>82</v>
      </c>
      <c r="W134" t="s">
        <v>81</v>
      </c>
      <c r="X134" t="s">
        <v>81</v>
      </c>
      <c r="Y134" t="s">
        <v>81</v>
      </c>
      <c r="Z134" t="s">
        <v>81</v>
      </c>
      <c r="AA134" t="s">
        <v>82</v>
      </c>
      <c r="AB134" t="s">
        <v>81</v>
      </c>
      <c r="AC134" t="s">
        <v>81</v>
      </c>
      <c r="AD134" t="s">
        <v>81</v>
      </c>
      <c r="AE134" t="s">
        <v>82</v>
      </c>
      <c r="AF134" t="s">
        <v>81</v>
      </c>
      <c r="AG134" t="s">
        <v>81</v>
      </c>
      <c r="AH134" t="s">
        <v>81</v>
      </c>
      <c r="AI134" t="s">
        <v>81</v>
      </c>
      <c r="AJ134">
        <v>0</v>
      </c>
      <c r="AK134">
        <v>0</v>
      </c>
      <c r="AL134">
        <v>1</v>
      </c>
      <c r="AM134">
        <v>0</v>
      </c>
      <c r="AN134">
        <v>1</v>
      </c>
      <c r="AO134">
        <v>1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1</v>
      </c>
      <c r="BA134">
        <v>0</v>
      </c>
      <c r="BB134">
        <v>0</v>
      </c>
      <c r="BC134">
        <v>1</v>
      </c>
      <c r="BD134">
        <v>0</v>
      </c>
      <c r="BE134">
        <v>0</v>
      </c>
      <c r="BF134">
        <v>1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1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1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</row>
    <row r="135" spans="1:85">
      <c r="A135" t="s">
        <v>229</v>
      </c>
      <c r="B135" s="150" t="s">
        <v>1516</v>
      </c>
      <c r="C135" t="s">
        <v>1519</v>
      </c>
      <c r="D135" t="s">
        <v>1388</v>
      </c>
      <c r="E135" t="s">
        <v>1185</v>
      </c>
      <c r="F135">
        <v>2016</v>
      </c>
      <c r="G135" t="s">
        <v>78</v>
      </c>
      <c r="H135">
        <v>129</v>
      </c>
      <c r="I135" t="s">
        <v>879</v>
      </c>
      <c r="J135" t="s">
        <v>880</v>
      </c>
      <c r="K135" t="s">
        <v>881</v>
      </c>
      <c r="L135" s="2" t="s">
        <v>113</v>
      </c>
      <c r="M135" s="2" t="s">
        <v>1505</v>
      </c>
      <c r="N135" t="s">
        <v>81</v>
      </c>
      <c r="O135" t="s">
        <v>81</v>
      </c>
      <c r="P135" t="s">
        <v>81</v>
      </c>
      <c r="Q135" t="s">
        <v>82</v>
      </c>
      <c r="R135" t="s">
        <v>81</v>
      </c>
      <c r="S135" t="s">
        <v>81</v>
      </c>
      <c r="T135" t="s">
        <v>81</v>
      </c>
      <c r="U135" t="s">
        <v>81</v>
      </c>
      <c r="V135" t="s">
        <v>82</v>
      </c>
      <c r="W135" t="s">
        <v>81</v>
      </c>
      <c r="X135" t="s">
        <v>82</v>
      </c>
      <c r="Y135" t="s">
        <v>81</v>
      </c>
      <c r="Z135" t="s">
        <v>81</v>
      </c>
      <c r="AA135" t="s">
        <v>82</v>
      </c>
      <c r="AB135" t="s">
        <v>81</v>
      </c>
      <c r="AC135" t="s">
        <v>81</v>
      </c>
      <c r="AD135" t="s">
        <v>81</v>
      </c>
      <c r="AE135" t="s">
        <v>82</v>
      </c>
      <c r="AF135" t="s">
        <v>81</v>
      </c>
      <c r="AG135" t="s">
        <v>81</v>
      </c>
      <c r="AH135" t="s">
        <v>81</v>
      </c>
      <c r="AI135" t="s">
        <v>81</v>
      </c>
      <c r="AJ135">
        <v>1</v>
      </c>
      <c r="AK135">
        <v>0</v>
      </c>
      <c r="AL135">
        <v>0</v>
      </c>
      <c r="AM135">
        <v>1</v>
      </c>
      <c r="AN135">
        <v>1</v>
      </c>
      <c r="AO135">
        <v>0</v>
      </c>
      <c r="AP135">
        <v>0</v>
      </c>
      <c r="AQ135">
        <v>1</v>
      </c>
      <c r="AR135">
        <v>0</v>
      </c>
      <c r="AS135">
        <v>0</v>
      </c>
      <c r="AT135">
        <v>1</v>
      </c>
      <c r="AU135">
        <v>1</v>
      </c>
      <c r="AV135">
        <v>1</v>
      </c>
      <c r="AW135">
        <v>1</v>
      </c>
      <c r="AX135">
        <v>0</v>
      </c>
      <c r="AY135">
        <v>0</v>
      </c>
      <c r="AZ135">
        <v>1</v>
      </c>
      <c r="BA135">
        <v>1</v>
      </c>
      <c r="BB135">
        <v>0</v>
      </c>
      <c r="BC135">
        <v>0</v>
      </c>
      <c r="BD135">
        <v>0</v>
      </c>
      <c r="BE135">
        <v>0</v>
      </c>
      <c r="BF135">
        <v>1</v>
      </c>
      <c r="BG135">
        <v>1</v>
      </c>
      <c r="BH135">
        <v>0</v>
      </c>
      <c r="BI135">
        <v>0</v>
      </c>
      <c r="BJ135">
        <v>0</v>
      </c>
      <c r="BK135">
        <v>1</v>
      </c>
      <c r="BL135">
        <v>1</v>
      </c>
      <c r="BM135">
        <v>1</v>
      </c>
      <c r="BN135">
        <v>1</v>
      </c>
      <c r="BO135">
        <v>0</v>
      </c>
      <c r="BP135">
        <v>0</v>
      </c>
      <c r="BQ135">
        <v>1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1</v>
      </c>
      <c r="BY135">
        <v>1</v>
      </c>
      <c r="BZ135">
        <v>1</v>
      </c>
      <c r="CA135">
        <v>1</v>
      </c>
      <c r="CB135">
        <v>0</v>
      </c>
      <c r="CC135">
        <v>0</v>
      </c>
      <c r="CD135">
        <v>0</v>
      </c>
      <c r="CE135">
        <v>0</v>
      </c>
      <c r="CF135">
        <v>1</v>
      </c>
      <c r="CG135">
        <v>1</v>
      </c>
    </row>
    <row r="136" spans="1:85">
      <c r="A136" t="s">
        <v>231</v>
      </c>
      <c r="B136" s="150" t="s">
        <v>1516</v>
      </c>
      <c r="C136" t="s">
        <v>1519</v>
      </c>
      <c r="D136" t="s">
        <v>1390</v>
      </c>
      <c r="E136" t="s">
        <v>1187</v>
      </c>
      <c r="F136">
        <v>2016</v>
      </c>
      <c r="G136" t="s">
        <v>78</v>
      </c>
      <c r="H136">
        <v>164</v>
      </c>
      <c r="I136" t="s">
        <v>885</v>
      </c>
      <c r="J136" t="s">
        <v>886</v>
      </c>
      <c r="K136" t="s">
        <v>887</v>
      </c>
      <c r="L136" s="2" t="s">
        <v>91</v>
      </c>
      <c r="M136" s="2" t="s">
        <v>261</v>
      </c>
      <c r="N136" t="s">
        <v>81</v>
      </c>
      <c r="O136" t="s">
        <v>81</v>
      </c>
      <c r="P136" t="s">
        <v>81</v>
      </c>
      <c r="Q136" t="s">
        <v>82</v>
      </c>
      <c r="R136" t="s">
        <v>81</v>
      </c>
      <c r="S136" t="s">
        <v>81</v>
      </c>
      <c r="T136" t="s">
        <v>81</v>
      </c>
      <c r="U136" t="s">
        <v>81</v>
      </c>
      <c r="V136" t="s">
        <v>81</v>
      </c>
      <c r="W136" t="s">
        <v>82</v>
      </c>
      <c r="X136" t="s">
        <v>81</v>
      </c>
      <c r="Y136" t="s">
        <v>81</v>
      </c>
      <c r="Z136" t="s">
        <v>81</v>
      </c>
      <c r="AA136" t="s">
        <v>81</v>
      </c>
      <c r="AB136" t="s">
        <v>81</v>
      </c>
      <c r="AC136" t="s">
        <v>81</v>
      </c>
      <c r="AD136" t="s">
        <v>81</v>
      </c>
      <c r="AE136" t="s">
        <v>82</v>
      </c>
      <c r="AF136" t="s">
        <v>81</v>
      </c>
      <c r="AG136" t="s">
        <v>81</v>
      </c>
      <c r="AH136" t="s">
        <v>81</v>
      </c>
      <c r="AI136" t="s">
        <v>81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1</v>
      </c>
      <c r="AP136">
        <v>0</v>
      </c>
      <c r="AQ136">
        <v>0</v>
      </c>
      <c r="AR136">
        <v>1</v>
      </c>
      <c r="AS136">
        <v>0</v>
      </c>
      <c r="AT136">
        <v>1</v>
      </c>
      <c r="AU136">
        <v>1</v>
      </c>
      <c r="AV136">
        <v>1</v>
      </c>
      <c r="AW136">
        <v>1</v>
      </c>
      <c r="AX136">
        <v>0</v>
      </c>
      <c r="AY136">
        <v>0</v>
      </c>
      <c r="AZ136">
        <v>1</v>
      </c>
      <c r="BA136">
        <v>0</v>
      </c>
      <c r="BB136">
        <v>0</v>
      </c>
      <c r="BC136">
        <v>1</v>
      </c>
      <c r="BD136">
        <v>0</v>
      </c>
      <c r="BE136">
        <v>0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1</v>
      </c>
      <c r="BL136">
        <v>0</v>
      </c>
      <c r="BM136">
        <v>1</v>
      </c>
      <c r="BN136">
        <v>1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1</v>
      </c>
      <c r="BY136">
        <v>1</v>
      </c>
      <c r="BZ136">
        <v>1</v>
      </c>
      <c r="CA136">
        <v>0</v>
      </c>
      <c r="CB136">
        <v>0</v>
      </c>
      <c r="CC136">
        <v>1</v>
      </c>
      <c r="CD136">
        <v>0</v>
      </c>
      <c r="CE136">
        <v>0</v>
      </c>
      <c r="CF136">
        <v>1</v>
      </c>
      <c r="CG136">
        <v>0</v>
      </c>
    </row>
    <row r="137" spans="1:85">
      <c r="A137" t="s">
        <v>220</v>
      </c>
      <c r="B137" s="150" t="s">
        <v>1515</v>
      </c>
      <c r="C137" t="s">
        <v>1519</v>
      </c>
      <c r="D137" t="s">
        <v>1379</v>
      </c>
      <c r="E137" t="s">
        <v>1176</v>
      </c>
      <c r="F137">
        <v>2016</v>
      </c>
      <c r="G137" t="s">
        <v>78</v>
      </c>
      <c r="H137">
        <v>164</v>
      </c>
      <c r="I137" t="s">
        <v>853</v>
      </c>
      <c r="J137" t="s">
        <v>852</v>
      </c>
      <c r="K137" t="s">
        <v>854</v>
      </c>
      <c r="L137" s="2" t="s">
        <v>88</v>
      </c>
      <c r="M137" s="2" t="s">
        <v>261</v>
      </c>
      <c r="N137" t="s">
        <v>81</v>
      </c>
      <c r="O137" t="s">
        <v>81</v>
      </c>
      <c r="P137" t="s">
        <v>81</v>
      </c>
      <c r="Q137" t="s">
        <v>81</v>
      </c>
      <c r="R137" t="s">
        <v>81</v>
      </c>
      <c r="S137" t="s">
        <v>81</v>
      </c>
      <c r="T137" t="s">
        <v>81</v>
      </c>
      <c r="U137" t="s">
        <v>81</v>
      </c>
      <c r="V137" t="s">
        <v>81</v>
      </c>
      <c r="W137" t="s">
        <v>82</v>
      </c>
      <c r="X137" t="s">
        <v>81</v>
      </c>
      <c r="Y137" t="s">
        <v>81</v>
      </c>
      <c r="Z137" t="s">
        <v>81</v>
      </c>
      <c r="AA137" t="s">
        <v>81</v>
      </c>
      <c r="AB137" t="s">
        <v>81</v>
      </c>
      <c r="AC137" t="s">
        <v>81</v>
      </c>
      <c r="AD137" t="s">
        <v>81</v>
      </c>
      <c r="AE137" t="s">
        <v>82</v>
      </c>
      <c r="AF137" t="s">
        <v>81</v>
      </c>
      <c r="AG137" t="s">
        <v>81</v>
      </c>
      <c r="AH137" t="s">
        <v>81</v>
      </c>
      <c r="AI137" t="s">
        <v>81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1</v>
      </c>
      <c r="AP137">
        <v>0</v>
      </c>
      <c r="AQ137">
        <v>0</v>
      </c>
      <c r="AR137">
        <v>1</v>
      </c>
      <c r="AS137">
        <v>0</v>
      </c>
      <c r="AT137">
        <v>1</v>
      </c>
      <c r="AU137">
        <v>1</v>
      </c>
      <c r="AV137">
        <v>1</v>
      </c>
      <c r="AW137">
        <v>1</v>
      </c>
      <c r="AX137">
        <v>0</v>
      </c>
      <c r="AY137">
        <v>0</v>
      </c>
      <c r="AZ137">
        <v>1</v>
      </c>
      <c r="BA137">
        <v>0</v>
      </c>
      <c r="BB137">
        <v>0</v>
      </c>
      <c r="BC137">
        <v>1</v>
      </c>
      <c r="BD137">
        <v>0</v>
      </c>
      <c r="BE137">
        <v>0</v>
      </c>
      <c r="BF137">
        <v>1</v>
      </c>
      <c r="BG137">
        <v>0</v>
      </c>
      <c r="BH137">
        <v>0</v>
      </c>
      <c r="BI137">
        <v>0</v>
      </c>
      <c r="BJ137">
        <v>0</v>
      </c>
      <c r="BK137">
        <v>1</v>
      </c>
      <c r="BL137">
        <v>0</v>
      </c>
      <c r="BM137">
        <v>1</v>
      </c>
      <c r="BN137">
        <v>1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1</v>
      </c>
      <c r="BY137">
        <v>1</v>
      </c>
      <c r="BZ137">
        <v>1</v>
      </c>
      <c r="CA137">
        <v>0</v>
      </c>
      <c r="CB137">
        <v>0</v>
      </c>
      <c r="CC137">
        <v>1</v>
      </c>
      <c r="CD137">
        <v>0</v>
      </c>
      <c r="CE137">
        <v>0</v>
      </c>
      <c r="CF137">
        <v>0</v>
      </c>
      <c r="CG137">
        <v>0</v>
      </c>
    </row>
    <row r="138" spans="1:85">
      <c r="A138" t="s">
        <v>237</v>
      </c>
      <c r="B138" s="150" t="s">
        <v>1516</v>
      </c>
      <c r="C138" t="s">
        <v>1519</v>
      </c>
      <c r="D138" t="s">
        <v>1396</v>
      </c>
      <c r="E138" t="s">
        <v>1193</v>
      </c>
      <c r="F138">
        <v>2016</v>
      </c>
      <c r="G138" t="s">
        <v>78</v>
      </c>
      <c r="H138">
        <v>164</v>
      </c>
      <c r="I138" t="s">
        <v>903</v>
      </c>
      <c r="J138" t="s">
        <v>904</v>
      </c>
      <c r="K138" t="s">
        <v>905</v>
      </c>
      <c r="L138" s="2" t="s">
        <v>91</v>
      </c>
      <c r="M138" s="2" t="s">
        <v>105</v>
      </c>
      <c r="N138" t="s">
        <v>81</v>
      </c>
      <c r="O138" t="s">
        <v>81</v>
      </c>
      <c r="P138" t="s">
        <v>81</v>
      </c>
      <c r="Q138" t="s">
        <v>82</v>
      </c>
      <c r="R138" t="s">
        <v>81</v>
      </c>
      <c r="S138" t="s">
        <v>81</v>
      </c>
      <c r="T138" t="s">
        <v>81</v>
      </c>
      <c r="U138" t="s">
        <v>81</v>
      </c>
      <c r="V138" t="s">
        <v>81</v>
      </c>
      <c r="W138" t="s">
        <v>82</v>
      </c>
      <c r="X138" t="s">
        <v>81</v>
      </c>
      <c r="Y138" t="s">
        <v>81</v>
      </c>
      <c r="Z138" t="s">
        <v>81</v>
      </c>
      <c r="AA138" t="s">
        <v>81</v>
      </c>
      <c r="AB138" t="s">
        <v>81</v>
      </c>
      <c r="AC138" t="s">
        <v>81</v>
      </c>
      <c r="AD138" t="s">
        <v>81</v>
      </c>
      <c r="AE138" t="s">
        <v>82</v>
      </c>
      <c r="AF138" t="s">
        <v>81</v>
      </c>
      <c r="AG138" t="s">
        <v>81</v>
      </c>
      <c r="AH138" t="s">
        <v>81</v>
      </c>
      <c r="AI138" t="s">
        <v>81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X138">
        <v>0</v>
      </c>
      <c r="AY138">
        <v>0</v>
      </c>
      <c r="AZ138">
        <v>1</v>
      </c>
      <c r="BA138">
        <v>0</v>
      </c>
      <c r="BB138">
        <v>0</v>
      </c>
      <c r="BC138">
        <v>1</v>
      </c>
      <c r="BD138">
        <v>0</v>
      </c>
      <c r="BE138">
        <v>0</v>
      </c>
      <c r="BF138">
        <v>1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1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</row>
    <row r="139" spans="1:85">
      <c r="A139" t="s">
        <v>242</v>
      </c>
      <c r="B139" s="150" t="s">
        <v>1516</v>
      </c>
      <c r="C139" t="s">
        <v>1519</v>
      </c>
      <c r="D139" t="s">
        <v>1402</v>
      </c>
      <c r="E139" t="s">
        <v>1199</v>
      </c>
      <c r="F139">
        <v>2016</v>
      </c>
      <c r="G139" t="s">
        <v>78</v>
      </c>
      <c r="H139">
        <v>164</v>
      </c>
      <c r="I139" t="s">
        <v>921</v>
      </c>
      <c r="J139" t="s">
        <v>922</v>
      </c>
      <c r="K139" t="s">
        <v>923</v>
      </c>
      <c r="L139" s="2" t="s">
        <v>91</v>
      </c>
      <c r="M139" s="2" t="s">
        <v>105</v>
      </c>
      <c r="N139" t="s">
        <v>81</v>
      </c>
      <c r="O139" t="s">
        <v>81</v>
      </c>
      <c r="P139" t="s">
        <v>81</v>
      </c>
      <c r="Q139" t="s">
        <v>82</v>
      </c>
      <c r="R139" t="s">
        <v>81</v>
      </c>
      <c r="S139" t="s">
        <v>81</v>
      </c>
      <c r="T139" t="s">
        <v>81</v>
      </c>
      <c r="U139" t="s">
        <v>81</v>
      </c>
      <c r="V139" t="s">
        <v>82</v>
      </c>
      <c r="W139" t="s">
        <v>81</v>
      </c>
      <c r="X139" t="s">
        <v>81</v>
      </c>
      <c r="Y139" t="s">
        <v>81</v>
      </c>
      <c r="Z139" t="s">
        <v>81</v>
      </c>
      <c r="AA139" t="s">
        <v>81</v>
      </c>
      <c r="AB139" t="s">
        <v>81</v>
      </c>
      <c r="AC139" t="s">
        <v>81</v>
      </c>
      <c r="AD139" t="s">
        <v>81</v>
      </c>
      <c r="AE139" t="s">
        <v>81</v>
      </c>
      <c r="AF139" t="s">
        <v>81</v>
      </c>
      <c r="AG139" t="s">
        <v>81</v>
      </c>
      <c r="AH139" t="s">
        <v>81</v>
      </c>
      <c r="AI139" t="s">
        <v>81</v>
      </c>
      <c r="AJ139">
        <v>0</v>
      </c>
      <c r="AK139">
        <v>0</v>
      </c>
      <c r="AL139">
        <v>0</v>
      </c>
      <c r="AM139">
        <v>0</v>
      </c>
      <c r="AN139">
        <v>1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X139">
        <v>0</v>
      </c>
      <c r="AY139">
        <v>0</v>
      </c>
      <c r="AZ139">
        <v>1</v>
      </c>
      <c r="BA139">
        <v>0</v>
      </c>
      <c r="BB139">
        <v>0</v>
      </c>
      <c r="BC139">
        <v>1</v>
      </c>
      <c r="BD139">
        <v>0</v>
      </c>
      <c r="BE139">
        <v>0</v>
      </c>
      <c r="BF139">
        <v>1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1</v>
      </c>
      <c r="BN139">
        <v>1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1</v>
      </c>
      <c r="CG139">
        <v>0</v>
      </c>
    </row>
    <row r="140" spans="1:85">
      <c r="A140" t="s">
        <v>244</v>
      </c>
      <c r="B140" s="150" t="s">
        <v>1516</v>
      </c>
      <c r="C140" t="s">
        <v>1519</v>
      </c>
      <c r="D140" t="s">
        <v>1404</v>
      </c>
      <c r="E140" t="s">
        <v>1201</v>
      </c>
      <c r="F140">
        <v>2016</v>
      </c>
      <c r="G140" t="s">
        <v>78</v>
      </c>
      <c r="H140">
        <v>164</v>
      </c>
      <c r="I140" t="s">
        <v>927</v>
      </c>
      <c r="J140" t="s">
        <v>928</v>
      </c>
      <c r="K140" t="s">
        <v>929</v>
      </c>
      <c r="L140" s="2" t="s">
        <v>470</v>
      </c>
      <c r="M140" s="2" t="s">
        <v>100</v>
      </c>
      <c r="N140" t="s">
        <v>81</v>
      </c>
      <c r="O140" t="s">
        <v>81</v>
      </c>
      <c r="P140" t="s">
        <v>81</v>
      </c>
      <c r="Q140" t="s">
        <v>82</v>
      </c>
      <c r="R140" t="s">
        <v>81</v>
      </c>
      <c r="S140" t="s">
        <v>81</v>
      </c>
      <c r="T140" t="s">
        <v>81</v>
      </c>
      <c r="U140" t="s">
        <v>81</v>
      </c>
      <c r="V140" t="s">
        <v>81</v>
      </c>
      <c r="W140" t="s">
        <v>81</v>
      </c>
      <c r="X140" t="s">
        <v>81</v>
      </c>
      <c r="Y140" t="s">
        <v>81</v>
      </c>
      <c r="Z140" t="s">
        <v>81</v>
      </c>
      <c r="AA140" t="s">
        <v>81</v>
      </c>
      <c r="AB140" t="s">
        <v>81</v>
      </c>
      <c r="AC140" t="s">
        <v>81</v>
      </c>
      <c r="AD140" t="s">
        <v>81</v>
      </c>
      <c r="AE140" t="s">
        <v>81</v>
      </c>
      <c r="AF140" t="s">
        <v>81</v>
      </c>
      <c r="AG140" t="s">
        <v>81</v>
      </c>
      <c r="AH140" t="s">
        <v>81</v>
      </c>
      <c r="AI140" t="s">
        <v>81</v>
      </c>
      <c r="AJ140">
        <v>0</v>
      </c>
      <c r="AK140">
        <v>0</v>
      </c>
      <c r="AL140">
        <v>1</v>
      </c>
      <c r="AM140">
        <v>1</v>
      </c>
      <c r="AN140">
        <v>0</v>
      </c>
      <c r="AO140">
        <v>1</v>
      </c>
      <c r="AP140">
        <v>0</v>
      </c>
      <c r="AQ140">
        <v>0</v>
      </c>
      <c r="AR140">
        <v>1</v>
      </c>
      <c r="AS140">
        <v>0</v>
      </c>
      <c r="AT140">
        <v>1</v>
      </c>
      <c r="AU140">
        <v>1</v>
      </c>
      <c r="AV140">
        <v>1</v>
      </c>
      <c r="AW140">
        <v>1</v>
      </c>
      <c r="AX140">
        <v>0</v>
      </c>
      <c r="AY140">
        <v>0</v>
      </c>
      <c r="AZ140">
        <v>1</v>
      </c>
      <c r="BA140">
        <v>0</v>
      </c>
      <c r="BB140">
        <v>0</v>
      </c>
      <c r="BC140">
        <v>1</v>
      </c>
      <c r="BD140">
        <v>0</v>
      </c>
      <c r="BE140">
        <v>0</v>
      </c>
      <c r="BF140">
        <v>1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1</v>
      </c>
      <c r="BN140">
        <v>1</v>
      </c>
      <c r="BO140">
        <v>0</v>
      </c>
      <c r="BP140">
        <v>1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1</v>
      </c>
      <c r="BY140">
        <v>1</v>
      </c>
      <c r="BZ140">
        <v>0</v>
      </c>
      <c r="CA140">
        <v>1</v>
      </c>
      <c r="CB140">
        <v>0</v>
      </c>
      <c r="CC140">
        <v>1</v>
      </c>
      <c r="CD140">
        <v>0</v>
      </c>
      <c r="CE140">
        <v>0</v>
      </c>
      <c r="CF140">
        <v>0</v>
      </c>
      <c r="CG140">
        <v>0</v>
      </c>
    </row>
    <row r="141" spans="1:85">
      <c r="A141" t="s">
        <v>247</v>
      </c>
      <c r="B141" s="150" t="s">
        <v>1516</v>
      </c>
      <c r="C141" t="s">
        <v>1519</v>
      </c>
      <c r="D141" t="s">
        <v>1407</v>
      </c>
      <c r="E141" t="s">
        <v>1204</v>
      </c>
      <c r="F141">
        <v>2016</v>
      </c>
      <c r="G141" t="s">
        <v>78</v>
      </c>
      <c r="H141">
        <v>164</v>
      </c>
      <c r="I141" t="s">
        <v>936</v>
      </c>
      <c r="J141" t="s">
        <v>937</v>
      </c>
      <c r="K141" t="s">
        <v>938</v>
      </c>
      <c r="L141" s="2" t="s">
        <v>470</v>
      </c>
      <c r="M141" s="2" t="s">
        <v>100</v>
      </c>
      <c r="N141" t="s">
        <v>81</v>
      </c>
      <c r="O141" t="s">
        <v>81</v>
      </c>
      <c r="P141" t="s">
        <v>81</v>
      </c>
      <c r="Q141" t="s">
        <v>82</v>
      </c>
      <c r="R141" t="s">
        <v>81</v>
      </c>
      <c r="S141" t="s">
        <v>81</v>
      </c>
      <c r="T141" t="s">
        <v>81</v>
      </c>
      <c r="U141" t="s">
        <v>81</v>
      </c>
      <c r="V141" t="s">
        <v>81</v>
      </c>
      <c r="W141" t="s">
        <v>81</v>
      </c>
      <c r="X141" t="s">
        <v>81</v>
      </c>
      <c r="Y141" t="s">
        <v>81</v>
      </c>
      <c r="Z141" t="s">
        <v>81</v>
      </c>
      <c r="AA141" t="s">
        <v>81</v>
      </c>
      <c r="AB141" t="s">
        <v>81</v>
      </c>
      <c r="AC141" t="s">
        <v>81</v>
      </c>
      <c r="AD141" t="s">
        <v>81</v>
      </c>
      <c r="AE141" t="s">
        <v>82</v>
      </c>
      <c r="AF141" t="s">
        <v>81</v>
      </c>
      <c r="AG141" t="s">
        <v>81</v>
      </c>
      <c r="AH141" t="s">
        <v>81</v>
      </c>
      <c r="AI141" t="s">
        <v>81</v>
      </c>
      <c r="AJ141">
        <v>0</v>
      </c>
      <c r="AK141">
        <v>0</v>
      </c>
      <c r="AL141">
        <v>1</v>
      </c>
      <c r="AM141">
        <v>1</v>
      </c>
      <c r="AN141">
        <v>0</v>
      </c>
      <c r="AO141">
        <v>1</v>
      </c>
      <c r="AP141">
        <v>0</v>
      </c>
      <c r="AQ141">
        <v>0</v>
      </c>
      <c r="AR141">
        <v>1</v>
      </c>
      <c r="AS141">
        <v>0</v>
      </c>
      <c r="AT141">
        <v>1</v>
      </c>
      <c r="AU141">
        <v>1</v>
      </c>
      <c r="AV141">
        <v>1</v>
      </c>
      <c r="AW141">
        <v>1</v>
      </c>
      <c r="AX141">
        <v>0</v>
      </c>
      <c r="AY141">
        <v>0</v>
      </c>
      <c r="AZ141">
        <v>1</v>
      </c>
      <c r="BA141">
        <v>0</v>
      </c>
      <c r="BB141">
        <v>0</v>
      </c>
      <c r="BC141">
        <v>1</v>
      </c>
      <c r="BD141">
        <v>0</v>
      </c>
      <c r="BE141">
        <v>0</v>
      </c>
      <c r="BF141">
        <v>1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1</v>
      </c>
      <c r="BN141">
        <v>1</v>
      </c>
      <c r="BO141">
        <v>0</v>
      </c>
      <c r="BP141">
        <v>1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1</v>
      </c>
      <c r="BY141">
        <v>1</v>
      </c>
      <c r="BZ141">
        <v>0</v>
      </c>
      <c r="CA141">
        <v>1</v>
      </c>
      <c r="CB141">
        <v>0</v>
      </c>
      <c r="CC141">
        <v>1</v>
      </c>
      <c r="CD141">
        <v>0</v>
      </c>
      <c r="CE141">
        <v>0</v>
      </c>
      <c r="CF141">
        <v>0</v>
      </c>
      <c r="CG141">
        <v>0</v>
      </c>
    </row>
    <row r="142" spans="1:85">
      <c r="A142" t="s">
        <v>118</v>
      </c>
      <c r="B142" s="150" t="s">
        <v>1514</v>
      </c>
      <c r="C142" t="s">
        <v>1520</v>
      </c>
      <c r="D142" t="s">
        <v>1281</v>
      </c>
      <c r="E142" t="s">
        <v>1079</v>
      </c>
      <c r="F142">
        <v>2016</v>
      </c>
      <c r="G142" t="s">
        <v>78</v>
      </c>
      <c r="H142">
        <v>164</v>
      </c>
      <c r="I142" t="s">
        <v>558</v>
      </c>
      <c r="J142" t="s">
        <v>556</v>
      </c>
      <c r="K142" t="s">
        <v>557</v>
      </c>
      <c r="L142" s="2" t="s">
        <v>98</v>
      </c>
      <c r="M142" s="2" t="s">
        <v>100</v>
      </c>
      <c r="N142" t="s">
        <v>81</v>
      </c>
      <c r="O142" t="s">
        <v>81</v>
      </c>
      <c r="P142" t="s">
        <v>81</v>
      </c>
      <c r="Q142" t="s">
        <v>82</v>
      </c>
      <c r="R142" t="s">
        <v>81</v>
      </c>
      <c r="S142" t="s">
        <v>81</v>
      </c>
      <c r="T142" t="s">
        <v>81</v>
      </c>
      <c r="U142" t="s">
        <v>81</v>
      </c>
      <c r="V142" t="s">
        <v>82</v>
      </c>
      <c r="W142" t="s">
        <v>81</v>
      </c>
      <c r="X142" t="s">
        <v>81</v>
      </c>
      <c r="Y142" t="s">
        <v>81</v>
      </c>
      <c r="Z142" t="s">
        <v>81</v>
      </c>
      <c r="AA142" t="s">
        <v>81</v>
      </c>
      <c r="AB142" t="s">
        <v>81</v>
      </c>
      <c r="AC142" t="s">
        <v>81</v>
      </c>
      <c r="AD142" t="s">
        <v>81</v>
      </c>
      <c r="AE142" t="s">
        <v>81</v>
      </c>
      <c r="AF142" t="s">
        <v>81</v>
      </c>
      <c r="AG142" t="s">
        <v>81</v>
      </c>
      <c r="AH142" t="s">
        <v>81</v>
      </c>
      <c r="AI142" t="s">
        <v>81</v>
      </c>
      <c r="AJ142">
        <v>0</v>
      </c>
      <c r="AK142">
        <v>0</v>
      </c>
      <c r="AL142">
        <v>0</v>
      </c>
      <c r="AM142">
        <v>0</v>
      </c>
      <c r="AN142">
        <v>1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1</v>
      </c>
      <c r="AW142">
        <v>1</v>
      </c>
      <c r="AX142">
        <v>1</v>
      </c>
      <c r="AY142">
        <v>0</v>
      </c>
      <c r="AZ142">
        <v>1</v>
      </c>
      <c r="BA142">
        <v>0</v>
      </c>
      <c r="BB142">
        <v>0</v>
      </c>
      <c r="BC142">
        <v>1</v>
      </c>
      <c r="BD142">
        <v>0</v>
      </c>
      <c r="BE142">
        <v>0</v>
      </c>
      <c r="BF142">
        <v>1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1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1</v>
      </c>
      <c r="CG142">
        <v>0</v>
      </c>
    </row>
    <row r="143" spans="1:85">
      <c r="A143" t="s">
        <v>169</v>
      </c>
      <c r="B143" s="150" t="s">
        <v>1514</v>
      </c>
      <c r="C143" t="s">
        <v>1520</v>
      </c>
      <c r="D143" t="s">
        <v>1329</v>
      </c>
      <c r="E143" t="s">
        <v>1127</v>
      </c>
      <c r="F143">
        <v>2016</v>
      </c>
      <c r="G143" t="s">
        <v>78</v>
      </c>
      <c r="H143">
        <v>164</v>
      </c>
      <c r="I143" t="s">
        <v>703</v>
      </c>
      <c r="J143" t="s">
        <v>701</v>
      </c>
      <c r="K143" t="s">
        <v>702</v>
      </c>
      <c r="L143" s="2" t="s">
        <v>98</v>
      </c>
      <c r="M143" s="2" t="s">
        <v>100</v>
      </c>
      <c r="N143" t="s">
        <v>81</v>
      </c>
      <c r="O143" t="s">
        <v>81</v>
      </c>
      <c r="P143" t="s">
        <v>81</v>
      </c>
      <c r="Q143" t="s">
        <v>82</v>
      </c>
      <c r="R143" t="s">
        <v>81</v>
      </c>
      <c r="S143" t="s">
        <v>81</v>
      </c>
      <c r="T143" t="s">
        <v>81</v>
      </c>
      <c r="U143" t="s">
        <v>81</v>
      </c>
      <c r="V143" t="s">
        <v>82</v>
      </c>
      <c r="W143" t="s">
        <v>81</v>
      </c>
      <c r="X143" t="s">
        <v>81</v>
      </c>
      <c r="Y143" t="s">
        <v>81</v>
      </c>
      <c r="Z143" t="s">
        <v>81</v>
      </c>
      <c r="AA143" t="s">
        <v>81</v>
      </c>
      <c r="AB143" t="s">
        <v>81</v>
      </c>
      <c r="AC143" t="s">
        <v>81</v>
      </c>
      <c r="AD143" t="s">
        <v>81</v>
      </c>
      <c r="AE143" t="s">
        <v>81</v>
      </c>
      <c r="AF143" t="s">
        <v>81</v>
      </c>
      <c r="AG143" t="s">
        <v>81</v>
      </c>
      <c r="AH143" t="s">
        <v>81</v>
      </c>
      <c r="AI143" t="s">
        <v>81</v>
      </c>
      <c r="AJ143">
        <v>0</v>
      </c>
      <c r="AK143">
        <v>0</v>
      </c>
      <c r="AL143">
        <v>0</v>
      </c>
      <c r="AM143">
        <v>0</v>
      </c>
      <c r="AN143">
        <v>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X143">
        <v>1</v>
      </c>
      <c r="AY143">
        <v>0</v>
      </c>
      <c r="AZ143">
        <v>1</v>
      </c>
      <c r="BA143">
        <v>0</v>
      </c>
      <c r="BB143">
        <v>0</v>
      </c>
      <c r="BC143">
        <v>1</v>
      </c>
      <c r="BD143">
        <v>0</v>
      </c>
      <c r="BE143">
        <v>0</v>
      </c>
      <c r="BF143">
        <v>1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1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1</v>
      </c>
      <c r="CG143">
        <v>0</v>
      </c>
    </row>
    <row r="144" spans="1:85">
      <c r="A144" t="s">
        <v>196</v>
      </c>
      <c r="B144" s="150" t="s">
        <v>1515</v>
      </c>
      <c r="C144" t="s">
        <v>1519</v>
      </c>
      <c r="D144" t="s">
        <v>1355</v>
      </c>
      <c r="E144" t="s">
        <v>1153</v>
      </c>
      <c r="F144">
        <v>2016</v>
      </c>
      <c r="G144" t="s">
        <v>78</v>
      </c>
      <c r="H144">
        <v>164</v>
      </c>
      <c r="I144" t="s">
        <v>781</v>
      </c>
      <c r="J144" t="s">
        <v>779</v>
      </c>
      <c r="K144" t="s">
        <v>780</v>
      </c>
      <c r="L144" s="2" t="s">
        <v>98</v>
      </c>
      <c r="M144" s="2" t="s">
        <v>100</v>
      </c>
      <c r="N144" t="s">
        <v>81</v>
      </c>
      <c r="O144" t="s">
        <v>81</v>
      </c>
      <c r="P144" t="s">
        <v>81</v>
      </c>
      <c r="Q144" t="s">
        <v>82</v>
      </c>
      <c r="R144" t="s">
        <v>81</v>
      </c>
      <c r="S144" t="s">
        <v>81</v>
      </c>
      <c r="T144" t="s">
        <v>81</v>
      </c>
      <c r="U144" t="s">
        <v>81</v>
      </c>
      <c r="V144" t="s">
        <v>82</v>
      </c>
      <c r="W144" t="s">
        <v>81</v>
      </c>
      <c r="X144" t="s">
        <v>81</v>
      </c>
      <c r="Y144" t="s">
        <v>81</v>
      </c>
      <c r="Z144" t="s">
        <v>81</v>
      </c>
      <c r="AA144" t="s">
        <v>81</v>
      </c>
      <c r="AB144" t="s">
        <v>81</v>
      </c>
      <c r="AC144" t="s">
        <v>81</v>
      </c>
      <c r="AD144" t="s">
        <v>81</v>
      </c>
      <c r="AE144" t="s">
        <v>81</v>
      </c>
      <c r="AF144" t="s">
        <v>81</v>
      </c>
      <c r="AG144" t="s">
        <v>81</v>
      </c>
      <c r="AH144" t="s">
        <v>81</v>
      </c>
      <c r="AI144" t="s">
        <v>81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1</v>
      </c>
      <c r="AX144">
        <v>1</v>
      </c>
      <c r="AY144">
        <v>0</v>
      </c>
      <c r="AZ144">
        <v>1</v>
      </c>
      <c r="BA144">
        <v>0</v>
      </c>
      <c r="BB144">
        <v>0</v>
      </c>
      <c r="BC144">
        <v>1</v>
      </c>
      <c r="BD144">
        <v>0</v>
      </c>
      <c r="BE144">
        <v>0</v>
      </c>
      <c r="BF144">
        <v>1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1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1</v>
      </c>
      <c r="CG144">
        <v>0</v>
      </c>
    </row>
    <row r="145" spans="1:85">
      <c r="A145" t="s">
        <v>197</v>
      </c>
      <c r="B145" s="150" t="s">
        <v>1515</v>
      </c>
      <c r="C145" t="s">
        <v>1521</v>
      </c>
      <c r="D145" t="s">
        <v>1356</v>
      </c>
      <c r="E145" t="s">
        <v>1154</v>
      </c>
      <c r="F145">
        <v>2016</v>
      </c>
      <c r="G145" t="s">
        <v>78</v>
      </c>
      <c r="H145">
        <v>164</v>
      </c>
      <c r="I145" t="s">
        <v>784</v>
      </c>
      <c r="J145" t="s">
        <v>782</v>
      </c>
      <c r="K145" t="s">
        <v>783</v>
      </c>
      <c r="L145" s="2" t="s">
        <v>98</v>
      </c>
      <c r="M145" s="2" t="s">
        <v>100</v>
      </c>
      <c r="N145" t="s">
        <v>81</v>
      </c>
      <c r="O145" t="s">
        <v>81</v>
      </c>
      <c r="P145" t="s">
        <v>81</v>
      </c>
      <c r="Q145" t="s">
        <v>82</v>
      </c>
      <c r="R145" t="s">
        <v>81</v>
      </c>
      <c r="S145" t="s">
        <v>81</v>
      </c>
      <c r="T145" t="s">
        <v>81</v>
      </c>
      <c r="U145" t="s">
        <v>81</v>
      </c>
      <c r="V145" t="s">
        <v>82</v>
      </c>
      <c r="W145" t="s">
        <v>81</v>
      </c>
      <c r="X145" t="s">
        <v>81</v>
      </c>
      <c r="Y145" t="s">
        <v>81</v>
      </c>
      <c r="Z145" t="s">
        <v>81</v>
      </c>
      <c r="AA145" t="s">
        <v>81</v>
      </c>
      <c r="AB145" t="s">
        <v>81</v>
      </c>
      <c r="AC145" t="s">
        <v>81</v>
      </c>
      <c r="AD145" t="s">
        <v>81</v>
      </c>
      <c r="AE145" t="s">
        <v>81</v>
      </c>
      <c r="AF145" t="s">
        <v>81</v>
      </c>
      <c r="AG145" t="s">
        <v>81</v>
      </c>
      <c r="AH145" t="s">
        <v>81</v>
      </c>
      <c r="AI145" t="s">
        <v>81</v>
      </c>
      <c r="AJ145">
        <v>0</v>
      </c>
      <c r="AK145">
        <v>0</v>
      </c>
      <c r="AL145">
        <v>0</v>
      </c>
      <c r="AM145">
        <v>0</v>
      </c>
      <c r="AN145">
        <v>1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X145">
        <v>1</v>
      </c>
      <c r="AY145">
        <v>0</v>
      </c>
      <c r="AZ145">
        <v>1</v>
      </c>
      <c r="BA145">
        <v>0</v>
      </c>
      <c r="BB145">
        <v>0</v>
      </c>
      <c r="BC145">
        <v>1</v>
      </c>
      <c r="BD145">
        <v>0</v>
      </c>
      <c r="BE145">
        <v>0</v>
      </c>
      <c r="BF145">
        <v>1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1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1</v>
      </c>
      <c r="CG145">
        <v>0</v>
      </c>
    </row>
    <row r="146" spans="1:85">
      <c r="A146" t="s">
        <v>203</v>
      </c>
      <c r="B146" s="150" t="s">
        <v>1515</v>
      </c>
      <c r="C146" t="s">
        <v>1519</v>
      </c>
      <c r="D146" t="s">
        <v>1362</v>
      </c>
      <c r="E146" t="s">
        <v>1160</v>
      </c>
      <c r="F146">
        <v>2016</v>
      </c>
      <c r="G146" t="s">
        <v>78</v>
      </c>
      <c r="H146">
        <v>164</v>
      </c>
      <c r="I146" t="s">
        <v>802</v>
      </c>
      <c r="J146" t="s">
        <v>800</v>
      </c>
      <c r="K146" t="s">
        <v>801</v>
      </c>
      <c r="L146" s="2" t="s">
        <v>98</v>
      </c>
      <c r="M146" s="2" t="s">
        <v>100</v>
      </c>
      <c r="N146" t="s">
        <v>81</v>
      </c>
      <c r="O146" t="s">
        <v>81</v>
      </c>
      <c r="P146" t="s">
        <v>81</v>
      </c>
      <c r="Q146" t="s">
        <v>82</v>
      </c>
      <c r="R146" t="s">
        <v>81</v>
      </c>
      <c r="S146" t="s">
        <v>81</v>
      </c>
      <c r="T146" t="s">
        <v>81</v>
      </c>
      <c r="U146" t="s">
        <v>81</v>
      </c>
      <c r="V146" t="s">
        <v>81</v>
      </c>
      <c r="W146" t="s">
        <v>81</v>
      </c>
      <c r="X146" t="s">
        <v>81</v>
      </c>
      <c r="Y146" t="s">
        <v>81</v>
      </c>
      <c r="Z146" t="s">
        <v>81</v>
      </c>
      <c r="AA146" t="s">
        <v>81</v>
      </c>
      <c r="AB146" t="s">
        <v>81</v>
      </c>
      <c r="AC146" t="s">
        <v>81</v>
      </c>
      <c r="AD146" t="s">
        <v>81</v>
      </c>
      <c r="AE146" t="s">
        <v>81</v>
      </c>
      <c r="AF146" t="s">
        <v>81</v>
      </c>
      <c r="AG146" t="s">
        <v>81</v>
      </c>
      <c r="AH146" t="s">
        <v>81</v>
      </c>
      <c r="AI146" t="s">
        <v>81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1</v>
      </c>
      <c r="AW146">
        <v>1</v>
      </c>
      <c r="AX146">
        <v>1</v>
      </c>
      <c r="AY146">
        <v>0</v>
      </c>
      <c r="AZ146">
        <v>1</v>
      </c>
      <c r="BA146">
        <v>0</v>
      </c>
      <c r="BB146">
        <v>0</v>
      </c>
      <c r="BC146">
        <v>1</v>
      </c>
      <c r="BD146">
        <v>0</v>
      </c>
      <c r="BE146">
        <v>0</v>
      </c>
      <c r="BF146">
        <v>1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1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1</v>
      </c>
      <c r="CG146">
        <v>0</v>
      </c>
    </row>
    <row r="147" spans="1:85">
      <c r="A147" t="s">
        <v>204</v>
      </c>
      <c r="B147" s="150" t="s">
        <v>1515</v>
      </c>
      <c r="C147" t="s">
        <v>1519</v>
      </c>
      <c r="D147" t="s">
        <v>1363</v>
      </c>
      <c r="E147" t="s">
        <v>1161</v>
      </c>
      <c r="F147">
        <v>2016</v>
      </c>
      <c r="G147" t="s">
        <v>78</v>
      </c>
      <c r="H147">
        <v>164</v>
      </c>
      <c r="I147" t="s">
        <v>805</v>
      </c>
      <c r="J147" t="s">
        <v>803</v>
      </c>
      <c r="K147" t="s">
        <v>804</v>
      </c>
      <c r="L147" s="2" t="s">
        <v>98</v>
      </c>
      <c r="M147" s="2" t="s">
        <v>100</v>
      </c>
      <c r="N147" t="s">
        <v>81</v>
      </c>
      <c r="O147" t="s">
        <v>81</v>
      </c>
      <c r="P147" t="s">
        <v>81</v>
      </c>
      <c r="Q147" t="s">
        <v>82</v>
      </c>
      <c r="R147" t="s">
        <v>81</v>
      </c>
      <c r="S147" t="s">
        <v>81</v>
      </c>
      <c r="T147" t="s">
        <v>81</v>
      </c>
      <c r="U147" t="s">
        <v>81</v>
      </c>
      <c r="V147" t="s">
        <v>81</v>
      </c>
      <c r="W147" t="s">
        <v>81</v>
      </c>
      <c r="X147" t="s">
        <v>81</v>
      </c>
      <c r="Y147" t="s">
        <v>81</v>
      </c>
      <c r="Z147" t="s">
        <v>81</v>
      </c>
      <c r="AA147" t="s">
        <v>81</v>
      </c>
      <c r="AB147" t="s">
        <v>81</v>
      </c>
      <c r="AC147" t="s">
        <v>81</v>
      </c>
      <c r="AD147" t="s">
        <v>81</v>
      </c>
      <c r="AE147" t="s">
        <v>81</v>
      </c>
      <c r="AF147" t="s">
        <v>81</v>
      </c>
      <c r="AG147" t="s">
        <v>81</v>
      </c>
      <c r="AH147" t="s">
        <v>81</v>
      </c>
      <c r="AI147" t="s">
        <v>81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X147">
        <v>1</v>
      </c>
      <c r="AY147">
        <v>0</v>
      </c>
      <c r="AZ147">
        <v>1</v>
      </c>
      <c r="BA147">
        <v>0</v>
      </c>
      <c r="BB147">
        <v>0</v>
      </c>
      <c r="BC147">
        <v>1</v>
      </c>
      <c r="BD147">
        <v>0</v>
      </c>
      <c r="BE147">
        <v>0</v>
      </c>
      <c r="BF147">
        <v>1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1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1</v>
      </c>
      <c r="CG147">
        <v>0</v>
      </c>
    </row>
    <row r="148" spans="1:85">
      <c r="A148" t="s">
        <v>207</v>
      </c>
      <c r="B148" s="150" t="s">
        <v>1515</v>
      </c>
      <c r="C148" t="s">
        <v>1518</v>
      </c>
      <c r="D148" t="s">
        <v>1366</v>
      </c>
      <c r="E148" t="s">
        <v>1164</v>
      </c>
      <c r="F148">
        <v>2016</v>
      </c>
      <c r="G148" t="s">
        <v>78</v>
      </c>
      <c r="H148">
        <v>164</v>
      </c>
      <c r="I148" t="s">
        <v>814</v>
      </c>
      <c r="J148" t="s">
        <v>812</v>
      </c>
      <c r="K148" t="s">
        <v>813</v>
      </c>
      <c r="L148" s="2" t="s">
        <v>98</v>
      </c>
      <c r="M148" s="2" t="s">
        <v>100</v>
      </c>
      <c r="N148" t="s">
        <v>81</v>
      </c>
      <c r="O148" t="s">
        <v>81</v>
      </c>
      <c r="P148" t="s">
        <v>81</v>
      </c>
      <c r="Q148" t="s">
        <v>82</v>
      </c>
      <c r="R148" t="s">
        <v>81</v>
      </c>
      <c r="S148" t="s">
        <v>81</v>
      </c>
      <c r="T148" t="s">
        <v>81</v>
      </c>
      <c r="U148" t="s">
        <v>81</v>
      </c>
      <c r="V148" t="s">
        <v>82</v>
      </c>
      <c r="W148" t="s">
        <v>81</v>
      </c>
      <c r="X148" t="s">
        <v>81</v>
      </c>
      <c r="Y148" t="s">
        <v>81</v>
      </c>
      <c r="Z148" t="s">
        <v>81</v>
      </c>
      <c r="AA148" t="s">
        <v>81</v>
      </c>
      <c r="AB148" t="s">
        <v>81</v>
      </c>
      <c r="AC148" t="s">
        <v>81</v>
      </c>
      <c r="AD148" t="s">
        <v>81</v>
      </c>
      <c r="AE148" t="s">
        <v>81</v>
      </c>
      <c r="AF148" t="s">
        <v>81</v>
      </c>
      <c r="AG148" t="s">
        <v>81</v>
      </c>
      <c r="AH148" t="s">
        <v>81</v>
      </c>
      <c r="AI148" t="s">
        <v>81</v>
      </c>
      <c r="AJ148">
        <v>0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1</v>
      </c>
      <c r="AX148">
        <v>1</v>
      </c>
      <c r="AY148">
        <v>0</v>
      </c>
      <c r="AZ148">
        <v>1</v>
      </c>
      <c r="BA148">
        <v>0</v>
      </c>
      <c r="BB148">
        <v>0</v>
      </c>
      <c r="BC148">
        <v>1</v>
      </c>
      <c r="BD148">
        <v>0</v>
      </c>
      <c r="BE148">
        <v>0</v>
      </c>
      <c r="BF148">
        <v>1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1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1</v>
      </c>
      <c r="CG148">
        <v>0</v>
      </c>
    </row>
    <row r="149" spans="1:85">
      <c r="A149" t="s">
        <v>286</v>
      </c>
      <c r="B149" s="150" t="s">
        <v>1516</v>
      </c>
      <c r="C149" t="s">
        <v>1519</v>
      </c>
      <c r="D149" t="s">
        <v>1436</v>
      </c>
      <c r="E149" t="s">
        <v>1233</v>
      </c>
      <c r="F149">
        <v>2016</v>
      </c>
      <c r="G149" t="s">
        <v>78</v>
      </c>
      <c r="H149">
        <v>164</v>
      </c>
      <c r="I149" t="s">
        <v>1023</v>
      </c>
      <c r="J149" t="s">
        <v>1024</v>
      </c>
      <c r="K149" t="s">
        <v>1025</v>
      </c>
      <c r="L149" s="2" t="s">
        <v>98</v>
      </c>
      <c r="M149" s="2" t="s">
        <v>100</v>
      </c>
      <c r="N149" t="s">
        <v>81</v>
      </c>
      <c r="O149" t="s">
        <v>81</v>
      </c>
      <c r="P149" t="s">
        <v>81</v>
      </c>
      <c r="Q149" t="s">
        <v>81</v>
      </c>
      <c r="R149" t="s">
        <v>81</v>
      </c>
      <c r="S149" t="s">
        <v>81</v>
      </c>
      <c r="T149" t="s">
        <v>81</v>
      </c>
      <c r="U149" t="s">
        <v>81</v>
      </c>
      <c r="V149" t="s">
        <v>81</v>
      </c>
      <c r="W149" t="s">
        <v>81</v>
      </c>
      <c r="X149" t="s">
        <v>81</v>
      </c>
      <c r="Y149" t="s">
        <v>81</v>
      </c>
      <c r="Z149" t="s">
        <v>81</v>
      </c>
      <c r="AA149" t="s">
        <v>81</v>
      </c>
      <c r="AB149" t="s">
        <v>81</v>
      </c>
      <c r="AC149" t="s">
        <v>81</v>
      </c>
      <c r="AD149" t="s">
        <v>81</v>
      </c>
      <c r="AE149" t="s">
        <v>82</v>
      </c>
      <c r="AF149" t="s">
        <v>81</v>
      </c>
      <c r="AG149" t="s">
        <v>81</v>
      </c>
      <c r="AH149" t="s">
        <v>81</v>
      </c>
      <c r="AI149" t="s">
        <v>81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X149">
        <v>1</v>
      </c>
      <c r="AY149">
        <v>0</v>
      </c>
      <c r="AZ149">
        <v>1</v>
      </c>
      <c r="BA149">
        <v>0</v>
      </c>
      <c r="BB149">
        <v>0</v>
      </c>
      <c r="BC149">
        <v>1</v>
      </c>
      <c r="BD149">
        <v>0</v>
      </c>
      <c r="BE149">
        <v>0</v>
      </c>
      <c r="BF149">
        <v>1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1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1</v>
      </c>
      <c r="BW149">
        <v>0</v>
      </c>
      <c r="BX149">
        <v>1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1</v>
      </c>
      <c r="CG149">
        <v>0</v>
      </c>
    </row>
    <row r="150" spans="1:85">
      <c r="A150" t="s">
        <v>263</v>
      </c>
      <c r="B150" s="150" t="s">
        <v>1516</v>
      </c>
      <c r="C150" t="s">
        <v>1520</v>
      </c>
      <c r="D150" t="s">
        <v>1422</v>
      </c>
      <c r="E150" t="s">
        <v>1219</v>
      </c>
      <c r="F150">
        <v>2016</v>
      </c>
      <c r="G150" t="s">
        <v>78</v>
      </c>
      <c r="H150">
        <v>193</v>
      </c>
      <c r="I150" t="s">
        <v>981</v>
      </c>
      <c r="J150" t="s">
        <v>982</v>
      </c>
      <c r="K150" t="s">
        <v>983</v>
      </c>
      <c r="L150" s="2" t="s">
        <v>127</v>
      </c>
      <c r="M150" s="2" t="s">
        <v>100</v>
      </c>
      <c r="N150" t="s">
        <v>81</v>
      </c>
      <c r="O150" t="s">
        <v>81</v>
      </c>
      <c r="P150" t="s">
        <v>81</v>
      </c>
      <c r="Q150" t="s">
        <v>81</v>
      </c>
      <c r="R150" t="s">
        <v>81</v>
      </c>
      <c r="S150" t="s">
        <v>81</v>
      </c>
      <c r="T150" t="s">
        <v>81</v>
      </c>
      <c r="U150" t="s">
        <v>81</v>
      </c>
      <c r="V150" t="s">
        <v>81</v>
      </c>
      <c r="W150" t="s">
        <v>81</v>
      </c>
      <c r="X150" t="s">
        <v>82</v>
      </c>
      <c r="Y150" t="s">
        <v>81</v>
      </c>
      <c r="Z150" t="s">
        <v>81</v>
      </c>
      <c r="AA150" t="s">
        <v>81</v>
      </c>
      <c r="AB150" t="s">
        <v>81</v>
      </c>
      <c r="AC150" t="s">
        <v>82</v>
      </c>
      <c r="AD150" t="s">
        <v>81</v>
      </c>
      <c r="AE150" t="s">
        <v>81</v>
      </c>
      <c r="AF150" t="s">
        <v>81</v>
      </c>
      <c r="AG150" t="s">
        <v>81</v>
      </c>
      <c r="AH150" t="s">
        <v>81</v>
      </c>
      <c r="AI150" t="s">
        <v>81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0</v>
      </c>
      <c r="AX150">
        <v>0</v>
      </c>
      <c r="AY150">
        <v>0</v>
      </c>
      <c r="AZ150">
        <v>1</v>
      </c>
      <c r="BA150">
        <v>0</v>
      </c>
      <c r="BB150">
        <v>0</v>
      </c>
      <c r="BC150">
        <v>1</v>
      </c>
      <c r="BD150">
        <v>0</v>
      </c>
      <c r="BE150">
        <v>0</v>
      </c>
      <c r="BF150">
        <v>1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1</v>
      </c>
      <c r="BN150">
        <v>1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</row>
    <row r="151" spans="1:85">
      <c r="A151" t="s">
        <v>195</v>
      </c>
      <c r="B151" s="150" t="s">
        <v>1515</v>
      </c>
      <c r="C151" t="s">
        <v>1521</v>
      </c>
      <c r="D151" t="s">
        <v>1354</v>
      </c>
      <c r="E151" t="s">
        <v>1152</v>
      </c>
      <c r="F151">
        <v>2016</v>
      </c>
      <c r="G151" t="s">
        <v>78</v>
      </c>
      <c r="H151">
        <v>193</v>
      </c>
      <c r="I151" t="s">
        <v>778</v>
      </c>
      <c r="J151" t="s">
        <v>776</v>
      </c>
      <c r="K151" t="s">
        <v>777</v>
      </c>
      <c r="L151" s="1" t="s">
        <v>1530</v>
      </c>
      <c r="M151" s="2" t="s">
        <v>114</v>
      </c>
      <c r="N151" t="s">
        <v>81</v>
      </c>
      <c r="O151" t="s">
        <v>81</v>
      </c>
      <c r="P151" t="s">
        <v>81</v>
      </c>
      <c r="Q151" t="s">
        <v>81</v>
      </c>
      <c r="R151" t="s">
        <v>81</v>
      </c>
      <c r="S151" t="s">
        <v>81</v>
      </c>
      <c r="T151" t="s">
        <v>81</v>
      </c>
      <c r="U151" t="s">
        <v>81</v>
      </c>
      <c r="V151" t="s">
        <v>82</v>
      </c>
      <c r="W151" t="s">
        <v>81</v>
      </c>
      <c r="X151" t="s">
        <v>82</v>
      </c>
      <c r="Y151" t="s">
        <v>81</v>
      </c>
      <c r="Z151" t="s">
        <v>81</v>
      </c>
      <c r="AA151" t="s">
        <v>81</v>
      </c>
      <c r="AB151" t="s">
        <v>81</v>
      </c>
      <c r="AC151" t="s">
        <v>81</v>
      </c>
      <c r="AD151" t="s">
        <v>81</v>
      </c>
      <c r="AE151" t="s">
        <v>82</v>
      </c>
      <c r="AF151" t="s">
        <v>81</v>
      </c>
      <c r="AG151" t="s">
        <v>81</v>
      </c>
      <c r="AH151" t="s">
        <v>81</v>
      </c>
      <c r="AI151" t="s">
        <v>81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1</v>
      </c>
      <c r="AX151">
        <v>0</v>
      </c>
      <c r="AY151">
        <v>0</v>
      </c>
      <c r="AZ151">
        <v>1</v>
      </c>
      <c r="BA151">
        <v>0</v>
      </c>
      <c r="BB151">
        <v>0</v>
      </c>
      <c r="BC151">
        <v>1</v>
      </c>
      <c r="BD151">
        <v>0</v>
      </c>
      <c r="BE151">
        <v>0</v>
      </c>
      <c r="BF151">
        <v>1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1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</row>
    <row r="152" spans="1:85">
      <c r="A152" t="s">
        <v>159</v>
      </c>
      <c r="B152" s="150" t="s">
        <v>1514</v>
      </c>
      <c r="C152" t="s">
        <v>1520</v>
      </c>
      <c r="D152" t="s">
        <v>1319</v>
      </c>
      <c r="E152" t="s">
        <v>1117</v>
      </c>
      <c r="F152">
        <v>2016</v>
      </c>
      <c r="G152" t="s">
        <v>78</v>
      </c>
      <c r="H152">
        <v>203</v>
      </c>
      <c r="I152" t="s">
        <v>673</v>
      </c>
      <c r="J152" t="s">
        <v>671</v>
      </c>
      <c r="K152" t="s">
        <v>672</v>
      </c>
      <c r="L152" s="1" t="s">
        <v>1526</v>
      </c>
      <c r="M152" s="2" t="s">
        <v>114</v>
      </c>
      <c r="N152" t="s">
        <v>81</v>
      </c>
      <c r="O152" t="s">
        <v>81</v>
      </c>
      <c r="P152" t="s">
        <v>81</v>
      </c>
      <c r="Q152" t="s">
        <v>81</v>
      </c>
      <c r="R152" t="s">
        <v>81</v>
      </c>
      <c r="S152" t="s">
        <v>81</v>
      </c>
      <c r="T152" t="s">
        <v>81</v>
      </c>
      <c r="U152" t="s">
        <v>81</v>
      </c>
      <c r="V152" t="s">
        <v>81</v>
      </c>
      <c r="W152" t="s">
        <v>81</v>
      </c>
      <c r="X152" t="s">
        <v>81</v>
      </c>
      <c r="Y152" t="s">
        <v>81</v>
      </c>
      <c r="Z152" t="s">
        <v>81</v>
      </c>
      <c r="AA152" t="s">
        <v>82</v>
      </c>
      <c r="AB152" t="s">
        <v>81</v>
      </c>
      <c r="AC152" t="s">
        <v>81</v>
      </c>
      <c r="AD152" t="s">
        <v>81</v>
      </c>
      <c r="AE152" t="s">
        <v>81</v>
      </c>
      <c r="AF152" t="s">
        <v>82</v>
      </c>
      <c r="AG152" t="s">
        <v>81</v>
      </c>
      <c r="AH152" t="s">
        <v>81</v>
      </c>
      <c r="AI152" t="s">
        <v>81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1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1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</row>
    <row r="153" spans="1:85">
      <c r="A153" t="s">
        <v>248</v>
      </c>
      <c r="B153" s="150" t="s">
        <v>1516</v>
      </c>
      <c r="C153" t="s">
        <v>1518</v>
      </c>
      <c r="D153" t="s">
        <v>1397</v>
      </c>
      <c r="E153" t="s">
        <v>1194</v>
      </c>
      <c r="F153">
        <v>2016</v>
      </c>
      <c r="G153" t="s">
        <v>78</v>
      </c>
      <c r="H153">
        <v>215</v>
      </c>
      <c r="I153" t="s">
        <v>906</v>
      </c>
      <c r="J153" t="s">
        <v>907</v>
      </c>
      <c r="K153" t="s">
        <v>908</v>
      </c>
      <c r="L153" s="2" t="s">
        <v>102</v>
      </c>
      <c r="M153" s="2" t="s">
        <v>261</v>
      </c>
      <c r="N153" t="s">
        <v>81</v>
      </c>
      <c r="O153" t="s">
        <v>81</v>
      </c>
      <c r="P153" t="s">
        <v>81</v>
      </c>
      <c r="Q153" t="s">
        <v>82</v>
      </c>
      <c r="R153" t="s">
        <v>81</v>
      </c>
      <c r="S153" t="s">
        <v>81</v>
      </c>
      <c r="T153" t="s">
        <v>81</v>
      </c>
      <c r="U153" t="s">
        <v>81</v>
      </c>
      <c r="V153" t="s">
        <v>81</v>
      </c>
      <c r="W153" t="s">
        <v>81</v>
      </c>
      <c r="X153" t="s">
        <v>81</v>
      </c>
      <c r="Y153" t="s">
        <v>81</v>
      </c>
      <c r="Z153" t="s">
        <v>81</v>
      </c>
      <c r="AA153" t="s">
        <v>81</v>
      </c>
      <c r="AB153" t="s">
        <v>81</v>
      </c>
      <c r="AC153" t="s">
        <v>81</v>
      </c>
      <c r="AD153" t="s">
        <v>81</v>
      </c>
      <c r="AE153" t="s">
        <v>81</v>
      </c>
      <c r="AF153" t="s">
        <v>81</v>
      </c>
      <c r="AG153" t="s">
        <v>81</v>
      </c>
      <c r="AH153" t="s">
        <v>82</v>
      </c>
      <c r="AI153" t="s">
        <v>81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1</v>
      </c>
      <c r="AU153">
        <v>1</v>
      </c>
      <c r="AV153">
        <v>1</v>
      </c>
      <c r="AW153">
        <v>1</v>
      </c>
      <c r="AX153">
        <v>0</v>
      </c>
      <c r="AY153">
        <v>0</v>
      </c>
      <c r="AZ153">
        <v>1</v>
      </c>
      <c r="BA153">
        <v>0</v>
      </c>
      <c r="BB153">
        <v>0</v>
      </c>
      <c r="BC153">
        <v>1</v>
      </c>
      <c r="BD153">
        <v>0</v>
      </c>
      <c r="BE153">
        <v>0</v>
      </c>
      <c r="BF153">
        <v>1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1</v>
      </c>
      <c r="BN153">
        <v>1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1</v>
      </c>
      <c r="BY153">
        <v>1</v>
      </c>
      <c r="BZ153">
        <v>1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</row>
    <row r="154" spans="1:85">
      <c r="A154" t="s">
        <v>254</v>
      </c>
      <c r="B154" s="150" t="s">
        <v>1516</v>
      </c>
      <c r="C154" t="s">
        <v>1519</v>
      </c>
      <c r="D154" t="s">
        <v>1414</v>
      </c>
      <c r="E154" t="s">
        <v>1211</v>
      </c>
      <c r="F154">
        <v>2016</v>
      </c>
      <c r="G154" t="s">
        <v>78</v>
      </c>
      <c r="H154">
        <v>215</v>
      </c>
      <c r="I154" t="s">
        <v>957</v>
      </c>
      <c r="J154" t="s">
        <v>958</v>
      </c>
      <c r="K154" t="s">
        <v>959</v>
      </c>
      <c r="L154" s="2" t="s">
        <v>102</v>
      </c>
      <c r="M154" s="2" t="s">
        <v>261</v>
      </c>
      <c r="N154" t="s">
        <v>81</v>
      </c>
      <c r="O154" t="s">
        <v>81</v>
      </c>
      <c r="P154" t="s">
        <v>81</v>
      </c>
      <c r="Q154" t="s">
        <v>82</v>
      </c>
      <c r="R154" t="s">
        <v>81</v>
      </c>
      <c r="S154" t="s">
        <v>81</v>
      </c>
      <c r="T154" t="s">
        <v>81</v>
      </c>
      <c r="U154" t="s">
        <v>81</v>
      </c>
      <c r="V154" t="s">
        <v>81</v>
      </c>
      <c r="W154" t="s">
        <v>81</v>
      </c>
      <c r="X154" t="s">
        <v>81</v>
      </c>
      <c r="Y154" t="s">
        <v>81</v>
      </c>
      <c r="Z154" t="s">
        <v>81</v>
      </c>
      <c r="AA154" t="s">
        <v>81</v>
      </c>
      <c r="AB154" t="s">
        <v>81</v>
      </c>
      <c r="AC154" t="s">
        <v>81</v>
      </c>
      <c r="AD154" t="s">
        <v>81</v>
      </c>
      <c r="AE154" t="s">
        <v>81</v>
      </c>
      <c r="AF154" t="s">
        <v>81</v>
      </c>
      <c r="AG154" t="s">
        <v>81</v>
      </c>
      <c r="AH154" t="s">
        <v>82</v>
      </c>
      <c r="AI154" t="s">
        <v>81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1</v>
      </c>
      <c r="AP154">
        <v>0</v>
      </c>
      <c r="AQ154">
        <v>0</v>
      </c>
      <c r="AR154">
        <v>1</v>
      </c>
      <c r="AS154">
        <v>0</v>
      </c>
      <c r="AT154">
        <v>1</v>
      </c>
      <c r="AU154">
        <v>1</v>
      </c>
      <c r="AV154">
        <v>1</v>
      </c>
      <c r="AW154">
        <v>1</v>
      </c>
      <c r="AX154">
        <v>0</v>
      </c>
      <c r="AY154">
        <v>0</v>
      </c>
      <c r="AZ154">
        <v>1</v>
      </c>
      <c r="BA154">
        <v>0</v>
      </c>
      <c r="BB154">
        <v>0</v>
      </c>
      <c r="BC154">
        <v>1</v>
      </c>
      <c r="BD154">
        <v>0</v>
      </c>
      <c r="BE154">
        <v>0</v>
      </c>
      <c r="BF154">
        <v>1</v>
      </c>
      <c r="BG154">
        <v>0</v>
      </c>
      <c r="BH154">
        <v>0</v>
      </c>
      <c r="BI154">
        <v>0</v>
      </c>
      <c r="BJ154">
        <v>0</v>
      </c>
      <c r="BK154">
        <v>1</v>
      </c>
      <c r="BL154">
        <v>0</v>
      </c>
      <c r="BM154">
        <v>1</v>
      </c>
      <c r="BN154">
        <v>1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1</v>
      </c>
      <c r="CA154">
        <v>0</v>
      </c>
      <c r="CB154">
        <v>0</v>
      </c>
      <c r="CC154">
        <v>1</v>
      </c>
      <c r="CD154">
        <v>0</v>
      </c>
      <c r="CE154">
        <v>0</v>
      </c>
      <c r="CF154">
        <v>0</v>
      </c>
      <c r="CG154">
        <v>0</v>
      </c>
    </row>
    <row r="155" spans="1:85">
      <c r="A155" t="s">
        <v>278</v>
      </c>
      <c r="B155" s="150" t="s">
        <v>1516</v>
      </c>
      <c r="C155" t="s">
        <v>1520</v>
      </c>
      <c r="D155" t="s">
        <v>1437</v>
      </c>
      <c r="E155" t="s">
        <v>1234</v>
      </c>
      <c r="F155">
        <v>2016</v>
      </c>
      <c r="G155" t="s">
        <v>78</v>
      </c>
      <c r="H155">
        <v>215</v>
      </c>
      <c r="I155" t="s">
        <v>1026</v>
      </c>
      <c r="J155" t="s">
        <v>1027</v>
      </c>
      <c r="K155" t="s">
        <v>1028</v>
      </c>
      <c r="L155" s="2" t="s">
        <v>102</v>
      </c>
      <c r="M155" s="2" t="s">
        <v>261</v>
      </c>
      <c r="N155" t="s">
        <v>81</v>
      </c>
      <c r="O155" t="s">
        <v>81</v>
      </c>
      <c r="P155" t="s">
        <v>81</v>
      </c>
      <c r="Q155" t="s">
        <v>82</v>
      </c>
      <c r="R155" t="s">
        <v>81</v>
      </c>
      <c r="S155" t="s">
        <v>81</v>
      </c>
      <c r="T155" t="s">
        <v>81</v>
      </c>
      <c r="U155" t="s">
        <v>81</v>
      </c>
      <c r="V155" t="s">
        <v>81</v>
      </c>
      <c r="W155" t="s">
        <v>81</v>
      </c>
      <c r="X155" t="s">
        <v>81</v>
      </c>
      <c r="Y155" t="s">
        <v>81</v>
      </c>
      <c r="Z155" t="s">
        <v>81</v>
      </c>
      <c r="AA155" t="s">
        <v>81</v>
      </c>
      <c r="AB155" t="s">
        <v>81</v>
      </c>
      <c r="AC155" t="s">
        <v>81</v>
      </c>
      <c r="AD155" t="s">
        <v>81</v>
      </c>
      <c r="AE155" t="s">
        <v>82</v>
      </c>
      <c r="AF155" t="s">
        <v>81</v>
      </c>
      <c r="AG155" t="s">
        <v>81</v>
      </c>
      <c r="AH155" t="s">
        <v>82</v>
      </c>
      <c r="AI155" t="s">
        <v>81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0</v>
      </c>
      <c r="AR155">
        <v>1</v>
      </c>
      <c r="AS155">
        <v>0</v>
      </c>
      <c r="AT155">
        <v>1</v>
      </c>
      <c r="AU155">
        <v>1</v>
      </c>
      <c r="AV155">
        <v>1</v>
      </c>
      <c r="AW155">
        <v>1</v>
      </c>
      <c r="AX155">
        <v>0</v>
      </c>
      <c r="AY155">
        <v>0</v>
      </c>
      <c r="AZ155">
        <v>1</v>
      </c>
      <c r="BA155">
        <v>0</v>
      </c>
      <c r="BB155">
        <v>0</v>
      </c>
      <c r="BC155">
        <v>1</v>
      </c>
      <c r="BD155">
        <v>0</v>
      </c>
      <c r="BE155">
        <v>0</v>
      </c>
      <c r="BF155">
        <v>1</v>
      </c>
      <c r="BG155">
        <v>0</v>
      </c>
      <c r="BH155">
        <v>0</v>
      </c>
      <c r="BI155">
        <v>0</v>
      </c>
      <c r="BJ155">
        <v>0</v>
      </c>
      <c r="BK155">
        <v>1</v>
      </c>
      <c r="BL155">
        <v>0</v>
      </c>
      <c r="BM155">
        <v>1</v>
      </c>
      <c r="BN155">
        <v>1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1</v>
      </c>
      <c r="BY155">
        <v>1</v>
      </c>
      <c r="BZ155">
        <v>1</v>
      </c>
      <c r="CA155">
        <v>0</v>
      </c>
      <c r="CB155">
        <v>0</v>
      </c>
      <c r="CC155">
        <v>1</v>
      </c>
      <c r="CD155">
        <v>0</v>
      </c>
      <c r="CE155">
        <v>0</v>
      </c>
      <c r="CF155">
        <v>0</v>
      </c>
      <c r="CG155">
        <v>0</v>
      </c>
    </row>
    <row r="156" spans="1:85">
      <c r="A156" t="s">
        <v>271</v>
      </c>
      <c r="B156" s="150" t="s">
        <v>1516</v>
      </c>
      <c r="C156" t="s">
        <v>1520</v>
      </c>
      <c r="D156" t="s">
        <v>1430</v>
      </c>
      <c r="E156" t="s">
        <v>1227</v>
      </c>
      <c r="F156">
        <v>2016</v>
      </c>
      <c r="G156" t="s">
        <v>78</v>
      </c>
      <c r="H156">
        <v>215</v>
      </c>
      <c r="I156" t="s">
        <v>1005</v>
      </c>
      <c r="J156" t="s">
        <v>1006</v>
      </c>
      <c r="K156" t="s">
        <v>1007</v>
      </c>
      <c r="L156" s="2" t="s">
        <v>474</v>
      </c>
      <c r="M156" s="2" t="s">
        <v>261</v>
      </c>
      <c r="N156" t="s">
        <v>81</v>
      </c>
      <c r="O156" t="s">
        <v>81</v>
      </c>
      <c r="P156" t="s">
        <v>81</v>
      </c>
      <c r="Q156" t="s">
        <v>82</v>
      </c>
      <c r="R156" t="s">
        <v>81</v>
      </c>
      <c r="S156" t="s">
        <v>81</v>
      </c>
      <c r="T156" t="s">
        <v>81</v>
      </c>
      <c r="U156" t="s">
        <v>81</v>
      </c>
      <c r="V156" t="s">
        <v>81</v>
      </c>
      <c r="W156" t="s">
        <v>81</v>
      </c>
      <c r="X156" t="s">
        <v>81</v>
      </c>
      <c r="Y156" t="s">
        <v>81</v>
      </c>
      <c r="Z156" t="s">
        <v>81</v>
      </c>
      <c r="AA156" t="s">
        <v>82</v>
      </c>
      <c r="AB156" t="s">
        <v>81</v>
      </c>
      <c r="AC156" t="s">
        <v>81</v>
      </c>
      <c r="AD156" t="s">
        <v>81</v>
      </c>
      <c r="AE156" t="s">
        <v>81</v>
      </c>
      <c r="AF156" t="s">
        <v>81</v>
      </c>
      <c r="AG156" t="s">
        <v>81</v>
      </c>
      <c r="AH156" t="s">
        <v>82</v>
      </c>
      <c r="AI156" t="s">
        <v>81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1</v>
      </c>
      <c r="AX156">
        <v>0</v>
      </c>
      <c r="AY156">
        <v>0</v>
      </c>
      <c r="AZ156">
        <v>1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1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1</v>
      </c>
      <c r="BN156">
        <v>1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</row>
    <row r="157" spans="1:85">
      <c r="A157" t="s">
        <v>280</v>
      </c>
      <c r="B157" s="150" t="s">
        <v>1516</v>
      </c>
      <c r="C157" t="s">
        <v>1520</v>
      </c>
      <c r="D157" t="s">
        <v>1439</v>
      </c>
      <c r="E157" t="s">
        <v>1236</v>
      </c>
      <c r="F157">
        <v>2016</v>
      </c>
      <c r="G157" t="s">
        <v>78</v>
      </c>
      <c r="H157">
        <v>215</v>
      </c>
      <c r="I157" t="s">
        <v>1032</v>
      </c>
      <c r="J157" t="s">
        <v>1033</v>
      </c>
      <c r="K157" t="s">
        <v>1034</v>
      </c>
      <c r="L157" s="2" t="s">
        <v>469</v>
      </c>
      <c r="M157" s="2" t="s">
        <v>261</v>
      </c>
      <c r="N157" t="s">
        <v>81</v>
      </c>
      <c r="O157" t="s">
        <v>81</v>
      </c>
      <c r="P157" t="s">
        <v>81</v>
      </c>
      <c r="Q157" t="s">
        <v>82</v>
      </c>
      <c r="R157" t="s">
        <v>81</v>
      </c>
      <c r="S157" t="s">
        <v>81</v>
      </c>
      <c r="T157" t="s">
        <v>81</v>
      </c>
      <c r="U157" t="s">
        <v>81</v>
      </c>
      <c r="V157" t="s">
        <v>81</v>
      </c>
      <c r="W157" t="s">
        <v>81</v>
      </c>
      <c r="X157" t="s">
        <v>81</v>
      </c>
      <c r="Y157" t="s">
        <v>81</v>
      </c>
      <c r="Z157" t="s">
        <v>81</v>
      </c>
      <c r="AA157" t="s">
        <v>82</v>
      </c>
      <c r="AB157" t="s">
        <v>81</v>
      </c>
      <c r="AC157" t="s">
        <v>81</v>
      </c>
      <c r="AD157" t="s">
        <v>81</v>
      </c>
      <c r="AE157" t="s">
        <v>82</v>
      </c>
      <c r="AF157" t="s">
        <v>81</v>
      </c>
      <c r="AG157" t="s">
        <v>81</v>
      </c>
      <c r="AH157" t="s">
        <v>82</v>
      </c>
      <c r="AI157" t="s">
        <v>81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</v>
      </c>
      <c r="AP157">
        <v>0</v>
      </c>
      <c r="AQ157">
        <v>0</v>
      </c>
      <c r="AR157">
        <v>1</v>
      </c>
      <c r="AS157">
        <v>0</v>
      </c>
      <c r="AT157">
        <v>1</v>
      </c>
      <c r="AU157">
        <v>1</v>
      </c>
      <c r="AV157">
        <v>1</v>
      </c>
      <c r="AW157">
        <v>1</v>
      </c>
      <c r="AX157">
        <v>0</v>
      </c>
      <c r="AY157">
        <v>0</v>
      </c>
      <c r="AZ157">
        <v>1</v>
      </c>
      <c r="BA157">
        <v>0</v>
      </c>
      <c r="BB157">
        <v>0</v>
      </c>
      <c r="BC157">
        <v>1</v>
      </c>
      <c r="BD157">
        <v>0</v>
      </c>
      <c r="BE157">
        <v>0</v>
      </c>
      <c r="BF157">
        <v>1</v>
      </c>
      <c r="BG157">
        <v>0</v>
      </c>
      <c r="BH157">
        <v>0</v>
      </c>
      <c r="BI157">
        <v>0</v>
      </c>
      <c r="BJ157">
        <v>0</v>
      </c>
      <c r="BK157">
        <v>1</v>
      </c>
      <c r="BL157">
        <v>0</v>
      </c>
      <c r="BM157">
        <v>1</v>
      </c>
      <c r="BN157">
        <v>1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1</v>
      </c>
      <c r="BY157">
        <v>1</v>
      </c>
      <c r="BZ157">
        <v>1</v>
      </c>
      <c r="CA157">
        <v>0</v>
      </c>
      <c r="CB157">
        <v>0</v>
      </c>
      <c r="CC157">
        <v>1</v>
      </c>
      <c r="CD157">
        <v>0</v>
      </c>
      <c r="CE157">
        <v>0</v>
      </c>
      <c r="CF157">
        <v>0</v>
      </c>
      <c r="CG157">
        <v>0</v>
      </c>
    </row>
    <row r="158" spans="1:85">
      <c r="A158" t="s">
        <v>283</v>
      </c>
      <c r="B158" s="150" t="s">
        <v>1516</v>
      </c>
      <c r="C158" t="s">
        <v>1520</v>
      </c>
      <c r="D158" s="8" t="s">
        <v>1442</v>
      </c>
      <c r="E158" t="s">
        <v>1239</v>
      </c>
      <c r="F158">
        <v>2016</v>
      </c>
      <c r="G158" t="s">
        <v>78</v>
      </c>
      <c r="H158">
        <v>215</v>
      </c>
      <c r="I158" t="s">
        <v>1041</v>
      </c>
      <c r="J158" t="s">
        <v>1042</v>
      </c>
      <c r="K158" t="s">
        <v>1043</v>
      </c>
      <c r="L158" s="2" t="s">
        <v>469</v>
      </c>
      <c r="M158" s="2" t="s">
        <v>261</v>
      </c>
      <c r="N158" t="s">
        <v>81</v>
      </c>
      <c r="O158" t="s">
        <v>81</v>
      </c>
      <c r="P158" t="s">
        <v>81</v>
      </c>
      <c r="Q158" t="s">
        <v>81</v>
      </c>
      <c r="R158" t="s">
        <v>81</v>
      </c>
      <c r="S158" t="s">
        <v>81</v>
      </c>
      <c r="T158" t="s">
        <v>81</v>
      </c>
      <c r="U158" t="s">
        <v>81</v>
      </c>
      <c r="V158" t="s">
        <v>81</v>
      </c>
      <c r="W158" t="s">
        <v>81</v>
      </c>
      <c r="X158" t="s">
        <v>81</v>
      </c>
      <c r="Y158" t="s">
        <v>81</v>
      </c>
      <c r="Z158" t="s">
        <v>81</v>
      </c>
      <c r="AA158" t="s">
        <v>81</v>
      </c>
      <c r="AB158" t="s">
        <v>81</v>
      </c>
      <c r="AC158" t="s">
        <v>81</v>
      </c>
      <c r="AD158" t="s">
        <v>81</v>
      </c>
      <c r="AE158" t="s">
        <v>81</v>
      </c>
      <c r="AF158" t="s">
        <v>81</v>
      </c>
      <c r="AG158" t="s">
        <v>81</v>
      </c>
      <c r="AH158" t="s">
        <v>82</v>
      </c>
      <c r="AI158" t="s">
        <v>81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0</v>
      </c>
      <c r="AR158">
        <v>1</v>
      </c>
      <c r="AS158">
        <v>0</v>
      </c>
      <c r="AT158">
        <v>1</v>
      </c>
      <c r="AU158">
        <v>1</v>
      </c>
      <c r="AV158">
        <v>0</v>
      </c>
      <c r="AW158">
        <v>1</v>
      </c>
      <c r="AX158">
        <v>0</v>
      </c>
      <c r="AY158">
        <v>0</v>
      </c>
      <c r="AZ158">
        <v>1</v>
      </c>
      <c r="BA158">
        <v>0</v>
      </c>
      <c r="BB158">
        <v>0</v>
      </c>
      <c r="BC158">
        <v>1</v>
      </c>
      <c r="BD158">
        <v>0</v>
      </c>
      <c r="BE158">
        <v>0</v>
      </c>
      <c r="BF158">
        <v>1</v>
      </c>
      <c r="BG158">
        <v>0</v>
      </c>
      <c r="BH158">
        <v>0</v>
      </c>
      <c r="BI158">
        <v>0</v>
      </c>
      <c r="BJ158">
        <v>0</v>
      </c>
      <c r="BK158">
        <v>1</v>
      </c>
      <c r="BL158">
        <v>0</v>
      </c>
      <c r="BM158">
        <v>1</v>
      </c>
      <c r="BN158">
        <v>1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1</v>
      </c>
      <c r="BY158">
        <v>1</v>
      </c>
      <c r="BZ158">
        <v>0</v>
      </c>
      <c r="CA158">
        <v>0</v>
      </c>
      <c r="CB158">
        <v>0</v>
      </c>
      <c r="CC158">
        <v>1</v>
      </c>
      <c r="CD158">
        <v>0</v>
      </c>
      <c r="CE158">
        <v>0</v>
      </c>
      <c r="CF158">
        <v>0</v>
      </c>
      <c r="CG158">
        <v>0</v>
      </c>
    </row>
    <row r="159" spans="1:85">
      <c r="A159" t="s">
        <v>285</v>
      </c>
      <c r="B159" s="150" t="s">
        <v>1516</v>
      </c>
      <c r="C159" t="s">
        <v>1520</v>
      </c>
      <c r="D159" s="8" t="s">
        <v>1444</v>
      </c>
      <c r="E159" t="s">
        <v>1241</v>
      </c>
      <c r="F159">
        <v>2016</v>
      </c>
      <c r="G159" t="s">
        <v>78</v>
      </c>
      <c r="H159">
        <v>215</v>
      </c>
      <c r="I159" t="s">
        <v>1047</v>
      </c>
      <c r="J159" t="s">
        <v>1048</v>
      </c>
      <c r="K159" t="s">
        <v>1049</v>
      </c>
      <c r="L159" s="2" t="s">
        <v>79</v>
      </c>
      <c r="M159" s="2" t="s">
        <v>261</v>
      </c>
      <c r="N159" t="s">
        <v>81</v>
      </c>
      <c r="O159" t="s">
        <v>81</v>
      </c>
      <c r="P159" t="s">
        <v>81</v>
      </c>
      <c r="Q159" t="s">
        <v>81</v>
      </c>
      <c r="R159" t="s">
        <v>81</v>
      </c>
      <c r="S159" t="s">
        <v>81</v>
      </c>
      <c r="T159" t="s">
        <v>81</v>
      </c>
      <c r="U159" t="s">
        <v>81</v>
      </c>
      <c r="V159" t="s">
        <v>81</v>
      </c>
      <c r="W159" t="s">
        <v>81</v>
      </c>
      <c r="X159" t="s">
        <v>81</v>
      </c>
      <c r="Y159" t="s">
        <v>81</v>
      </c>
      <c r="Z159" t="s">
        <v>81</v>
      </c>
      <c r="AA159" t="s">
        <v>82</v>
      </c>
      <c r="AB159" t="s">
        <v>81</v>
      </c>
      <c r="AC159" t="s">
        <v>81</v>
      </c>
      <c r="AD159" t="s">
        <v>81</v>
      </c>
      <c r="AE159" t="s">
        <v>82</v>
      </c>
      <c r="AF159" t="s">
        <v>81</v>
      </c>
      <c r="AG159" t="s">
        <v>81</v>
      </c>
      <c r="AH159" t="s">
        <v>82</v>
      </c>
      <c r="AI159" t="s">
        <v>81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1</v>
      </c>
      <c r="AU159">
        <v>1</v>
      </c>
      <c r="AV159">
        <v>1</v>
      </c>
      <c r="AW159">
        <v>1</v>
      </c>
      <c r="AX159">
        <v>0</v>
      </c>
      <c r="AY159">
        <v>0</v>
      </c>
      <c r="AZ159">
        <v>1</v>
      </c>
      <c r="BA159">
        <v>0</v>
      </c>
      <c r="BB159">
        <v>0</v>
      </c>
      <c r="BC159">
        <v>1</v>
      </c>
      <c r="BD159">
        <v>0</v>
      </c>
      <c r="BE159">
        <v>0</v>
      </c>
      <c r="BF159">
        <v>1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1</v>
      </c>
      <c r="BN159">
        <v>1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1</v>
      </c>
      <c r="CD159">
        <v>0</v>
      </c>
      <c r="CE159">
        <v>0</v>
      </c>
      <c r="CF159">
        <v>0</v>
      </c>
      <c r="CG159">
        <v>0</v>
      </c>
    </row>
    <row r="160" spans="1:85">
      <c r="A160" t="s">
        <v>245</v>
      </c>
      <c r="B160" s="150" t="s">
        <v>1516</v>
      </c>
      <c r="C160" t="s">
        <v>1519</v>
      </c>
      <c r="D160" t="s">
        <v>1405</v>
      </c>
      <c r="E160" t="s">
        <v>1202</v>
      </c>
      <c r="F160">
        <v>2016</v>
      </c>
      <c r="G160" t="s">
        <v>78</v>
      </c>
      <c r="H160">
        <v>215</v>
      </c>
      <c r="I160" t="s">
        <v>930</v>
      </c>
      <c r="J160" t="s">
        <v>931</v>
      </c>
      <c r="K160" t="s">
        <v>932</v>
      </c>
      <c r="L160" s="1" t="s">
        <v>1532</v>
      </c>
      <c r="M160" s="2" t="s">
        <v>261</v>
      </c>
      <c r="N160" t="s">
        <v>81</v>
      </c>
      <c r="O160" t="s">
        <v>81</v>
      </c>
      <c r="P160" t="s">
        <v>81</v>
      </c>
      <c r="Q160" t="s">
        <v>81</v>
      </c>
      <c r="R160" t="s">
        <v>81</v>
      </c>
      <c r="S160" t="s">
        <v>81</v>
      </c>
      <c r="T160" t="s">
        <v>81</v>
      </c>
      <c r="U160" t="s">
        <v>81</v>
      </c>
      <c r="V160" t="s">
        <v>81</v>
      </c>
      <c r="W160" t="s">
        <v>81</v>
      </c>
      <c r="X160" t="s">
        <v>81</v>
      </c>
      <c r="Y160" t="s">
        <v>81</v>
      </c>
      <c r="Z160" t="s">
        <v>81</v>
      </c>
      <c r="AA160" t="s">
        <v>81</v>
      </c>
      <c r="AB160" t="s">
        <v>81</v>
      </c>
      <c r="AC160" t="s">
        <v>81</v>
      </c>
      <c r="AD160" t="s">
        <v>81</v>
      </c>
      <c r="AE160" t="s">
        <v>82</v>
      </c>
      <c r="AF160" t="s">
        <v>81</v>
      </c>
      <c r="AG160" t="s">
        <v>81</v>
      </c>
      <c r="AH160" t="s">
        <v>82</v>
      </c>
      <c r="AI160" t="s">
        <v>81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  <c r="AS160">
        <v>0</v>
      </c>
      <c r="AT160">
        <v>1</v>
      </c>
      <c r="AU160">
        <v>1</v>
      </c>
      <c r="AV160">
        <v>1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0</v>
      </c>
      <c r="BC160">
        <v>1</v>
      </c>
      <c r="BD160">
        <v>0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1</v>
      </c>
      <c r="BL160">
        <v>0</v>
      </c>
      <c r="BM160">
        <v>1</v>
      </c>
      <c r="BN160">
        <v>1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1</v>
      </c>
      <c r="BX160">
        <v>1</v>
      </c>
      <c r="BY160">
        <v>1</v>
      </c>
      <c r="BZ160">
        <v>0</v>
      </c>
      <c r="CA160">
        <v>0</v>
      </c>
      <c r="CB160">
        <v>0</v>
      </c>
      <c r="CC160">
        <v>1</v>
      </c>
      <c r="CD160">
        <v>0</v>
      </c>
      <c r="CE160">
        <v>0</v>
      </c>
      <c r="CF160">
        <v>1</v>
      </c>
      <c r="CG160">
        <v>0</v>
      </c>
    </row>
    <row r="161" spans="1:85">
      <c r="A161" t="s">
        <v>256</v>
      </c>
      <c r="B161" s="150" t="s">
        <v>1516</v>
      </c>
      <c r="C161" t="s">
        <v>1519</v>
      </c>
      <c r="D161" t="s">
        <v>1416</v>
      </c>
      <c r="E161" t="s">
        <v>1213</v>
      </c>
      <c r="F161">
        <v>2016</v>
      </c>
      <c r="G161" t="s">
        <v>78</v>
      </c>
      <c r="H161">
        <v>215</v>
      </c>
      <c r="I161" t="s">
        <v>963</v>
      </c>
      <c r="J161" t="s">
        <v>964</v>
      </c>
      <c r="K161" t="s">
        <v>965</v>
      </c>
      <c r="L161" s="1" t="s">
        <v>1525</v>
      </c>
      <c r="M161" s="2" t="s">
        <v>128</v>
      </c>
      <c r="N161" t="s">
        <v>81</v>
      </c>
      <c r="O161" t="s">
        <v>81</v>
      </c>
      <c r="P161" t="s">
        <v>81</v>
      </c>
      <c r="Q161" t="s">
        <v>81</v>
      </c>
      <c r="R161" t="s">
        <v>81</v>
      </c>
      <c r="S161" t="s">
        <v>81</v>
      </c>
      <c r="T161" t="s">
        <v>81</v>
      </c>
      <c r="U161" t="s">
        <v>81</v>
      </c>
      <c r="V161" t="s">
        <v>81</v>
      </c>
      <c r="W161" t="s">
        <v>81</v>
      </c>
      <c r="X161" t="s">
        <v>81</v>
      </c>
      <c r="Y161" t="s">
        <v>81</v>
      </c>
      <c r="Z161" t="s">
        <v>81</v>
      </c>
      <c r="AA161" t="s">
        <v>81</v>
      </c>
      <c r="AB161" t="s">
        <v>81</v>
      </c>
      <c r="AC161" t="s">
        <v>81</v>
      </c>
      <c r="AD161" t="s">
        <v>81</v>
      </c>
      <c r="AE161" t="s">
        <v>82</v>
      </c>
      <c r="AF161" t="s">
        <v>81</v>
      </c>
      <c r="AG161" t="s">
        <v>81</v>
      </c>
      <c r="AH161" t="s">
        <v>82</v>
      </c>
      <c r="AI161" t="s">
        <v>81</v>
      </c>
      <c r="AJ161">
        <v>0</v>
      </c>
      <c r="AK161">
        <v>0</v>
      </c>
      <c r="AL161">
        <v>1</v>
      </c>
      <c r="AM161">
        <v>1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0</v>
      </c>
      <c r="AT161">
        <v>0</v>
      </c>
      <c r="AU161">
        <v>0</v>
      </c>
      <c r="AV161">
        <v>1</v>
      </c>
      <c r="AW161">
        <v>0</v>
      </c>
      <c r="AX161">
        <v>0</v>
      </c>
      <c r="AY161">
        <v>0</v>
      </c>
      <c r="AZ161">
        <v>1</v>
      </c>
      <c r="BA161">
        <v>0</v>
      </c>
      <c r="BB161">
        <v>0</v>
      </c>
      <c r="BC161">
        <v>1</v>
      </c>
      <c r="BD161">
        <v>0</v>
      </c>
      <c r="BE161">
        <v>0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1</v>
      </c>
      <c r="BN161">
        <v>1</v>
      </c>
      <c r="BO161">
        <v>0</v>
      </c>
      <c r="BP161">
        <v>1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1</v>
      </c>
      <c r="BY161">
        <v>1</v>
      </c>
      <c r="BZ161">
        <v>1</v>
      </c>
      <c r="CA161">
        <v>1</v>
      </c>
      <c r="CB161">
        <v>0</v>
      </c>
      <c r="CC161">
        <v>0</v>
      </c>
      <c r="CD161">
        <v>0</v>
      </c>
      <c r="CE161">
        <v>0</v>
      </c>
      <c r="CF161">
        <v>1</v>
      </c>
      <c r="CG161">
        <v>0</v>
      </c>
    </row>
    <row r="162" spans="1:85">
      <c r="A162" t="s">
        <v>99</v>
      </c>
      <c r="B162" s="150" t="s">
        <v>1514</v>
      </c>
      <c r="C162" t="s">
        <v>1520</v>
      </c>
      <c r="D162" t="s">
        <v>1268</v>
      </c>
      <c r="E162" t="s">
        <v>1066</v>
      </c>
      <c r="F162">
        <v>2016</v>
      </c>
      <c r="G162" t="s">
        <v>78</v>
      </c>
      <c r="H162">
        <v>215</v>
      </c>
      <c r="I162" t="s">
        <v>519</v>
      </c>
      <c r="J162" t="s">
        <v>517</v>
      </c>
      <c r="K162" t="s">
        <v>518</v>
      </c>
      <c r="L162" s="2" t="s">
        <v>470</v>
      </c>
      <c r="M162" s="2" t="s">
        <v>100</v>
      </c>
      <c r="N162" t="s">
        <v>81</v>
      </c>
      <c r="O162" t="s">
        <v>81</v>
      </c>
      <c r="P162" t="s">
        <v>81</v>
      </c>
      <c r="Q162" t="s">
        <v>81</v>
      </c>
      <c r="R162" t="s">
        <v>81</v>
      </c>
      <c r="S162" t="s">
        <v>81</v>
      </c>
      <c r="T162" t="s">
        <v>81</v>
      </c>
      <c r="U162" t="s">
        <v>81</v>
      </c>
      <c r="V162" t="s">
        <v>81</v>
      </c>
      <c r="W162" t="s">
        <v>81</v>
      </c>
      <c r="X162" t="s">
        <v>81</v>
      </c>
      <c r="Y162" t="s">
        <v>81</v>
      </c>
      <c r="Z162" t="s">
        <v>81</v>
      </c>
      <c r="AA162" t="s">
        <v>81</v>
      </c>
      <c r="AB162" t="s">
        <v>81</v>
      </c>
      <c r="AC162" t="s">
        <v>81</v>
      </c>
      <c r="AD162" t="s">
        <v>81</v>
      </c>
      <c r="AE162" t="s">
        <v>82</v>
      </c>
      <c r="AF162" t="s">
        <v>81</v>
      </c>
      <c r="AG162" t="s">
        <v>81</v>
      </c>
      <c r="AH162" t="s">
        <v>82</v>
      </c>
      <c r="AI162" t="s">
        <v>81</v>
      </c>
      <c r="AJ162">
        <v>0</v>
      </c>
      <c r="AK162">
        <v>0</v>
      </c>
      <c r="AL162">
        <v>1</v>
      </c>
      <c r="AM162">
        <v>1</v>
      </c>
      <c r="AN162">
        <v>0</v>
      </c>
      <c r="AO162">
        <v>1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1</v>
      </c>
      <c r="AV162">
        <v>1</v>
      </c>
      <c r="AW162">
        <v>1</v>
      </c>
      <c r="AX162">
        <v>0</v>
      </c>
      <c r="AY162">
        <v>0</v>
      </c>
      <c r="AZ162">
        <v>1</v>
      </c>
      <c r="BA162">
        <v>0</v>
      </c>
      <c r="BB162">
        <v>0</v>
      </c>
      <c r="BC162">
        <v>1</v>
      </c>
      <c r="BD162">
        <v>0</v>
      </c>
      <c r="BE162">
        <v>0</v>
      </c>
      <c r="BF162">
        <v>1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1</v>
      </c>
      <c r="BN162">
        <v>1</v>
      </c>
      <c r="BO162">
        <v>0</v>
      </c>
      <c r="BP162">
        <v>1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1</v>
      </c>
      <c r="BY162">
        <v>1</v>
      </c>
      <c r="BZ162">
        <v>0</v>
      </c>
      <c r="CA162">
        <v>1</v>
      </c>
      <c r="CB162">
        <v>0</v>
      </c>
      <c r="CC162">
        <v>1</v>
      </c>
      <c r="CD162">
        <v>0</v>
      </c>
      <c r="CE162">
        <v>0</v>
      </c>
      <c r="CF162">
        <v>0</v>
      </c>
      <c r="CG162">
        <v>0</v>
      </c>
    </row>
    <row r="163" spans="1:85">
      <c r="A163" t="s">
        <v>253</v>
      </c>
      <c r="B163" s="150" t="s">
        <v>1516</v>
      </c>
      <c r="C163" t="s">
        <v>1518</v>
      </c>
      <c r="D163" t="s">
        <v>1413</v>
      </c>
      <c r="E163" t="s">
        <v>1210</v>
      </c>
      <c r="F163">
        <v>2016</v>
      </c>
      <c r="G163" t="s">
        <v>78</v>
      </c>
      <c r="H163">
        <v>215</v>
      </c>
      <c r="I163" t="s">
        <v>954</v>
      </c>
      <c r="J163" t="s">
        <v>955</v>
      </c>
      <c r="K163" t="s">
        <v>956</v>
      </c>
      <c r="L163" s="2" t="s">
        <v>470</v>
      </c>
      <c r="M163" s="2" t="s">
        <v>100</v>
      </c>
      <c r="N163" t="s">
        <v>81</v>
      </c>
      <c r="O163" t="s">
        <v>81</v>
      </c>
      <c r="P163" t="s">
        <v>81</v>
      </c>
      <c r="Q163" t="s">
        <v>82</v>
      </c>
      <c r="R163" t="s">
        <v>81</v>
      </c>
      <c r="S163" t="s">
        <v>81</v>
      </c>
      <c r="T163" t="s">
        <v>81</v>
      </c>
      <c r="U163" t="s">
        <v>81</v>
      </c>
      <c r="V163" t="s">
        <v>81</v>
      </c>
      <c r="W163" t="s">
        <v>81</v>
      </c>
      <c r="X163" t="s">
        <v>81</v>
      </c>
      <c r="Y163" t="s">
        <v>81</v>
      </c>
      <c r="Z163" t="s">
        <v>81</v>
      </c>
      <c r="AA163" t="s">
        <v>81</v>
      </c>
      <c r="AB163" t="s">
        <v>81</v>
      </c>
      <c r="AC163" t="s">
        <v>81</v>
      </c>
      <c r="AD163" t="s">
        <v>81</v>
      </c>
      <c r="AE163" t="s">
        <v>81</v>
      </c>
      <c r="AF163" t="s">
        <v>81</v>
      </c>
      <c r="AG163" t="s">
        <v>81</v>
      </c>
      <c r="AH163" t="s">
        <v>82</v>
      </c>
      <c r="AI163" t="s">
        <v>81</v>
      </c>
      <c r="AJ163">
        <v>0</v>
      </c>
      <c r="AK163">
        <v>0</v>
      </c>
      <c r="AL163">
        <v>1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1</v>
      </c>
      <c r="AV163">
        <v>1</v>
      </c>
      <c r="AW163">
        <v>1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1</v>
      </c>
      <c r="BD163">
        <v>0</v>
      </c>
      <c r="BE163">
        <v>0</v>
      </c>
      <c r="BF163">
        <v>1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1</v>
      </c>
      <c r="BN163">
        <v>1</v>
      </c>
      <c r="BO163">
        <v>0</v>
      </c>
      <c r="BP163">
        <v>1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1</v>
      </c>
      <c r="BY163">
        <v>1</v>
      </c>
      <c r="BZ163">
        <v>0</v>
      </c>
      <c r="CA163">
        <v>1</v>
      </c>
      <c r="CB163">
        <v>0</v>
      </c>
      <c r="CC163">
        <v>1</v>
      </c>
      <c r="CD163">
        <v>0</v>
      </c>
      <c r="CE163">
        <v>0</v>
      </c>
      <c r="CF163">
        <v>0</v>
      </c>
      <c r="CG163">
        <v>0</v>
      </c>
    </row>
    <row r="164" spans="1:85">
      <c r="A164" t="s">
        <v>161</v>
      </c>
      <c r="B164" s="150" t="s">
        <v>1514</v>
      </c>
      <c r="C164" t="s">
        <v>1520</v>
      </c>
      <c r="D164" t="s">
        <v>1321</v>
      </c>
      <c r="E164" t="s">
        <v>1119</v>
      </c>
      <c r="F164">
        <v>2016</v>
      </c>
      <c r="G164" t="s">
        <v>78</v>
      </c>
      <c r="H164">
        <v>215</v>
      </c>
      <c r="I164" t="s">
        <v>679</v>
      </c>
      <c r="J164" t="s">
        <v>677</v>
      </c>
      <c r="K164" t="s">
        <v>678</v>
      </c>
      <c r="L164" s="2" t="s">
        <v>1510</v>
      </c>
      <c r="M164" s="2" t="s">
        <v>100</v>
      </c>
      <c r="N164" t="s">
        <v>81</v>
      </c>
      <c r="O164" t="s">
        <v>81</v>
      </c>
      <c r="P164" t="s">
        <v>81</v>
      </c>
      <c r="Q164" t="s">
        <v>81</v>
      </c>
      <c r="R164" t="s">
        <v>81</v>
      </c>
      <c r="S164" t="s">
        <v>81</v>
      </c>
      <c r="T164" t="s">
        <v>81</v>
      </c>
      <c r="U164" t="s">
        <v>81</v>
      </c>
      <c r="V164" t="s">
        <v>81</v>
      </c>
      <c r="W164" t="s">
        <v>81</v>
      </c>
      <c r="X164" t="s">
        <v>81</v>
      </c>
      <c r="Y164" t="s">
        <v>81</v>
      </c>
      <c r="Z164" t="s">
        <v>81</v>
      </c>
      <c r="AA164" t="s">
        <v>82</v>
      </c>
      <c r="AB164" t="s">
        <v>81</v>
      </c>
      <c r="AC164" t="s">
        <v>81</v>
      </c>
      <c r="AD164" t="s">
        <v>81</v>
      </c>
      <c r="AE164" t="s">
        <v>81</v>
      </c>
      <c r="AF164" t="s">
        <v>81</v>
      </c>
      <c r="AG164" t="s">
        <v>81</v>
      </c>
      <c r="AH164" t="s">
        <v>82</v>
      </c>
      <c r="AI164" t="s">
        <v>81</v>
      </c>
      <c r="AJ164">
        <v>0</v>
      </c>
      <c r="AK164">
        <v>1</v>
      </c>
      <c r="AL164">
        <v>1</v>
      </c>
      <c r="AM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1</v>
      </c>
      <c r="AV164">
        <v>0</v>
      </c>
      <c r="AW164">
        <v>1</v>
      </c>
      <c r="AX164">
        <v>0</v>
      </c>
      <c r="AY164">
        <v>0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0</v>
      </c>
      <c r="BF164">
        <v>1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1</v>
      </c>
      <c r="BN164">
        <v>1</v>
      </c>
      <c r="BO164">
        <v>0</v>
      </c>
      <c r="BP164">
        <v>1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1</v>
      </c>
      <c r="CB164">
        <v>0</v>
      </c>
      <c r="CC164">
        <v>1</v>
      </c>
      <c r="CD164">
        <v>0</v>
      </c>
      <c r="CE164">
        <v>0</v>
      </c>
      <c r="CF164">
        <v>0</v>
      </c>
      <c r="CG164">
        <v>0</v>
      </c>
    </row>
    <row r="165" spans="1:85">
      <c r="A165" t="s">
        <v>179</v>
      </c>
      <c r="B165" s="150" t="s">
        <v>1514</v>
      </c>
      <c r="C165" t="s">
        <v>1520</v>
      </c>
      <c r="D165" t="s">
        <v>1338</v>
      </c>
      <c r="E165" t="s">
        <v>1136</v>
      </c>
      <c r="F165">
        <v>2016</v>
      </c>
      <c r="G165" t="s">
        <v>78</v>
      </c>
      <c r="H165">
        <v>215</v>
      </c>
      <c r="I165" t="s">
        <v>730</v>
      </c>
      <c r="J165" t="s">
        <v>728</v>
      </c>
      <c r="K165" t="s">
        <v>729</v>
      </c>
      <c r="L165" s="2" t="s">
        <v>98</v>
      </c>
      <c r="M165" s="2" t="s">
        <v>100</v>
      </c>
      <c r="N165" t="s">
        <v>81</v>
      </c>
      <c r="O165" t="s">
        <v>81</v>
      </c>
      <c r="P165" t="s">
        <v>81</v>
      </c>
      <c r="Q165" t="s">
        <v>81</v>
      </c>
      <c r="R165" t="s">
        <v>81</v>
      </c>
      <c r="S165" t="s">
        <v>81</v>
      </c>
      <c r="T165" t="s">
        <v>81</v>
      </c>
      <c r="U165" t="s">
        <v>81</v>
      </c>
      <c r="V165" t="s">
        <v>81</v>
      </c>
      <c r="W165" t="s">
        <v>82</v>
      </c>
      <c r="X165" t="s">
        <v>81</v>
      </c>
      <c r="Y165" t="s">
        <v>81</v>
      </c>
      <c r="Z165" t="s">
        <v>81</v>
      </c>
      <c r="AA165" t="s">
        <v>82</v>
      </c>
      <c r="AB165" t="s">
        <v>81</v>
      </c>
      <c r="AC165" t="s">
        <v>81</v>
      </c>
      <c r="AD165" t="s">
        <v>81</v>
      </c>
      <c r="AE165" t="s">
        <v>82</v>
      </c>
      <c r="AF165" t="s">
        <v>81</v>
      </c>
      <c r="AG165" t="s">
        <v>81</v>
      </c>
      <c r="AH165" t="s">
        <v>82</v>
      </c>
      <c r="AI165" t="s">
        <v>81</v>
      </c>
      <c r="AJ165">
        <v>0</v>
      </c>
      <c r="AK165">
        <v>0</v>
      </c>
      <c r="AL165">
        <v>1</v>
      </c>
      <c r="AM165">
        <v>1</v>
      </c>
      <c r="AN165">
        <v>0</v>
      </c>
      <c r="AO165">
        <v>1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1</v>
      </c>
      <c r="AV165">
        <v>1</v>
      </c>
      <c r="AW165">
        <v>1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0</v>
      </c>
      <c r="BE165">
        <v>0</v>
      </c>
      <c r="BF165">
        <v>1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1</v>
      </c>
      <c r="BN165">
        <v>1</v>
      </c>
      <c r="BO165">
        <v>0</v>
      </c>
      <c r="BP165">
        <v>1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1</v>
      </c>
      <c r="BY165">
        <v>1</v>
      </c>
      <c r="BZ165">
        <v>1</v>
      </c>
      <c r="CA165">
        <v>1</v>
      </c>
      <c r="CB165">
        <v>0</v>
      </c>
      <c r="CC165">
        <v>1</v>
      </c>
      <c r="CD165">
        <v>0</v>
      </c>
      <c r="CE165">
        <v>0</v>
      </c>
      <c r="CF165">
        <v>0</v>
      </c>
      <c r="CG165">
        <v>0</v>
      </c>
    </row>
    <row r="166" spans="1:85">
      <c r="A166" t="s">
        <v>238</v>
      </c>
      <c r="B166" s="150" t="s">
        <v>1516</v>
      </c>
      <c r="C166" t="s">
        <v>1519</v>
      </c>
      <c r="D166" t="s">
        <v>1398</v>
      </c>
      <c r="E166" t="s">
        <v>1195</v>
      </c>
      <c r="F166">
        <v>2016</v>
      </c>
      <c r="G166" t="s">
        <v>78</v>
      </c>
      <c r="H166">
        <v>374</v>
      </c>
      <c r="I166" t="s">
        <v>909</v>
      </c>
      <c r="J166" t="s">
        <v>910</v>
      </c>
      <c r="K166" t="s">
        <v>911</v>
      </c>
      <c r="L166" s="2" t="s">
        <v>79</v>
      </c>
      <c r="M166" s="2" t="s">
        <v>261</v>
      </c>
      <c r="N166" t="s">
        <v>81</v>
      </c>
      <c r="O166" t="s">
        <v>81</v>
      </c>
      <c r="P166" t="s">
        <v>81</v>
      </c>
      <c r="Q166" t="s">
        <v>82</v>
      </c>
      <c r="R166" t="s">
        <v>81</v>
      </c>
      <c r="S166" t="s">
        <v>81</v>
      </c>
      <c r="T166" t="s">
        <v>81</v>
      </c>
      <c r="U166" t="s">
        <v>81</v>
      </c>
      <c r="V166" t="s">
        <v>81</v>
      </c>
      <c r="W166" t="s">
        <v>81</v>
      </c>
      <c r="X166" t="s">
        <v>81</v>
      </c>
      <c r="Y166" t="s">
        <v>81</v>
      </c>
      <c r="Z166" t="s">
        <v>81</v>
      </c>
      <c r="AA166" t="s">
        <v>81</v>
      </c>
      <c r="AB166" t="s">
        <v>81</v>
      </c>
      <c r="AC166" t="s">
        <v>81</v>
      </c>
      <c r="AD166" t="s">
        <v>81</v>
      </c>
      <c r="AE166" t="s">
        <v>82</v>
      </c>
      <c r="AF166" t="s">
        <v>81</v>
      </c>
      <c r="AG166" t="s">
        <v>81</v>
      </c>
      <c r="AH166" t="s">
        <v>81</v>
      </c>
      <c r="AI166" t="s">
        <v>81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</v>
      </c>
      <c r="AU166">
        <v>1</v>
      </c>
      <c r="AV166">
        <v>1</v>
      </c>
      <c r="AW166">
        <v>1</v>
      </c>
      <c r="AX166">
        <v>0</v>
      </c>
      <c r="AY166">
        <v>0</v>
      </c>
      <c r="AZ166">
        <v>1</v>
      </c>
      <c r="BA166">
        <v>0</v>
      </c>
      <c r="BB166">
        <v>0</v>
      </c>
      <c r="BC166">
        <v>1</v>
      </c>
      <c r="BD166">
        <v>0</v>
      </c>
      <c r="BE166">
        <v>0</v>
      </c>
      <c r="BF166">
        <v>1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1</v>
      </c>
      <c r="BN166">
        <v>1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1</v>
      </c>
      <c r="CD166">
        <v>0</v>
      </c>
      <c r="CE166">
        <v>0</v>
      </c>
      <c r="CF166">
        <v>0</v>
      </c>
      <c r="CG166">
        <v>0</v>
      </c>
    </row>
    <row r="167" spans="1:85">
      <c r="A167" t="s">
        <v>177</v>
      </c>
      <c r="B167" s="150" t="s">
        <v>1514</v>
      </c>
      <c r="C167" t="s">
        <v>1520</v>
      </c>
      <c r="D167" t="s">
        <v>1336</v>
      </c>
      <c r="E167" t="s">
        <v>1134</v>
      </c>
      <c r="F167">
        <v>2016</v>
      </c>
      <c r="G167" t="s">
        <v>78</v>
      </c>
      <c r="H167">
        <v>374</v>
      </c>
      <c r="I167" t="s">
        <v>724</v>
      </c>
      <c r="J167" t="s">
        <v>722</v>
      </c>
      <c r="K167" t="s">
        <v>723</v>
      </c>
      <c r="L167" s="2" t="s">
        <v>469</v>
      </c>
      <c r="M167" s="2" t="s">
        <v>105</v>
      </c>
      <c r="N167" t="s">
        <v>81</v>
      </c>
      <c r="O167" t="s">
        <v>81</v>
      </c>
      <c r="P167" t="s">
        <v>81</v>
      </c>
      <c r="Q167" t="s">
        <v>81</v>
      </c>
      <c r="R167" t="s">
        <v>82</v>
      </c>
      <c r="S167" t="s">
        <v>81</v>
      </c>
      <c r="T167" t="s">
        <v>81</v>
      </c>
      <c r="U167" t="s">
        <v>81</v>
      </c>
      <c r="V167" t="s">
        <v>81</v>
      </c>
      <c r="W167" t="s">
        <v>81</v>
      </c>
      <c r="X167" t="s">
        <v>81</v>
      </c>
      <c r="Y167" t="s">
        <v>81</v>
      </c>
      <c r="Z167" t="s">
        <v>81</v>
      </c>
      <c r="AA167" t="s">
        <v>81</v>
      </c>
      <c r="AB167" t="s">
        <v>81</v>
      </c>
      <c r="AC167" t="s">
        <v>81</v>
      </c>
      <c r="AD167" t="s">
        <v>81</v>
      </c>
      <c r="AE167" t="s">
        <v>82</v>
      </c>
      <c r="AF167" t="s">
        <v>81</v>
      </c>
      <c r="AG167" t="s">
        <v>81</v>
      </c>
      <c r="AH167" t="s">
        <v>81</v>
      </c>
      <c r="AI167" t="s">
        <v>82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X167">
        <v>0</v>
      </c>
      <c r="AY167">
        <v>0</v>
      </c>
      <c r="AZ167">
        <v>1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1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1</v>
      </c>
      <c r="BN167">
        <v>1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</row>
    <row r="168" spans="1:85">
      <c r="A168" t="s">
        <v>243</v>
      </c>
      <c r="B168" s="150" t="s">
        <v>1516</v>
      </c>
      <c r="C168" t="s">
        <v>1519</v>
      </c>
      <c r="D168" t="s">
        <v>1403</v>
      </c>
      <c r="E168" t="s">
        <v>1200</v>
      </c>
      <c r="F168">
        <v>2016</v>
      </c>
      <c r="G168" t="s">
        <v>78</v>
      </c>
      <c r="H168">
        <v>374</v>
      </c>
      <c r="I168" t="s">
        <v>924</v>
      </c>
      <c r="J168" t="s">
        <v>925</v>
      </c>
      <c r="K168" t="s">
        <v>926</v>
      </c>
      <c r="L168" s="2" t="s">
        <v>98</v>
      </c>
      <c r="M168" s="2" t="s">
        <v>100</v>
      </c>
      <c r="N168" t="s">
        <v>81</v>
      </c>
      <c r="O168" t="s">
        <v>81</v>
      </c>
      <c r="P168" t="s">
        <v>81</v>
      </c>
      <c r="Q168" t="s">
        <v>82</v>
      </c>
      <c r="R168" t="s">
        <v>81</v>
      </c>
      <c r="S168" t="s">
        <v>81</v>
      </c>
      <c r="T168" t="s">
        <v>81</v>
      </c>
      <c r="U168" t="s">
        <v>81</v>
      </c>
      <c r="V168" t="s">
        <v>82</v>
      </c>
      <c r="W168" t="s">
        <v>82</v>
      </c>
      <c r="X168" t="s">
        <v>81</v>
      </c>
      <c r="Y168" t="s">
        <v>81</v>
      </c>
      <c r="Z168" t="s">
        <v>81</v>
      </c>
      <c r="AA168" t="s">
        <v>81</v>
      </c>
      <c r="AB168" t="s">
        <v>81</v>
      </c>
      <c r="AC168" t="s">
        <v>81</v>
      </c>
      <c r="AD168" t="s">
        <v>81</v>
      </c>
      <c r="AE168" t="s">
        <v>82</v>
      </c>
      <c r="AF168" t="s">
        <v>81</v>
      </c>
      <c r="AG168" t="s">
        <v>81</v>
      </c>
      <c r="AH168" t="s">
        <v>81</v>
      </c>
      <c r="AI168" t="s">
        <v>81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1</v>
      </c>
      <c r="AX168">
        <v>1</v>
      </c>
      <c r="AY168">
        <v>0</v>
      </c>
      <c r="AZ168">
        <v>1</v>
      </c>
      <c r="BA168">
        <v>0</v>
      </c>
      <c r="BB168">
        <v>0</v>
      </c>
      <c r="BC168">
        <v>1</v>
      </c>
      <c r="BD168">
        <v>0</v>
      </c>
      <c r="BE168">
        <v>0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1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1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1</v>
      </c>
      <c r="CG168">
        <v>0</v>
      </c>
    </row>
    <row r="169" spans="1:85">
      <c r="A169" t="s">
        <v>251</v>
      </c>
      <c r="B169" s="150" t="s">
        <v>1516</v>
      </c>
      <c r="C169" t="s">
        <v>1523</v>
      </c>
      <c r="D169" t="s">
        <v>1411</v>
      </c>
      <c r="E169" t="s">
        <v>1208</v>
      </c>
      <c r="F169">
        <v>2016</v>
      </c>
      <c r="G169" t="s">
        <v>78</v>
      </c>
      <c r="H169">
        <v>374</v>
      </c>
      <c r="I169" t="s">
        <v>948</v>
      </c>
      <c r="J169" t="s">
        <v>949</v>
      </c>
      <c r="K169" t="s">
        <v>950</v>
      </c>
      <c r="L169" s="2" t="s">
        <v>113</v>
      </c>
      <c r="M169" s="2" t="s">
        <v>1505</v>
      </c>
      <c r="N169" t="s">
        <v>81</v>
      </c>
      <c r="O169" t="s">
        <v>81</v>
      </c>
      <c r="P169" t="s">
        <v>81</v>
      </c>
      <c r="Q169" t="s">
        <v>82</v>
      </c>
      <c r="R169" t="s">
        <v>81</v>
      </c>
      <c r="S169" t="s">
        <v>81</v>
      </c>
      <c r="T169" t="s">
        <v>81</v>
      </c>
      <c r="U169" t="s">
        <v>81</v>
      </c>
      <c r="V169" t="s">
        <v>81</v>
      </c>
      <c r="W169" t="s">
        <v>82</v>
      </c>
      <c r="X169" t="s">
        <v>81</v>
      </c>
      <c r="Y169" t="s">
        <v>81</v>
      </c>
      <c r="Z169" t="s">
        <v>81</v>
      </c>
      <c r="AA169" t="s">
        <v>81</v>
      </c>
      <c r="AB169" t="s">
        <v>81</v>
      </c>
      <c r="AC169" t="s">
        <v>81</v>
      </c>
      <c r="AD169" t="s">
        <v>81</v>
      </c>
      <c r="AE169" t="s">
        <v>82</v>
      </c>
      <c r="AF169" t="s">
        <v>81</v>
      </c>
      <c r="AG169" t="s">
        <v>81</v>
      </c>
      <c r="AH169" t="s">
        <v>81</v>
      </c>
      <c r="AI169" t="s">
        <v>81</v>
      </c>
      <c r="AJ169">
        <v>1</v>
      </c>
      <c r="AK169">
        <v>0</v>
      </c>
      <c r="AL169">
        <v>0</v>
      </c>
      <c r="AM169">
        <v>1</v>
      </c>
      <c r="AN169">
        <v>1</v>
      </c>
      <c r="AO169">
        <v>0</v>
      </c>
      <c r="AP169">
        <v>0</v>
      </c>
      <c r="AQ169">
        <v>1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X169">
        <v>0</v>
      </c>
      <c r="AY169">
        <v>0</v>
      </c>
      <c r="AZ169">
        <v>1</v>
      </c>
      <c r="BA169">
        <v>1</v>
      </c>
      <c r="BB169">
        <v>0</v>
      </c>
      <c r="BC169">
        <v>0</v>
      </c>
      <c r="BD169">
        <v>0</v>
      </c>
      <c r="BE169">
        <v>0</v>
      </c>
      <c r="BF169">
        <v>1</v>
      </c>
      <c r="BG169">
        <v>1</v>
      </c>
      <c r="BH169">
        <v>0</v>
      </c>
      <c r="BI169">
        <v>0</v>
      </c>
      <c r="BJ169">
        <v>0</v>
      </c>
      <c r="BK169">
        <v>0</v>
      </c>
      <c r="BL169">
        <v>1</v>
      </c>
      <c r="BM169">
        <v>1</v>
      </c>
      <c r="BN169">
        <v>1</v>
      </c>
      <c r="BO169">
        <v>0</v>
      </c>
      <c r="BP169">
        <v>0</v>
      </c>
      <c r="BQ169">
        <v>1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1</v>
      </c>
      <c r="BY169">
        <v>1</v>
      </c>
      <c r="BZ169">
        <v>1</v>
      </c>
      <c r="CA169">
        <v>1</v>
      </c>
      <c r="CB169">
        <v>0</v>
      </c>
      <c r="CC169">
        <v>0</v>
      </c>
      <c r="CD169">
        <v>0</v>
      </c>
      <c r="CE169">
        <v>0</v>
      </c>
      <c r="CF169">
        <v>1</v>
      </c>
      <c r="CG169">
        <v>1</v>
      </c>
    </row>
    <row r="170" spans="1:85">
      <c r="A170" t="s">
        <v>120</v>
      </c>
      <c r="B170" s="150" t="s">
        <v>1514</v>
      </c>
      <c r="C170" t="s">
        <v>1520</v>
      </c>
      <c r="D170" t="s">
        <v>1283</v>
      </c>
      <c r="E170" t="s">
        <v>1081</v>
      </c>
      <c r="F170">
        <v>2016</v>
      </c>
      <c r="G170" t="s">
        <v>78</v>
      </c>
      <c r="H170">
        <v>578</v>
      </c>
      <c r="I170" t="s">
        <v>564</v>
      </c>
      <c r="J170" t="s">
        <v>562</v>
      </c>
      <c r="K170" t="s">
        <v>563</v>
      </c>
      <c r="L170" s="2" t="s">
        <v>102</v>
      </c>
      <c r="M170" s="2" t="s">
        <v>261</v>
      </c>
      <c r="N170" t="s">
        <v>81</v>
      </c>
      <c r="O170" t="s">
        <v>81</v>
      </c>
      <c r="P170" t="s">
        <v>81</v>
      </c>
      <c r="Q170" t="s">
        <v>82</v>
      </c>
      <c r="R170" t="s">
        <v>81</v>
      </c>
      <c r="S170" t="s">
        <v>81</v>
      </c>
      <c r="T170" t="s">
        <v>81</v>
      </c>
      <c r="U170" t="s">
        <v>81</v>
      </c>
      <c r="V170" t="s">
        <v>82</v>
      </c>
      <c r="W170" t="s">
        <v>81</v>
      </c>
      <c r="X170" t="s">
        <v>82</v>
      </c>
      <c r="Y170" t="s">
        <v>81</v>
      </c>
      <c r="Z170" t="s">
        <v>81</v>
      </c>
      <c r="AA170" t="s">
        <v>81</v>
      </c>
      <c r="AB170" t="s">
        <v>81</v>
      </c>
      <c r="AC170" t="s">
        <v>81</v>
      </c>
      <c r="AD170" t="s">
        <v>81</v>
      </c>
      <c r="AE170" t="s">
        <v>82</v>
      </c>
      <c r="AF170" t="s">
        <v>81</v>
      </c>
      <c r="AG170" t="s">
        <v>81</v>
      </c>
      <c r="AH170" t="s">
        <v>81</v>
      </c>
      <c r="AI170" t="s">
        <v>81</v>
      </c>
      <c r="AJ170">
        <v>1</v>
      </c>
      <c r="AK170">
        <v>0</v>
      </c>
      <c r="AL170">
        <v>0</v>
      </c>
      <c r="AM170">
        <v>1</v>
      </c>
      <c r="AN170">
        <v>1</v>
      </c>
      <c r="AO170">
        <v>0</v>
      </c>
      <c r="AP170">
        <v>0</v>
      </c>
      <c r="AQ170">
        <v>1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1</v>
      </c>
      <c r="AX170">
        <v>1</v>
      </c>
      <c r="AY170">
        <v>0</v>
      </c>
      <c r="AZ170">
        <v>1</v>
      </c>
      <c r="BA170">
        <v>0</v>
      </c>
      <c r="BB170">
        <v>0</v>
      </c>
      <c r="BC170">
        <v>1</v>
      </c>
      <c r="BD170">
        <v>0</v>
      </c>
      <c r="BE170">
        <v>0</v>
      </c>
      <c r="BF170">
        <v>1</v>
      </c>
      <c r="BG170">
        <v>1</v>
      </c>
      <c r="BH170">
        <v>1</v>
      </c>
      <c r="BI170">
        <v>0</v>
      </c>
      <c r="BJ170">
        <v>0</v>
      </c>
      <c r="BK170">
        <v>0</v>
      </c>
      <c r="BL170">
        <v>1</v>
      </c>
      <c r="BM170">
        <v>1</v>
      </c>
      <c r="BN170">
        <v>1</v>
      </c>
      <c r="BO170">
        <v>0</v>
      </c>
      <c r="BP170">
        <v>0</v>
      </c>
      <c r="BQ170">
        <v>1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1</v>
      </c>
      <c r="BZ170">
        <v>1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1</v>
      </c>
      <c r="CG170">
        <v>1</v>
      </c>
    </row>
    <row r="171" spans="1:85">
      <c r="A171" t="s">
        <v>215</v>
      </c>
      <c r="B171" s="150" t="s">
        <v>1515</v>
      </c>
      <c r="C171" t="s">
        <v>1519</v>
      </c>
      <c r="D171" t="s">
        <v>1374</v>
      </c>
      <c r="E171" t="s">
        <v>1172</v>
      </c>
      <c r="F171">
        <v>2016</v>
      </c>
      <c r="G171" t="s">
        <v>78</v>
      </c>
      <c r="H171">
        <v>578</v>
      </c>
      <c r="I171" t="s">
        <v>838</v>
      </c>
      <c r="J171" t="s">
        <v>836</v>
      </c>
      <c r="K171" t="s">
        <v>837</v>
      </c>
      <c r="L171" s="2" t="s">
        <v>1509</v>
      </c>
      <c r="M171" s="2" t="s">
        <v>114</v>
      </c>
      <c r="N171" t="s">
        <v>81</v>
      </c>
      <c r="O171" t="s">
        <v>81</v>
      </c>
      <c r="P171" t="s">
        <v>81</v>
      </c>
      <c r="Q171" t="s">
        <v>81</v>
      </c>
      <c r="R171" t="s">
        <v>81</v>
      </c>
      <c r="S171" t="s">
        <v>81</v>
      </c>
      <c r="T171" t="s">
        <v>81</v>
      </c>
      <c r="U171" t="s">
        <v>81</v>
      </c>
      <c r="V171" t="s">
        <v>81</v>
      </c>
      <c r="W171" t="s">
        <v>81</v>
      </c>
      <c r="X171" t="s">
        <v>81</v>
      </c>
      <c r="Y171" t="s">
        <v>81</v>
      </c>
      <c r="Z171" t="s">
        <v>81</v>
      </c>
      <c r="AA171" t="s">
        <v>81</v>
      </c>
      <c r="AB171" t="s">
        <v>81</v>
      </c>
      <c r="AC171" t="s">
        <v>81</v>
      </c>
      <c r="AD171" t="s">
        <v>81</v>
      </c>
      <c r="AE171" t="s">
        <v>82</v>
      </c>
      <c r="AF171" t="s">
        <v>81</v>
      </c>
      <c r="AG171" t="s">
        <v>81</v>
      </c>
      <c r="AH171" t="s">
        <v>81</v>
      </c>
      <c r="AI171" t="s">
        <v>81</v>
      </c>
      <c r="AJ171">
        <v>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  <c r="AS171">
        <v>0</v>
      </c>
      <c r="AT171">
        <v>1</v>
      </c>
      <c r="AU171">
        <v>1</v>
      </c>
      <c r="AV171">
        <v>0</v>
      </c>
      <c r="AW171">
        <v>1</v>
      </c>
      <c r="AX171">
        <v>0</v>
      </c>
      <c r="AY171">
        <v>0</v>
      </c>
      <c r="AZ171">
        <v>1</v>
      </c>
      <c r="BA171">
        <v>0</v>
      </c>
      <c r="BB171">
        <v>0</v>
      </c>
      <c r="BC171">
        <v>1</v>
      </c>
      <c r="BD171">
        <v>0</v>
      </c>
      <c r="BE171">
        <v>0</v>
      </c>
      <c r="BF171">
        <v>1</v>
      </c>
      <c r="BG171">
        <v>0</v>
      </c>
      <c r="BH171">
        <v>0</v>
      </c>
      <c r="BI171">
        <v>1</v>
      </c>
      <c r="BJ171">
        <v>0</v>
      </c>
      <c r="BK171">
        <v>0</v>
      </c>
      <c r="BL171">
        <v>0</v>
      </c>
      <c r="BM171">
        <v>1</v>
      </c>
      <c r="BN171">
        <v>1</v>
      </c>
      <c r="BO171">
        <v>0</v>
      </c>
      <c r="BP171">
        <v>0</v>
      </c>
      <c r="BQ171">
        <v>1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1</v>
      </c>
      <c r="BY171">
        <v>1</v>
      </c>
      <c r="BZ171">
        <v>1</v>
      </c>
      <c r="CA171">
        <v>1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1</v>
      </c>
    </row>
    <row r="172" spans="1:85">
      <c r="A172" t="s">
        <v>176</v>
      </c>
      <c r="B172" s="150" t="s">
        <v>1514</v>
      </c>
      <c r="C172" t="s">
        <v>1520</v>
      </c>
      <c r="D172" t="s">
        <v>1335</v>
      </c>
      <c r="E172" t="s">
        <v>1133</v>
      </c>
      <c r="F172">
        <v>2016</v>
      </c>
      <c r="G172" t="s">
        <v>78</v>
      </c>
      <c r="H172">
        <v>653</v>
      </c>
      <c r="I172" t="s">
        <v>721</v>
      </c>
      <c r="J172" t="s">
        <v>719</v>
      </c>
      <c r="K172" t="s">
        <v>720</v>
      </c>
      <c r="L172" s="2" t="s">
        <v>1528</v>
      </c>
      <c r="M172" s="2" t="s">
        <v>1505</v>
      </c>
      <c r="N172" t="s">
        <v>81</v>
      </c>
      <c r="O172" t="s">
        <v>81</v>
      </c>
      <c r="P172" t="s">
        <v>81</v>
      </c>
      <c r="Q172" t="s">
        <v>81</v>
      </c>
      <c r="R172" t="s">
        <v>81</v>
      </c>
      <c r="S172" t="s">
        <v>81</v>
      </c>
      <c r="T172" t="s">
        <v>81</v>
      </c>
      <c r="U172" t="s">
        <v>81</v>
      </c>
      <c r="V172" t="s">
        <v>81</v>
      </c>
      <c r="W172" t="s">
        <v>81</v>
      </c>
      <c r="X172" t="s">
        <v>81</v>
      </c>
      <c r="Y172" t="s">
        <v>81</v>
      </c>
      <c r="Z172" t="s">
        <v>82</v>
      </c>
      <c r="AA172" t="s">
        <v>81</v>
      </c>
      <c r="AB172" t="s">
        <v>81</v>
      </c>
      <c r="AC172" t="s">
        <v>82</v>
      </c>
      <c r="AD172" t="s">
        <v>81</v>
      </c>
      <c r="AE172" t="s">
        <v>82</v>
      </c>
      <c r="AF172" t="s">
        <v>81</v>
      </c>
      <c r="AG172" t="s">
        <v>81</v>
      </c>
      <c r="AH172" t="s">
        <v>81</v>
      </c>
      <c r="AI172" t="s">
        <v>81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1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1</v>
      </c>
      <c r="BN172">
        <v>1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</row>
    <row r="173" spans="1:85">
      <c r="A173" t="s">
        <v>152</v>
      </c>
      <c r="B173" s="150" t="s">
        <v>1514</v>
      </c>
      <c r="C173" t="s">
        <v>1520</v>
      </c>
      <c r="D173" t="s">
        <v>1312</v>
      </c>
      <c r="E173" t="s">
        <v>1110</v>
      </c>
      <c r="F173">
        <v>2016</v>
      </c>
      <c r="G173" t="s">
        <v>78</v>
      </c>
      <c r="H173">
        <v>823</v>
      </c>
      <c r="I173" t="s">
        <v>652</v>
      </c>
      <c r="J173" t="s">
        <v>650</v>
      </c>
      <c r="K173" t="s">
        <v>651</v>
      </c>
      <c r="L173" s="2" t="s">
        <v>91</v>
      </c>
      <c r="M173" s="2" t="s">
        <v>261</v>
      </c>
      <c r="N173" t="s">
        <v>81</v>
      </c>
      <c r="O173" t="s">
        <v>81</v>
      </c>
      <c r="P173" t="s">
        <v>81</v>
      </c>
      <c r="Q173" t="s">
        <v>81</v>
      </c>
      <c r="R173" t="s">
        <v>81</v>
      </c>
      <c r="S173" t="s">
        <v>81</v>
      </c>
      <c r="T173" t="s">
        <v>81</v>
      </c>
      <c r="U173" t="s">
        <v>81</v>
      </c>
      <c r="V173" t="s">
        <v>81</v>
      </c>
      <c r="W173" t="s">
        <v>81</v>
      </c>
      <c r="X173" t="s">
        <v>81</v>
      </c>
      <c r="Y173" t="s">
        <v>81</v>
      </c>
      <c r="Z173" t="s">
        <v>81</v>
      </c>
      <c r="AA173" t="s">
        <v>81</v>
      </c>
      <c r="AB173" t="s">
        <v>81</v>
      </c>
      <c r="AC173" t="s">
        <v>81</v>
      </c>
      <c r="AD173" t="s">
        <v>81</v>
      </c>
      <c r="AE173" t="s">
        <v>82</v>
      </c>
      <c r="AF173" t="s">
        <v>81</v>
      </c>
      <c r="AG173" t="s">
        <v>81</v>
      </c>
      <c r="AH173" t="s">
        <v>81</v>
      </c>
      <c r="AI173" t="s">
        <v>81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1</v>
      </c>
      <c r="AU173">
        <v>1</v>
      </c>
      <c r="AV173">
        <v>1</v>
      </c>
      <c r="AW173">
        <v>1</v>
      </c>
      <c r="AX173">
        <v>0</v>
      </c>
      <c r="AY173">
        <v>0</v>
      </c>
      <c r="AZ173">
        <v>1</v>
      </c>
      <c r="BA173">
        <v>0</v>
      </c>
      <c r="BB173">
        <v>0</v>
      </c>
      <c r="BC173">
        <v>1</v>
      </c>
      <c r="BD173">
        <v>0</v>
      </c>
      <c r="BE173">
        <v>0</v>
      </c>
      <c r="BF173">
        <v>1</v>
      </c>
      <c r="BG173">
        <v>0</v>
      </c>
      <c r="BH173">
        <v>0</v>
      </c>
      <c r="BI173">
        <v>0</v>
      </c>
      <c r="BJ173">
        <v>0</v>
      </c>
      <c r="BK173">
        <v>1</v>
      </c>
      <c r="BL173">
        <v>0</v>
      </c>
      <c r="BM173">
        <v>1</v>
      </c>
      <c r="BN173">
        <v>1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1</v>
      </c>
      <c r="BY173">
        <v>1</v>
      </c>
      <c r="BZ173">
        <v>0</v>
      </c>
      <c r="CA173">
        <v>0</v>
      </c>
      <c r="CB173">
        <v>0</v>
      </c>
      <c r="CC173">
        <v>1</v>
      </c>
      <c r="CD173">
        <v>0</v>
      </c>
      <c r="CE173">
        <v>0</v>
      </c>
      <c r="CF173">
        <v>0</v>
      </c>
      <c r="CG173">
        <v>0</v>
      </c>
    </row>
    <row r="174" spans="1:85">
      <c r="A174" t="s">
        <v>171</v>
      </c>
      <c r="B174" s="150" t="s">
        <v>1514</v>
      </c>
      <c r="C174" t="s">
        <v>1520</v>
      </c>
      <c r="D174" t="s">
        <v>1331</v>
      </c>
      <c r="E174" t="s">
        <v>1129</v>
      </c>
      <c r="F174">
        <v>2016</v>
      </c>
      <c r="G174" t="s">
        <v>78</v>
      </c>
      <c r="H174">
        <v>866</v>
      </c>
      <c r="I174" t="s">
        <v>709</v>
      </c>
      <c r="J174" t="s">
        <v>707</v>
      </c>
      <c r="K174" t="s">
        <v>708</v>
      </c>
      <c r="L174" s="2" t="s">
        <v>172</v>
      </c>
      <c r="M174" s="2" t="s">
        <v>105</v>
      </c>
      <c r="N174" t="s">
        <v>81</v>
      </c>
      <c r="O174" t="s">
        <v>81</v>
      </c>
      <c r="P174" t="s">
        <v>81</v>
      </c>
      <c r="Q174" t="s">
        <v>81</v>
      </c>
      <c r="R174" t="s">
        <v>81</v>
      </c>
      <c r="S174" t="s">
        <v>81</v>
      </c>
      <c r="T174" t="s">
        <v>81</v>
      </c>
      <c r="U174" t="s">
        <v>81</v>
      </c>
      <c r="V174" t="s">
        <v>81</v>
      </c>
      <c r="W174" t="s">
        <v>81</v>
      </c>
      <c r="X174" t="s">
        <v>81</v>
      </c>
      <c r="Y174" t="s">
        <v>81</v>
      </c>
      <c r="Z174" t="s">
        <v>81</v>
      </c>
      <c r="AA174" t="s">
        <v>81</v>
      </c>
      <c r="AB174" t="s">
        <v>81</v>
      </c>
      <c r="AC174" t="s">
        <v>81</v>
      </c>
      <c r="AD174" t="s">
        <v>81</v>
      </c>
      <c r="AE174" t="s">
        <v>81</v>
      </c>
      <c r="AF174" t="s">
        <v>81</v>
      </c>
      <c r="AG174" t="s">
        <v>81</v>
      </c>
      <c r="AH174" t="s">
        <v>81</v>
      </c>
      <c r="AI174" t="s">
        <v>81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1</v>
      </c>
      <c r="AX174">
        <v>0</v>
      </c>
      <c r="AY174">
        <v>0</v>
      </c>
      <c r="AZ174">
        <v>1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1</v>
      </c>
      <c r="BN174">
        <v>1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</row>
    <row r="175" spans="1:85">
      <c r="A175" t="s">
        <v>212</v>
      </c>
      <c r="B175" s="150" t="s">
        <v>1515</v>
      </c>
      <c r="C175" t="s">
        <v>1519</v>
      </c>
      <c r="D175" t="s">
        <v>1371</v>
      </c>
      <c r="E175" t="s">
        <v>1169</v>
      </c>
      <c r="F175">
        <v>2016</v>
      </c>
      <c r="G175" t="s">
        <v>78</v>
      </c>
      <c r="H175">
        <v>939</v>
      </c>
      <c r="I175" t="s">
        <v>829</v>
      </c>
      <c r="J175" t="s">
        <v>827</v>
      </c>
      <c r="K175" t="s">
        <v>828</v>
      </c>
      <c r="L175" s="1" t="s">
        <v>1531</v>
      </c>
      <c r="M175" s="2" t="s">
        <v>107</v>
      </c>
      <c r="N175" t="s">
        <v>81</v>
      </c>
      <c r="O175" t="s">
        <v>81</v>
      </c>
      <c r="P175" t="s">
        <v>81</v>
      </c>
      <c r="Q175" t="s">
        <v>81</v>
      </c>
      <c r="R175" t="s">
        <v>81</v>
      </c>
      <c r="S175" t="s">
        <v>81</v>
      </c>
      <c r="T175" t="s">
        <v>81</v>
      </c>
      <c r="U175" t="s">
        <v>81</v>
      </c>
      <c r="V175" t="s">
        <v>81</v>
      </c>
      <c r="W175" t="s">
        <v>81</v>
      </c>
      <c r="X175" t="s">
        <v>81</v>
      </c>
      <c r="Y175" t="s">
        <v>81</v>
      </c>
      <c r="Z175" t="s">
        <v>81</v>
      </c>
      <c r="AA175" t="s">
        <v>81</v>
      </c>
      <c r="AB175" t="s">
        <v>81</v>
      </c>
      <c r="AC175" t="s">
        <v>81</v>
      </c>
      <c r="AD175" t="s">
        <v>81</v>
      </c>
      <c r="AE175" t="s">
        <v>81</v>
      </c>
      <c r="AF175" t="s">
        <v>81</v>
      </c>
      <c r="AG175" t="s">
        <v>81</v>
      </c>
      <c r="AH175" t="s">
        <v>81</v>
      </c>
      <c r="AI175" t="s">
        <v>81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1</v>
      </c>
      <c r="AX175">
        <v>0</v>
      </c>
      <c r="AY175">
        <v>0</v>
      </c>
      <c r="AZ175">
        <v>1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1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1</v>
      </c>
      <c r="BN175">
        <v>1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</row>
    <row r="176" spans="1:85">
      <c r="A176" t="s">
        <v>182</v>
      </c>
      <c r="B176" s="150" t="s">
        <v>1515</v>
      </c>
      <c r="C176" t="s">
        <v>1519</v>
      </c>
      <c r="D176" t="s">
        <v>1341</v>
      </c>
      <c r="E176" t="s">
        <v>1139</v>
      </c>
      <c r="F176">
        <v>2016</v>
      </c>
      <c r="G176" t="s">
        <v>78</v>
      </c>
      <c r="H176">
        <v>1057</v>
      </c>
      <c r="I176" t="s">
        <v>739</v>
      </c>
      <c r="J176" t="s">
        <v>737</v>
      </c>
      <c r="K176" t="s">
        <v>738</v>
      </c>
      <c r="L176" s="1" t="s">
        <v>1529</v>
      </c>
      <c r="M176" s="2" t="s">
        <v>128</v>
      </c>
      <c r="N176" t="s">
        <v>81</v>
      </c>
      <c r="O176" t="s">
        <v>81</v>
      </c>
      <c r="P176" t="s">
        <v>81</v>
      </c>
      <c r="Q176" t="s">
        <v>81</v>
      </c>
      <c r="R176" t="s">
        <v>82</v>
      </c>
      <c r="S176" t="s">
        <v>81</v>
      </c>
      <c r="T176" t="s">
        <v>81</v>
      </c>
      <c r="U176" t="s">
        <v>81</v>
      </c>
      <c r="V176" t="s">
        <v>81</v>
      </c>
      <c r="W176" t="s">
        <v>81</v>
      </c>
      <c r="X176" t="s">
        <v>81</v>
      </c>
      <c r="Y176" t="s">
        <v>81</v>
      </c>
      <c r="Z176" t="s">
        <v>81</v>
      </c>
      <c r="AA176" t="s">
        <v>81</v>
      </c>
      <c r="AB176" t="s">
        <v>81</v>
      </c>
      <c r="AC176" t="s">
        <v>81</v>
      </c>
      <c r="AD176" t="s">
        <v>81</v>
      </c>
      <c r="AE176" t="s">
        <v>81</v>
      </c>
      <c r="AF176" t="s">
        <v>81</v>
      </c>
      <c r="AG176" t="s">
        <v>81</v>
      </c>
      <c r="AH176" t="s">
        <v>81</v>
      </c>
      <c r="AI176" t="s">
        <v>81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0</v>
      </c>
      <c r="AY176">
        <v>0</v>
      </c>
      <c r="AZ176">
        <v>1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1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1</v>
      </c>
      <c r="BN176">
        <v>1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</row>
    <row r="177" spans="1:85">
      <c r="A177" t="s">
        <v>166</v>
      </c>
      <c r="B177" s="150" t="s">
        <v>1514</v>
      </c>
      <c r="C177" t="s">
        <v>1520</v>
      </c>
      <c r="D177" t="s">
        <v>1326</v>
      </c>
      <c r="E177" t="s">
        <v>1124</v>
      </c>
      <c r="F177">
        <v>2016</v>
      </c>
      <c r="G177" t="s">
        <v>78</v>
      </c>
      <c r="H177">
        <v>1153</v>
      </c>
      <c r="I177" t="s">
        <v>694</v>
      </c>
      <c r="J177" t="s">
        <v>692</v>
      </c>
      <c r="K177" t="s">
        <v>693</v>
      </c>
      <c r="L177" s="2" t="s">
        <v>472</v>
      </c>
      <c r="M177" s="2" t="s">
        <v>105</v>
      </c>
      <c r="N177" t="s">
        <v>81</v>
      </c>
      <c r="O177" t="s">
        <v>81</v>
      </c>
      <c r="P177" t="s">
        <v>81</v>
      </c>
      <c r="Q177" t="s">
        <v>81</v>
      </c>
      <c r="R177" t="s">
        <v>82</v>
      </c>
      <c r="S177" t="s">
        <v>81</v>
      </c>
      <c r="T177" t="s">
        <v>81</v>
      </c>
      <c r="U177" t="s">
        <v>81</v>
      </c>
      <c r="V177" t="s">
        <v>81</v>
      </c>
      <c r="W177" t="s">
        <v>81</v>
      </c>
      <c r="X177" t="s">
        <v>81</v>
      </c>
      <c r="Y177" t="s">
        <v>81</v>
      </c>
      <c r="Z177" t="s">
        <v>81</v>
      </c>
      <c r="AA177" t="s">
        <v>81</v>
      </c>
      <c r="AB177" t="s">
        <v>81</v>
      </c>
      <c r="AC177" t="s">
        <v>81</v>
      </c>
      <c r="AD177" t="s">
        <v>81</v>
      </c>
      <c r="AE177" t="s">
        <v>82</v>
      </c>
      <c r="AF177" t="s">
        <v>81</v>
      </c>
      <c r="AG177" t="s">
        <v>81</v>
      </c>
      <c r="AH177" t="s">
        <v>81</v>
      </c>
      <c r="AI177" t="s">
        <v>81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1</v>
      </c>
      <c r="AX177">
        <v>0</v>
      </c>
      <c r="AY177">
        <v>0</v>
      </c>
      <c r="AZ177">
        <v>1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1</v>
      </c>
      <c r="BN177">
        <v>1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</row>
    <row r="178" spans="1:85">
      <c r="A178" t="s">
        <v>265</v>
      </c>
      <c r="B178" s="150" t="s">
        <v>1516</v>
      </c>
      <c r="C178" t="s">
        <v>1520</v>
      </c>
      <c r="D178" t="s">
        <v>1424</v>
      </c>
      <c r="E178" t="s">
        <v>1221</v>
      </c>
      <c r="F178">
        <v>2016</v>
      </c>
      <c r="G178" t="s">
        <v>78</v>
      </c>
      <c r="H178" t="s">
        <v>1571</v>
      </c>
      <c r="I178" t="s">
        <v>987</v>
      </c>
      <c r="J178" t="s">
        <v>988</v>
      </c>
      <c r="K178" t="s">
        <v>989</v>
      </c>
      <c r="L178" s="2" t="s">
        <v>474</v>
      </c>
      <c r="M178" s="2" t="s">
        <v>261</v>
      </c>
      <c r="N178" t="s">
        <v>81</v>
      </c>
      <c r="O178" t="s">
        <v>81</v>
      </c>
      <c r="P178" t="s">
        <v>81</v>
      </c>
      <c r="Q178" t="s">
        <v>82</v>
      </c>
      <c r="R178" t="s">
        <v>81</v>
      </c>
      <c r="S178" t="s">
        <v>81</v>
      </c>
      <c r="T178" t="s">
        <v>81</v>
      </c>
      <c r="U178" t="s">
        <v>81</v>
      </c>
      <c r="V178" t="s">
        <v>81</v>
      </c>
      <c r="W178" t="s">
        <v>81</v>
      </c>
      <c r="X178" t="s">
        <v>81</v>
      </c>
      <c r="Y178" t="s">
        <v>81</v>
      </c>
      <c r="Z178" t="s">
        <v>81</v>
      </c>
      <c r="AA178" t="s">
        <v>81</v>
      </c>
      <c r="AB178" t="s">
        <v>81</v>
      </c>
      <c r="AC178" t="s">
        <v>81</v>
      </c>
      <c r="AD178" t="s">
        <v>81</v>
      </c>
      <c r="AE178" t="s">
        <v>82</v>
      </c>
      <c r="AF178" t="s">
        <v>81</v>
      </c>
      <c r="AG178" t="s">
        <v>81</v>
      </c>
      <c r="AH178" t="s">
        <v>81</v>
      </c>
      <c r="AI178" t="s">
        <v>81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1</v>
      </c>
      <c r="AX178">
        <v>0</v>
      </c>
      <c r="AY178">
        <v>0</v>
      </c>
      <c r="AZ178">
        <v>1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1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</row>
    <row r="179" spans="1:85">
      <c r="A179" t="s">
        <v>83</v>
      </c>
      <c r="B179" s="150" t="s">
        <v>1514</v>
      </c>
      <c r="C179" t="s">
        <v>1519</v>
      </c>
      <c r="D179" t="s">
        <v>1256</v>
      </c>
      <c r="E179" t="s">
        <v>484</v>
      </c>
      <c r="F179">
        <v>2016</v>
      </c>
      <c r="G179" t="s">
        <v>78</v>
      </c>
      <c r="H179">
        <v>1430</v>
      </c>
      <c r="I179" t="s">
        <v>483</v>
      </c>
      <c r="J179" t="s">
        <v>482</v>
      </c>
      <c r="K179" t="s">
        <v>485</v>
      </c>
      <c r="L179" s="2" t="s">
        <v>84</v>
      </c>
      <c r="M179" s="2" t="s">
        <v>261</v>
      </c>
      <c r="N179" t="s">
        <v>81</v>
      </c>
      <c r="O179" t="s">
        <v>81</v>
      </c>
      <c r="P179" t="s">
        <v>81</v>
      </c>
      <c r="Q179" t="s">
        <v>82</v>
      </c>
      <c r="R179" t="s">
        <v>81</v>
      </c>
      <c r="S179" t="s">
        <v>81</v>
      </c>
      <c r="T179" t="s">
        <v>81</v>
      </c>
      <c r="U179" t="s">
        <v>81</v>
      </c>
      <c r="V179" t="s">
        <v>81</v>
      </c>
      <c r="W179" t="s">
        <v>82</v>
      </c>
      <c r="X179" t="s">
        <v>81</v>
      </c>
      <c r="Y179" t="s">
        <v>81</v>
      </c>
      <c r="Z179" t="s">
        <v>81</v>
      </c>
      <c r="AA179" t="s">
        <v>81</v>
      </c>
      <c r="AB179" t="s">
        <v>81</v>
      </c>
      <c r="AC179" t="s">
        <v>81</v>
      </c>
      <c r="AD179" t="s">
        <v>81</v>
      </c>
      <c r="AE179" t="s">
        <v>82</v>
      </c>
      <c r="AF179" t="s">
        <v>81</v>
      </c>
      <c r="AG179" t="s">
        <v>81</v>
      </c>
      <c r="AH179" t="s">
        <v>81</v>
      </c>
      <c r="AI179" t="s">
        <v>81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1</v>
      </c>
      <c r="AW179">
        <v>1</v>
      </c>
      <c r="AX179">
        <v>0</v>
      </c>
      <c r="AY179">
        <v>0</v>
      </c>
      <c r="AZ179">
        <v>1</v>
      </c>
      <c r="BA179">
        <v>0</v>
      </c>
      <c r="BB179">
        <v>0</v>
      </c>
      <c r="BC179">
        <v>1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1</v>
      </c>
      <c r="BN179">
        <v>1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1</v>
      </c>
      <c r="CA179">
        <v>0</v>
      </c>
      <c r="CB179">
        <v>0</v>
      </c>
      <c r="CC179">
        <v>1</v>
      </c>
      <c r="CD179">
        <v>0</v>
      </c>
      <c r="CE179">
        <v>0</v>
      </c>
      <c r="CF179">
        <v>0</v>
      </c>
      <c r="CG179">
        <v>0</v>
      </c>
    </row>
    <row r="180" spans="1:85">
      <c r="A180" t="s">
        <v>86</v>
      </c>
      <c r="B180" s="150" t="s">
        <v>1514</v>
      </c>
      <c r="C180" t="s">
        <v>1519</v>
      </c>
      <c r="D180" t="s">
        <v>1257</v>
      </c>
      <c r="E180" t="s">
        <v>1056</v>
      </c>
      <c r="F180">
        <v>2016</v>
      </c>
      <c r="G180" t="s">
        <v>78</v>
      </c>
      <c r="H180">
        <v>1430</v>
      </c>
      <c r="I180" t="s">
        <v>488</v>
      </c>
      <c r="J180" t="s">
        <v>487</v>
      </c>
      <c r="K180" t="s">
        <v>489</v>
      </c>
      <c r="L180" s="2" t="s">
        <v>84</v>
      </c>
      <c r="M180" s="2" t="s">
        <v>261</v>
      </c>
      <c r="N180" t="s">
        <v>81</v>
      </c>
      <c r="O180" t="s">
        <v>81</v>
      </c>
      <c r="P180" t="s">
        <v>81</v>
      </c>
      <c r="Q180" t="s">
        <v>81</v>
      </c>
      <c r="R180" t="s">
        <v>81</v>
      </c>
      <c r="S180" t="s">
        <v>81</v>
      </c>
      <c r="T180" t="s">
        <v>81</v>
      </c>
      <c r="U180" t="s">
        <v>81</v>
      </c>
      <c r="V180" t="s">
        <v>81</v>
      </c>
      <c r="W180" t="s">
        <v>81</v>
      </c>
      <c r="X180" t="s">
        <v>81</v>
      </c>
      <c r="Y180" t="s">
        <v>81</v>
      </c>
      <c r="Z180" t="s">
        <v>81</v>
      </c>
      <c r="AA180" t="s">
        <v>81</v>
      </c>
      <c r="AB180" t="s">
        <v>81</v>
      </c>
      <c r="AC180" t="s">
        <v>81</v>
      </c>
      <c r="AD180" t="s">
        <v>81</v>
      </c>
      <c r="AE180" t="s">
        <v>82</v>
      </c>
      <c r="AF180" t="s">
        <v>81</v>
      </c>
      <c r="AG180" t="s">
        <v>81</v>
      </c>
      <c r="AH180" t="s">
        <v>81</v>
      </c>
      <c r="AI180" t="s">
        <v>81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1</v>
      </c>
      <c r="AX180">
        <v>0</v>
      </c>
      <c r="AY180">
        <v>0</v>
      </c>
      <c r="AZ180">
        <v>1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1</v>
      </c>
      <c r="BN180">
        <v>1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</row>
    <row r="181" spans="1:85">
      <c r="A181" t="s">
        <v>93</v>
      </c>
      <c r="B181" s="150" t="s">
        <v>1514</v>
      </c>
      <c r="C181" t="s">
        <v>1519</v>
      </c>
      <c r="D181" t="s">
        <v>1263</v>
      </c>
      <c r="E181" t="s">
        <v>1061</v>
      </c>
      <c r="F181">
        <v>2016</v>
      </c>
      <c r="G181" t="s">
        <v>78</v>
      </c>
      <c r="H181" s="8">
        <v>1430</v>
      </c>
      <c r="I181" t="s">
        <v>504</v>
      </c>
      <c r="J181" t="s">
        <v>502</v>
      </c>
      <c r="K181" t="s">
        <v>503</v>
      </c>
      <c r="L181" s="2" t="s">
        <v>84</v>
      </c>
      <c r="M181" s="2" t="s">
        <v>261</v>
      </c>
      <c r="N181" t="s">
        <v>81</v>
      </c>
      <c r="O181" t="s">
        <v>81</v>
      </c>
      <c r="P181" t="s">
        <v>81</v>
      </c>
      <c r="Q181" t="s">
        <v>81</v>
      </c>
      <c r="R181" t="s">
        <v>81</v>
      </c>
      <c r="S181" t="s">
        <v>81</v>
      </c>
      <c r="T181" t="s">
        <v>81</v>
      </c>
      <c r="U181" t="s">
        <v>81</v>
      </c>
      <c r="V181" t="s">
        <v>81</v>
      </c>
      <c r="W181" t="s">
        <v>81</v>
      </c>
      <c r="X181" t="s">
        <v>81</v>
      </c>
      <c r="Y181" t="s">
        <v>81</v>
      </c>
      <c r="Z181" t="s">
        <v>81</v>
      </c>
      <c r="AA181" t="s">
        <v>81</v>
      </c>
      <c r="AB181" t="s">
        <v>81</v>
      </c>
      <c r="AC181" t="s">
        <v>81</v>
      </c>
      <c r="AD181" t="s">
        <v>81</v>
      </c>
      <c r="AE181" t="s">
        <v>82</v>
      </c>
      <c r="AF181" t="s">
        <v>81</v>
      </c>
      <c r="AG181" t="s">
        <v>81</v>
      </c>
      <c r="AH181" t="s">
        <v>81</v>
      </c>
      <c r="AI181" t="s">
        <v>81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X181">
        <v>0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1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1</v>
      </c>
      <c r="BN181">
        <v>1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</row>
    <row r="182" spans="1:85">
      <c r="A182" t="s">
        <v>272</v>
      </c>
      <c r="B182" s="150" t="s">
        <v>1516</v>
      </c>
      <c r="C182" t="s">
        <v>1520</v>
      </c>
      <c r="D182" t="s">
        <v>1431</v>
      </c>
      <c r="E182" t="s">
        <v>1228</v>
      </c>
      <c r="F182" s="8">
        <v>2016</v>
      </c>
      <c r="G182" t="s">
        <v>78</v>
      </c>
      <c r="H182" s="8">
        <v>2</v>
      </c>
      <c r="I182" t="s">
        <v>1008</v>
      </c>
      <c r="J182" t="s">
        <v>1009</v>
      </c>
      <c r="K182" t="s">
        <v>1010</v>
      </c>
      <c r="L182" s="2" t="s">
        <v>79</v>
      </c>
      <c r="M182" s="2" t="s">
        <v>261</v>
      </c>
      <c r="N182" t="s">
        <v>81</v>
      </c>
      <c r="O182" t="s">
        <v>81</v>
      </c>
      <c r="P182" t="s">
        <v>81</v>
      </c>
      <c r="Q182" t="s">
        <v>81</v>
      </c>
      <c r="R182" t="s">
        <v>81</v>
      </c>
      <c r="S182" t="s">
        <v>81</v>
      </c>
      <c r="T182" t="s">
        <v>81</v>
      </c>
      <c r="U182" t="s">
        <v>81</v>
      </c>
      <c r="V182" t="s">
        <v>81</v>
      </c>
      <c r="W182" t="s">
        <v>81</v>
      </c>
      <c r="X182" t="s">
        <v>81</v>
      </c>
      <c r="Y182" t="s">
        <v>81</v>
      </c>
      <c r="Z182" t="s">
        <v>81</v>
      </c>
      <c r="AA182" t="s">
        <v>81</v>
      </c>
      <c r="AB182" t="s">
        <v>81</v>
      </c>
      <c r="AC182" t="s">
        <v>81</v>
      </c>
      <c r="AD182" t="s">
        <v>81</v>
      </c>
      <c r="AE182" t="s">
        <v>82</v>
      </c>
      <c r="AF182" t="s">
        <v>81</v>
      </c>
      <c r="AG182" t="s">
        <v>81</v>
      </c>
      <c r="AH182" t="s">
        <v>81</v>
      </c>
      <c r="AI182" t="s">
        <v>81</v>
      </c>
      <c r="AJ182">
        <v>0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1</v>
      </c>
      <c r="AU182">
        <v>1</v>
      </c>
      <c r="AV182">
        <v>1</v>
      </c>
      <c r="AW182">
        <v>1</v>
      </c>
      <c r="AX182">
        <v>0</v>
      </c>
      <c r="AY182">
        <v>0</v>
      </c>
      <c r="AZ182">
        <v>1</v>
      </c>
      <c r="BA182">
        <v>0</v>
      </c>
      <c r="BB182">
        <v>0</v>
      </c>
      <c r="BC182">
        <v>1</v>
      </c>
      <c r="BD182">
        <v>0</v>
      </c>
      <c r="BE182">
        <v>0</v>
      </c>
      <c r="BF182">
        <v>1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1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1</v>
      </c>
      <c r="CD182">
        <v>0</v>
      </c>
      <c r="CE182">
        <v>0</v>
      </c>
      <c r="CF182">
        <v>0</v>
      </c>
      <c r="CG182">
        <v>0</v>
      </c>
    </row>
    <row r="183" spans="1:85">
      <c r="A183" t="s">
        <v>153</v>
      </c>
      <c r="B183" s="150" t="s">
        <v>1514</v>
      </c>
      <c r="C183" t="s">
        <v>1520</v>
      </c>
      <c r="D183" t="s">
        <v>1313</v>
      </c>
      <c r="E183" t="s">
        <v>1111</v>
      </c>
      <c r="F183">
        <v>2016</v>
      </c>
      <c r="G183" t="s">
        <v>78</v>
      </c>
      <c r="H183" s="8">
        <v>1431</v>
      </c>
      <c r="I183" t="s">
        <v>655</v>
      </c>
      <c r="J183" t="s">
        <v>653</v>
      </c>
      <c r="K183" t="s">
        <v>654</v>
      </c>
      <c r="L183" s="2" t="s">
        <v>1508</v>
      </c>
      <c r="M183" s="2" t="s">
        <v>105</v>
      </c>
      <c r="N183" t="s">
        <v>81</v>
      </c>
      <c r="O183" t="s">
        <v>81</v>
      </c>
      <c r="P183" t="s">
        <v>81</v>
      </c>
      <c r="Q183" t="s">
        <v>81</v>
      </c>
      <c r="R183" t="s">
        <v>81</v>
      </c>
      <c r="S183" t="s">
        <v>81</v>
      </c>
      <c r="T183" t="s">
        <v>81</v>
      </c>
      <c r="U183" t="s">
        <v>81</v>
      </c>
      <c r="V183" t="s">
        <v>81</v>
      </c>
      <c r="W183" t="s">
        <v>81</v>
      </c>
      <c r="X183" t="s">
        <v>81</v>
      </c>
      <c r="Y183" t="s">
        <v>81</v>
      </c>
      <c r="Z183" t="s">
        <v>81</v>
      </c>
      <c r="AA183" t="s">
        <v>81</v>
      </c>
      <c r="AB183" t="s">
        <v>81</v>
      </c>
      <c r="AC183" t="s">
        <v>81</v>
      </c>
      <c r="AD183" t="s">
        <v>81</v>
      </c>
      <c r="AE183" t="s">
        <v>82</v>
      </c>
      <c r="AF183" t="s">
        <v>81</v>
      </c>
      <c r="AG183" t="s">
        <v>81</v>
      </c>
      <c r="AH183" t="s">
        <v>81</v>
      </c>
      <c r="AI183" t="s">
        <v>82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  <c r="AS183">
        <v>0</v>
      </c>
      <c r="AT183">
        <v>1</v>
      </c>
      <c r="AU183">
        <v>1</v>
      </c>
      <c r="AV183">
        <v>0</v>
      </c>
      <c r="AW183">
        <v>1</v>
      </c>
      <c r="AX183">
        <v>0</v>
      </c>
      <c r="AY183">
        <v>0</v>
      </c>
      <c r="AZ183">
        <v>1</v>
      </c>
      <c r="BA183">
        <v>0</v>
      </c>
      <c r="BB183">
        <v>0</v>
      </c>
      <c r="BC183">
        <v>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1</v>
      </c>
      <c r="BL183">
        <v>0</v>
      </c>
      <c r="BM183">
        <v>1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</row>
    <row r="184" spans="1:85">
      <c r="A184" t="s">
        <v>136</v>
      </c>
      <c r="B184" s="150" t="s">
        <v>1514</v>
      </c>
      <c r="C184" t="s">
        <v>1520</v>
      </c>
      <c r="D184" t="s">
        <v>1297</v>
      </c>
      <c r="E184" t="s">
        <v>1095</v>
      </c>
      <c r="F184">
        <v>2016</v>
      </c>
      <c r="G184" t="s">
        <v>78</v>
      </c>
      <c r="H184" s="8">
        <v>1356</v>
      </c>
      <c r="I184" t="s">
        <v>606</v>
      </c>
      <c r="J184" t="s">
        <v>604</v>
      </c>
      <c r="K184" t="s">
        <v>605</v>
      </c>
      <c r="L184" s="2" t="s">
        <v>471</v>
      </c>
      <c r="M184" s="2" t="s">
        <v>105</v>
      </c>
      <c r="N184" t="s">
        <v>81</v>
      </c>
      <c r="O184" t="s">
        <v>81</v>
      </c>
      <c r="P184" t="s">
        <v>81</v>
      </c>
      <c r="Q184" t="s">
        <v>81</v>
      </c>
      <c r="R184" t="s">
        <v>82</v>
      </c>
      <c r="S184" t="s">
        <v>81</v>
      </c>
      <c r="T184" t="s">
        <v>81</v>
      </c>
      <c r="U184" t="s">
        <v>81</v>
      </c>
      <c r="V184" t="s">
        <v>81</v>
      </c>
      <c r="W184" t="s">
        <v>81</v>
      </c>
      <c r="X184" t="s">
        <v>81</v>
      </c>
      <c r="Y184" t="s">
        <v>81</v>
      </c>
      <c r="Z184" t="s">
        <v>81</v>
      </c>
      <c r="AA184" t="s">
        <v>81</v>
      </c>
      <c r="AB184" t="s">
        <v>81</v>
      </c>
      <c r="AC184" t="s">
        <v>81</v>
      </c>
      <c r="AD184" t="s">
        <v>81</v>
      </c>
      <c r="AE184" t="s">
        <v>82</v>
      </c>
      <c r="AF184" t="s">
        <v>81</v>
      </c>
      <c r="AG184" t="s">
        <v>81</v>
      </c>
      <c r="AH184" t="s">
        <v>81</v>
      </c>
      <c r="AI184" t="s">
        <v>81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1</v>
      </c>
      <c r="AX184">
        <v>0</v>
      </c>
      <c r="AY184">
        <v>0</v>
      </c>
      <c r="AZ184">
        <v>1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1</v>
      </c>
      <c r="BN184">
        <v>1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</row>
    <row r="185" spans="1:85">
      <c r="A185" t="s">
        <v>130</v>
      </c>
      <c r="B185" s="150" t="s">
        <v>1514</v>
      </c>
      <c r="C185" t="s">
        <v>1520</v>
      </c>
      <c r="D185" t="s">
        <v>1291</v>
      </c>
      <c r="E185" t="s">
        <v>1089</v>
      </c>
      <c r="F185">
        <v>2016</v>
      </c>
      <c r="G185" t="s">
        <v>78</v>
      </c>
      <c r="H185" s="8" t="s">
        <v>1571</v>
      </c>
      <c r="I185" t="s">
        <v>588</v>
      </c>
      <c r="J185" t="s">
        <v>586</v>
      </c>
      <c r="K185" t="s">
        <v>587</v>
      </c>
      <c r="L185" s="2" t="s">
        <v>1506</v>
      </c>
      <c r="M185" s="2" t="s">
        <v>128</v>
      </c>
      <c r="N185" t="s">
        <v>81</v>
      </c>
      <c r="O185" t="s">
        <v>81</v>
      </c>
      <c r="P185" t="s">
        <v>81</v>
      </c>
      <c r="Q185" t="s">
        <v>81</v>
      </c>
      <c r="R185" t="s">
        <v>81</v>
      </c>
      <c r="S185" t="s">
        <v>81</v>
      </c>
      <c r="T185" t="s">
        <v>81</v>
      </c>
      <c r="U185" t="s">
        <v>81</v>
      </c>
      <c r="V185" t="s">
        <v>81</v>
      </c>
      <c r="W185" t="s">
        <v>82</v>
      </c>
      <c r="X185" t="s">
        <v>81</v>
      </c>
      <c r="Y185" t="s">
        <v>81</v>
      </c>
      <c r="Z185" t="s">
        <v>81</v>
      </c>
      <c r="AA185" t="s">
        <v>82</v>
      </c>
      <c r="AB185" t="s">
        <v>81</v>
      </c>
      <c r="AC185" t="s">
        <v>81</v>
      </c>
      <c r="AD185" t="s">
        <v>81</v>
      </c>
      <c r="AE185" t="s">
        <v>82</v>
      </c>
      <c r="AF185" t="s">
        <v>81</v>
      </c>
      <c r="AG185" t="s">
        <v>81</v>
      </c>
      <c r="AH185" t="s">
        <v>81</v>
      </c>
      <c r="AI185" t="s">
        <v>81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1</v>
      </c>
      <c r="AU185">
        <v>1</v>
      </c>
      <c r="AV185">
        <v>1</v>
      </c>
      <c r="AW185">
        <v>1</v>
      </c>
      <c r="AX185">
        <v>0</v>
      </c>
      <c r="AY185">
        <v>0</v>
      </c>
      <c r="AZ185">
        <v>1</v>
      </c>
      <c r="BA185">
        <v>0</v>
      </c>
      <c r="BB185">
        <v>0</v>
      </c>
      <c r="BC185">
        <v>1</v>
      </c>
      <c r="BD185">
        <v>0</v>
      </c>
      <c r="BE185">
        <v>0</v>
      </c>
      <c r="BF185">
        <v>1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1</v>
      </c>
      <c r="BN185">
        <v>1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1</v>
      </c>
      <c r="BY185">
        <v>0</v>
      </c>
      <c r="BZ185">
        <v>1</v>
      </c>
      <c r="CA185">
        <v>0</v>
      </c>
      <c r="CB185">
        <v>0</v>
      </c>
      <c r="CC185">
        <v>1</v>
      </c>
      <c r="CD185">
        <v>0</v>
      </c>
      <c r="CE185">
        <v>0</v>
      </c>
      <c r="CF185">
        <v>0</v>
      </c>
      <c r="CG185">
        <v>0</v>
      </c>
    </row>
    <row r="186" spans="1:85">
      <c r="A186" t="s">
        <v>106</v>
      </c>
      <c r="B186" s="150" t="s">
        <v>1514</v>
      </c>
      <c r="C186" t="s">
        <v>1520</v>
      </c>
      <c r="D186" t="s">
        <v>1272</v>
      </c>
      <c r="E186" t="s">
        <v>1070</v>
      </c>
      <c r="F186">
        <v>2016</v>
      </c>
      <c r="G186" t="s">
        <v>78</v>
      </c>
      <c r="H186" s="8">
        <v>1432</v>
      </c>
      <c r="I186" t="s">
        <v>531</v>
      </c>
      <c r="J186" t="s">
        <v>529</v>
      </c>
      <c r="K186" t="s">
        <v>530</v>
      </c>
      <c r="L186" s="2" t="s">
        <v>1524</v>
      </c>
      <c r="M186" s="2" t="s">
        <v>107</v>
      </c>
      <c r="N186" t="s">
        <v>81</v>
      </c>
      <c r="O186" t="s">
        <v>81</v>
      </c>
      <c r="P186" t="s">
        <v>81</v>
      </c>
      <c r="Q186" t="s">
        <v>81</v>
      </c>
      <c r="R186" t="s">
        <v>81</v>
      </c>
      <c r="S186" t="s">
        <v>81</v>
      </c>
      <c r="T186" t="s">
        <v>81</v>
      </c>
      <c r="U186" t="s">
        <v>81</v>
      </c>
      <c r="V186" t="s">
        <v>81</v>
      </c>
      <c r="W186" t="s">
        <v>81</v>
      </c>
      <c r="X186" t="s">
        <v>81</v>
      </c>
      <c r="Y186" t="s">
        <v>81</v>
      </c>
      <c r="Z186" t="s">
        <v>81</v>
      </c>
      <c r="AA186" t="s">
        <v>81</v>
      </c>
      <c r="AB186" t="s">
        <v>81</v>
      </c>
      <c r="AC186" t="s">
        <v>81</v>
      </c>
      <c r="AD186" t="s">
        <v>81</v>
      </c>
      <c r="AE186" t="s">
        <v>81</v>
      </c>
      <c r="AF186" t="s">
        <v>81</v>
      </c>
      <c r="AG186" t="s">
        <v>81</v>
      </c>
      <c r="AH186" t="s">
        <v>81</v>
      </c>
      <c r="AI186" t="s">
        <v>81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1</v>
      </c>
      <c r="AX186">
        <v>0</v>
      </c>
      <c r="AY186">
        <v>0</v>
      </c>
      <c r="AZ186">
        <v>1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</row>
    <row r="187" spans="1:85">
      <c r="A187" t="s">
        <v>116</v>
      </c>
      <c r="B187" s="150" t="s">
        <v>1514</v>
      </c>
      <c r="C187" t="s">
        <v>1520</v>
      </c>
      <c r="D187" t="s">
        <v>1279</v>
      </c>
      <c r="E187" t="s">
        <v>1077</v>
      </c>
      <c r="F187">
        <v>2016</v>
      </c>
      <c r="G187" t="s">
        <v>78</v>
      </c>
      <c r="H187" s="8">
        <v>1432</v>
      </c>
      <c r="I187" t="s">
        <v>552</v>
      </c>
      <c r="J187" t="s">
        <v>550</v>
      </c>
      <c r="K187" t="s">
        <v>551</v>
      </c>
      <c r="L187" s="2" t="s">
        <v>1524</v>
      </c>
      <c r="M187" s="2" t="s">
        <v>107</v>
      </c>
      <c r="N187" t="s">
        <v>81</v>
      </c>
      <c r="O187" t="s">
        <v>81</v>
      </c>
      <c r="P187" t="s">
        <v>81</v>
      </c>
      <c r="Q187" t="s">
        <v>81</v>
      </c>
      <c r="R187" t="s">
        <v>81</v>
      </c>
      <c r="S187" t="s">
        <v>81</v>
      </c>
      <c r="T187" t="s">
        <v>81</v>
      </c>
      <c r="U187" t="s">
        <v>81</v>
      </c>
      <c r="V187" t="s">
        <v>81</v>
      </c>
      <c r="W187" t="s">
        <v>81</v>
      </c>
      <c r="X187" t="s">
        <v>81</v>
      </c>
      <c r="Y187" t="s">
        <v>81</v>
      </c>
      <c r="Z187" t="s">
        <v>81</v>
      </c>
      <c r="AA187" t="s">
        <v>81</v>
      </c>
      <c r="AB187" t="s">
        <v>81</v>
      </c>
      <c r="AC187" t="s">
        <v>81</v>
      </c>
      <c r="AD187" t="s">
        <v>81</v>
      </c>
      <c r="AE187" t="s">
        <v>82</v>
      </c>
      <c r="AF187" t="s">
        <v>81</v>
      </c>
      <c r="AG187" t="s">
        <v>81</v>
      </c>
      <c r="AH187" t="s">
        <v>81</v>
      </c>
      <c r="AI187" t="s">
        <v>81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1</v>
      </c>
      <c r="AW187">
        <v>1</v>
      </c>
      <c r="AX187">
        <v>0</v>
      </c>
      <c r="AY187">
        <v>0</v>
      </c>
      <c r="AZ187">
        <v>1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1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1</v>
      </c>
      <c r="BN187">
        <v>1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</row>
    <row r="188" spans="1:85">
      <c r="A188" t="s">
        <v>262</v>
      </c>
      <c r="B188" s="150" t="s">
        <v>1516</v>
      </c>
      <c r="C188" t="s">
        <v>1520</v>
      </c>
      <c r="D188" t="s">
        <v>1421</v>
      </c>
      <c r="E188" t="s">
        <v>1218</v>
      </c>
      <c r="F188">
        <v>2016</v>
      </c>
      <c r="G188" t="s">
        <v>78</v>
      </c>
      <c r="H188" s="8">
        <v>193</v>
      </c>
      <c r="I188" t="s">
        <v>978</v>
      </c>
      <c r="J188" t="s">
        <v>979</v>
      </c>
      <c r="K188" t="s">
        <v>980</v>
      </c>
      <c r="L188" s="2" t="s">
        <v>1513</v>
      </c>
      <c r="M188" s="2" t="s">
        <v>100</v>
      </c>
      <c r="N188" t="s">
        <v>81</v>
      </c>
      <c r="O188" t="s">
        <v>81</v>
      </c>
      <c r="P188" t="s">
        <v>81</v>
      </c>
      <c r="Q188" t="s">
        <v>82</v>
      </c>
      <c r="R188" t="s">
        <v>81</v>
      </c>
      <c r="S188" t="s">
        <v>81</v>
      </c>
      <c r="T188" t="s">
        <v>81</v>
      </c>
      <c r="U188" t="s">
        <v>81</v>
      </c>
      <c r="V188" t="s">
        <v>81</v>
      </c>
      <c r="W188" t="s">
        <v>81</v>
      </c>
      <c r="X188" t="s">
        <v>81</v>
      </c>
      <c r="Y188" t="s">
        <v>81</v>
      </c>
      <c r="Z188" t="s">
        <v>81</v>
      </c>
      <c r="AA188" t="s">
        <v>81</v>
      </c>
      <c r="AB188" t="s">
        <v>81</v>
      </c>
      <c r="AC188" t="s">
        <v>81</v>
      </c>
      <c r="AD188" t="s">
        <v>81</v>
      </c>
      <c r="AE188" t="s">
        <v>81</v>
      </c>
      <c r="AF188" t="s">
        <v>81</v>
      </c>
      <c r="AG188" t="s">
        <v>81</v>
      </c>
      <c r="AH188" t="s">
        <v>81</v>
      </c>
      <c r="AI188" t="s">
        <v>81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1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</row>
    <row r="189" spans="1:85">
      <c r="A189" t="s">
        <v>160</v>
      </c>
      <c r="B189" s="150" t="s">
        <v>1514</v>
      </c>
      <c r="C189" t="s">
        <v>1520</v>
      </c>
      <c r="D189" t="s">
        <v>1320</v>
      </c>
      <c r="E189" t="s">
        <v>1118</v>
      </c>
      <c r="F189">
        <v>2016</v>
      </c>
      <c r="G189" t="s">
        <v>78</v>
      </c>
      <c r="H189" s="8">
        <v>1433</v>
      </c>
      <c r="I189" t="s">
        <v>676</v>
      </c>
      <c r="J189" t="s">
        <v>674</v>
      </c>
      <c r="K189" t="s">
        <v>675</v>
      </c>
      <c r="L189" s="2" t="s">
        <v>1509</v>
      </c>
      <c r="M189" s="2" t="s">
        <v>114</v>
      </c>
      <c r="N189" t="s">
        <v>81</v>
      </c>
      <c r="O189" t="s">
        <v>81</v>
      </c>
      <c r="P189" t="s">
        <v>81</v>
      </c>
      <c r="Q189" t="s">
        <v>81</v>
      </c>
      <c r="R189" t="s">
        <v>81</v>
      </c>
      <c r="S189" t="s">
        <v>81</v>
      </c>
      <c r="T189" t="s">
        <v>81</v>
      </c>
      <c r="U189" t="s">
        <v>81</v>
      </c>
      <c r="V189" t="s">
        <v>81</v>
      </c>
      <c r="W189" t="s">
        <v>81</v>
      </c>
      <c r="X189" t="s">
        <v>81</v>
      </c>
      <c r="Y189" t="s">
        <v>81</v>
      </c>
      <c r="Z189" t="s">
        <v>81</v>
      </c>
      <c r="AA189" t="s">
        <v>81</v>
      </c>
      <c r="AB189" t="s">
        <v>81</v>
      </c>
      <c r="AC189" t="s">
        <v>82</v>
      </c>
      <c r="AD189" t="s">
        <v>81</v>
      </c>
      <c r="AE189" t="s">
        <v>81</v>
      </c>
      <c r="AF189" t="s">
        <v>81</v>
      </c>
      <c r="AG189" t="s">
        <v>81</v>
      </c>
      <c r="AH189" t="s">
        <v>81</v>
      </c>
      <c r="AI189" t="s">
        <v>81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</row>
    <row r="190" spans="1:85">
      <c r="A190" t="s">
        <v>154</v>
      </c>
      <c r="B190" s="150" t="s">
        <v>1514</v>
      </c>
      <c r="C190" t="s">
        <v>1520</v>
      </c>
      <c r="D190" t="s">
        <v>1314</v>
      </c>
      <c r="E190" t="s">
        <v>1112</v>
      </c>
      <c r="F190">
        <v>2016</v>
      </c>
      <c r="G190" t="s">
        <v>78</v>
      </c>
      <c r="H190" s="8" t="s">
        <v>1571</v>
      </c>
      <c r="I190" t="s">
        <v>658</v>
      </c>
      <c r="J190" t="s">
        <v>656</v>
      </c>
      <c r="K190" t="s">
        <v>657</v>
      </c>
      <c r="L190" s="2" t="s">
        <v>113</v>
      </c>
      <c r="M190" s="2" t="s">
        <v>1505</v>
      </c>
      <c r="N190" t="s">
        <v>81</v>
      </c>
      <c r="O190" t="s">
        <v>81</v>
      </c>
      <c r="P190" t="s">
        <v>81</v>
      </c>
      <c r="Q190" t="s">
        <v>81</v>
      </c>
      <c r="R190" t="s">
        <v>81</v>
      </c>
      <c r="S190" t="s">
        <v>81</v>
      </c>
      <c r="T190" t="s">
        <v>81</v>
      </c>
      <c r="U190" t="s">
        <v>81</v>
      </c>
      <c r="V190" t="s">
        <v>81</v>
      </c>
      <c r="W190" t="s">
        <v>81</v>
      </c>
      <c r="X190" t="s">
        <v>81</v>
      </c>
      <c r="Y190" t="s">
        <v>81</v>
      </c>
      <c r="Z190" t="s">
        <v>81</v>
      </c>
      <c r="AA190" t="s">
        <v>81</v>
      </c>
      <c r="AB190" t="s">
        <v>81</v>
      </c>
      <c r="AC190" t="s">
        <v>81</v>
      </c>
      <c r="AD190" t="s">
        <v>81</v>
      </c>
      <c r="AE190" t="s">
        <v>82</v>
      </c>
      <c r="AF190" t="s">
        <v>81</v>
      </c>
      <c r="AG190" t="s">
        <v>81</v>
      </c>
      <c r="AH190" t="s">
        <v>81</v>
      </c>
      <c r="AI190" t="s">
        <v>82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1</v>
      </c>
      <c r="AU190">
        <v>0</v>
      </c>
      <c r="AV190">
        <v>1</v>
      </c>
      <c r="AW190">
        <v>1</v>
      </c>
      <c r="AX190">
        <v>0</v>
      </c>
      <c r="AY190">
        <v>0</v>
      </c>
      <c r="AZ190">
        <v>1</v>
      </c>
      <c r="BA190">
        <v>0</v>
      </c>
      <c r="BB190">
        <v>0</v>
      </c>
      <c r="BC190">
        <v>1</v>
      </c>
      <c r="BD190">
        <v>0</v>
      </c>
      <c r="BE190">
        <v>0</v>
      </c>
      <c r="BF190">
        <v>1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1</v>
      </c>
      <c r="BN190">
        <v>1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</row>
    <row r="191" spans="1:85">
      <c r="A191" t="s">
        <v>266</v>
      </c>
      <c r="B191" s="150" t="s">
        <v>1516</v>
      </c>
      <c r="C191" t="s">
        <v>1519</v>
      </c>
      <c r="D191" t="s">
        <v>1418</v>
      </c>
      <c r="E191" t="s">
        <v>1215</v>
      </c>
      <c r="F191">
        <v>2016</v>
      </c>
      <c r="G191" t="s">
        <v>78</v>
      </c>
      <c r="H191" s="8">
        <v>16</v>
      </c>
      <c r="I191" t="s">
        <v>969</v>
      </c>
      <c r="J191" t="s">
        <v>970</v>
      </c>
      <c r="K191" t="s">
        <v>971</v>
      </c>
      <c r="L191" s="2" t="s">
        <v>113</v>
      </c>
      <c r="M191" s="2" t="s">
        <v>1505</v>
      </c>
      <c r="N191" t="s">
        <v>81</v>
      </c>
      <c r="O191" t="s">
        <v>81</v>
      </c>
      <c r="P191" t="s">
        <v>81</v>
      </c>
      <c r="Q191" t="s">
        <v>82</v>
      </c>
      <c r="R191" t="s">
        <v>81</v>
      </c>
      <c r="S191" t="s">
        <v>81</v>
      </c>
      <c r="T191" t="s">
        <v>81</v>
      </c>
      <c r="U191" t="s">
        <v>81</v>
      </c>
      <c r="V191" t="s">
        <v>81</v>
      </c>
      <c r="W191" t="s">
        <v>81</v>
      </c>
      <c r="X191" t="s">
        <v>81</v>
      </c>
      <c r="Y191" t="s">
        <v>81</v>
      </c>
      <c r="Z191" t="s">
        <v>81</v>
      </c>
      <c r="AA191" t="s">
        <v>81</v>
      </c>
      <c r="AB191" t="s">
        <v>81</v>
      </c>
      <c r="AC191" t="s">
        <v>81</v>
      </c>
      <c r="AD191" t="s">
        <v>81</v>
      </c>
      <c r="AE191" t="s">
        <v>81</v>
      </c>
      <c r="AF191" t="s">
        <v>81</v>
      </c>
      <c r="AG191" t="s">
        <v>81</v>
      </c>
      <c r="AH191" t="s">
        <v>81</v>
      </c>
      <c r="AI191" t="s">
        <v>81</v>
      </c>
      <c r="AJ191">
        <v>1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1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X191">
        <v>0</v>
      </c>
      <c r="AY191">
        <v>0</v>
      </c>
      <c r="AZ191">
        <v>1</v>
      </c>
      <c r="BA191">
        <v>1</v>
      </c>
      <c r="BB191">
        <v>0</v>
      </c>
      <c r="BC191">
        <v>1</v>
      </c>
      <c r="BD191">
        <v>0</v>
      </c>
      <c r="BE191">
        <v>0</v>
      </c>
      <c r="BF191">
        <v>1</v>
      </c>
      <c r="BG191">
        <v>1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1</v>
      </c>
      <c r="BN191">
        <v>1</v>
      </c>
      <c r="BO191">
        <v>0</v>
      </c>
      <c r="BP191">
        <v>0</v>
      </c>
      <c r="BQ191">
        <v>1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1</v>
      </c>
      <c r="BY191">
        <v>1</v>
      </c>
      <c r="BZ191">
        <v>1</v>
      </c>
      <c r="CA191">
        <v>1</v>
      </c>
      <c r="CB191">
        <v>0</v>
      </c>
      <c r="CC191">
        <v>0</v>
      </c>
      <c r="CD191">
        <v>0</v>
      </c>
      <c r="CE191">
        <v>0</v>
      </c>
      <c r="CF191">
        <v>1</v>
      </c>
      <c r="CG191">
        <v>1</v>
      </c>
    </row>
    <row r="192" spans="1:85">
      <c r="A192" t="s">
        <v>135</v>
      </c>
      <c r="B192" s="150" t="s">
        <v>1514</v>
      </c>
      <c r="C192" t="s">
        <v>1520</v>
      </c>
      <c r="D192" t="s">
        <v>1296</v>
      </c>
      <c r="E192" t="s">
        <v>1094</v>
      </c>
      <c r="F192">
        <v>2016</v>
      </c>
      <c r="G192" t="s">
        <v>78</v>
      </c>
      <c r="H192" s="8">
        <v>1430</v>
      </c>
      <c r="I192" t="s">
        <v>603</v>
      </c>
      <c r="J192" t="s">
        <v>601</v>
      </c>
      <c r="K192" t="s">
        <v>602</v>
      </c>
      <c r="L192" s="2" t="s">
        <v>1507</v>
      </c>
      <c r="M192" s="2" t="s">
        <v>1505</v>
      </c>
      <c r="N192" t="s">
        <v>81</v>
      </c>
      <c r="O192" t="s">
        <v>81</v>
      </c>
      <c r="P192" t="s">
        <v>81</v>
      </c>
      <c r="Q192" t="s">
        <v>81</v>
      </c>
      <c r="R192" t="s">
        <v>82</v>
      </c>
      <c r="S192" t="s">
        <v>81</v>
      </c>
      <c r="T192" t="s">
        <v>81</v>
      </c>
      <c r="U192" t="s">
        <v>81</v>
      </c>
      <c r="V192" t="s">
        <v>81</v>
      </c>
      <c r="W192" t="s">
        <v>81</v>
      </c>
      <c r="X192" t="s">
        <v>82</v>
      </c>
      <c r="Y192" t="s">
        <v>81</v>
      </c>
      <c r="Z192" t="s">
        <v>81</v>
      </c>
      <c r="AA192" t="s">
        <v>81</v>
      </c>
      <c r="AB192" t="s">
        <v>81</v>
      </c>
      <c r="AC192" t="s">
        <v>81</v>
      </c>
      <c r="AD192" t="s">
        <v>81</v>
      </c>
      <c r="AE192" t="s">
        <v>82</v>
      </c>
      <c r="AF192" t="s">
        <v>81</v>
      </c>
      <c r="AG192" t="s">
        <v>81</v>
      </c>
      <c r="AH192" t="s">
        <v>81</v>
      </c>
      <c r="AI192" t="s">
        <v>81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1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</row>
  </sheetData>
  <sortState ref="A2:CG192">
    <sortCondition ref="H2:H192"/>
  </sortState>
  <conditionalFormatting sqref="AJ2:CG192">
    <cfRule type="containsText" dxfId="7" priority="7" operator="containsText" text="yes">
      <formula>NOT(ISERROR(SEARCH("yes",AJ2)))</formula>
    </cfRule>
  </conditionalFormatting>
  <conditionalFormatting sqref="B2:B85">
    <cfRule type="cellIs" dxfId="6" priority="3" operator="equal">
      <formula>FALSE</formula>
    </cfRule>
    <cfRule type="expression" dxfId="5" priority="4">
      <formula>LEN(B2)&gt;30</formula>
    </cfRule>
    <cfRule type="expression" dxfId="4" priority="5">
      <formula>ISNUMBER(B2)</formula>
    </cfRule>
  </conditionalFormatting>
  <conditionalFormatting sqref="B158:B192 B86:B132">
    <cfRule type="cellIs" dxfId="3" priority="2" operator="equal">
      <formula>FALSE</formula>
    </cfRule>
  </conditionalFormatting>
  <conditionalFormatting sqref="B133:B157">
    <cfRule type="cellIs" dxfId="2" priority="1" operator="equal">
      <formula>FALSE</formula>
    </cfRule>
  </conditionalFormatting>
  <dataValidations count="1">
    <dataValidation type="textLength" operator="lessThanOrEqual" showInputMessage="1" showErrorMessage="1" errorTitle="Region" error="30 uppercase characters, maximum" promptTitle="Region" prompt="Please add a description up to a maximum of 30 uppercase letters." sqref="B2:B192">
      <formula1>30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K8" sqref="K8"/>
    </sheetView>
  </sheetViews>
  <sheetFormatPr defaultColWidth="11" defaultRowHeight="15.75"/>
  <sheetData>
    <row r="1" spans="1:27">
      <c r="A1" s="159" t="s">
        <v>1533</v>
      </c>
      <c r="B1" s="159" t="s">
        <v>1254</v>
      </c>
      <c r="C1" s="159" t="s">
        <v>1534</v>
      </c>
      <c r="D1" s="158" t="s">
        <v>1535</v>
      </c>
      <c r="E1" s="159" t="s">
        <v>1536</v>
      </c>
      <c r="F1" s="159" t="s">
        <v>1517</v>
      </c>
      <c r="G1" s="158" t="s">
        <v>1537</v>
      </c>
      <c r="H1" s="158"/>
      <c r="I1" s="158" t="s">
        <v>1538</v>
      </c>
    </row>
    <row r="2" spans="1:27" ht="18">
      <c r="A2" s="159"/>
      <c r="B2" s="159"/>
      <c r="C2" s="159"/>
      <c r="D2" s="158"/>
      <c r="E2" s="159"/>
      <c r="F2" s="159"/>
      <c r="G2" s="152" t="s">
        <v>1539</v>
      </c>
      <c r="H2" s="152" t="s">
        <v>1540</v>
      </c>
      <c r="I2" s="158"/>
      <c r="J2" s="153" t="s">
        <v>1541</v>
      </c>
      <c r="K2" s="153" t="s">
        <v>1542</v>
      </c>
      <c r="L2" s="153" t="s">
        <v>1543</v>
      </c>
      <c r="M2" s="153" t="s">
        <v>1544</v>
      </c>
      <c r="N2" s="153" t="s">
        <v>1545</v>
      </c>
      <c r="O2" s="153" t="s">
        <v>1546</v>
      </c>
      <c r="P2" s="153" t="s">
        <v>1547</v>
      </c>
      <c r="Q2" s="153" t="s">
        <v>1548</v>
      </c>
      <c r="R2" s="153" t="s">
        <v>1549</v>
      </c>
      <c r="S2" s="153" t="s">
        <v>1550</v>
      </c>
      <c r="T2" s="153" t="s">
        <v>1551</v>
      </c>
      <c r="U2" s="153" t="s">
        <v>1552</v>
      </c>
      <c r="V2" s="153" t="s">
        <v>1553</v>
      </c>
      <c r="W2" s="153" t="s">
        <v>1554</v>
      </c>
      <c r="X2" s="153" t="s">
        <v>1555</v>
      </c>
      <c r="Y2" s="153" t="s">
        <v>1556</v>
      </c>
      <c r="Z2" s="153" t="s">
        <v>1557</v>
      </c>
      <c r="AA2" s="153" t="s">
        <v>1558</v>
      </c>
    </row>
    <row r="3" spans="1:27" ht="31.5">
      <c r="A3" s="154" t="s">
        <v>1141</v>
      </c>
      <c r="B3" s="154" t="s">
        <v>1559</v>
      </c>
      <c r="C3" s="154" t="s">
        <v>470</v>
      </c>
      <c r="D3" s="155" t="s">
        <v>80</v>
      </c>
      <c r="E3" s="154">
        <v>2</v>
      </c>
      <c r="F3" s="154" t="s">
        <v>1560</v>
      </c>
      <c r="G3" s="156">
        <v>10</v>
      </c>
      <c r="H3" s="155">
        <v>15</v>
      </c>
      <c r="I3" s="155" t="s">
        <v>1561</v>
      </c>
      <c r="J3" t="s">
        <v>1562</v>
      </c>
      <c r="K3" t="s">
        <v>1562</v>
      </c>
      <c r="L3" t="s">
        <v>1562</v>
      </c>
      <c r="M3" t="s">
        <v>1562</v>
      </c>
      <c r="N3" t="s">
        <v>1562</v>
      </c>
      <c r="O3" t="s">
        <v>1562</v>
      </c>
      <c r="P3" t="s">
        <v>1562</v>
      </c>
      <c r="Q3" t="s">
        <v>1562</v>
      </c>
      <c r="R3" t="s">
        <v>1562</v>
      </c>
      <c r="S3" t="s">
        <v>1562</v>
      </c>
      <c r="T3" t="s">
        <v>1562</v>
      </c>
      <c r="U3" t="s">
        <v>1562</v>
      </c>
      <c r="V3" t="s">
        <v>1562</v>
      </c>
      <c r="W3" t="s">
        <v>1562</v>
      </c>
      <c r="X3" t="s">
        <v>1562</v>
      </c>
      <c r="Y3" t="s">
        <v>1562</v>
      </c>
      <c r="Z3" t="s">
        <v>1562</v>
      </c>
      <c r="AA3" t="s">
        <v>1562</v>
      </c>
    </row>
    <row r="4" spans="1:27" ht="31.5">
      <c r="A4" s="154" t="s">
        <v>1144</v>
      </c>
      <c r="B4" s="154" t="s">
        <v>1563</v>
      </c>
      <c r="C4" s="154" t="s">
        <v>470</v>
      </c>
      <c r="D4" s="155" t="s">
        <v>80</v>
      </c>
      <c r="E4" s="154">
        <v>2</v>
      </c>
      <c r="F4" s="154" t="s">
        <v>1521</v>
      </c>
      <c r="G4" s="156">
        <v>10</v>
      </c>
      <c r="H4" s="155">
        <v>10</v>
      </c>
      <c r="I4" s="155" t="s">
        <v>1561</v>
      </c>
      <c r="J4" t="s">
        <v>1562</v>
      </c>
      <c r="K4" t="s">
        <v>1562</v>
      </c>
      <c r="L4" t="s">
        <v>1562</v>
      </c>
      <c r="M4" t="s">
        <v>1562</v>
      </c>
      <c r="N4" t="s">
        <v>1562</v>
      </c>
      <c r="O4" t="s">
        <v>1562</v>
      </c>
      <c r="P4" t="s">
        <v>1562</v>
      </c>
      <c r="Q4" t="s">
        <v>1562</v>
      </c>
      <c r="R4" t="s">
        <v>1562</v>
      </c>
      <c r="S4" t="s">
        <v>1562</v>
      </c>
      <c r="T4" t="s">
        <v>1562</v>
      </c>
      <c r="U4" t="s">
        <v>1562</v>
      </c>
      <c r="V4" t="s">
        <v>1562</v>
      </c>
      <c r="W4" t="s">
        <v>1562</v>
      </c>
      <c r="X4" t="s">
        <v>1562</v>
      </c>
      <c r="Y4" t="s">
        <v>1562</v>
      </c>
      <c r="Z4" t="s">
        <v>1562</v>
      </c>
      <c r="AA4" t="s">
        <v>1562</v>
      </c>
    </row>
    <row r="5" spans="1:27">
      <c r="A5" s="154" t="s">
        <v>1162</v>
      </c>
      <c r="B5" s="154" t="s">
        <v>1563</v>
      </c>
      <c r="C5" s="154" t="s">
        <v>470</v>
      </c>
      <c r="D5" s="155" t="s">
        <v>80</v>
      </c>
      <c r="E5" s="154">
        <v>2</v>
      </c>
      <c r="F5" s="154" t="s">
        <v>1560</v>
      </c>
      <c r="G5" s="156">
        <v>10</v>
      </c>
      <c r="H5" s="155">
        <v>5</v>
      </c>
      <c r="I5" s="155" t="s">
        <v>1561</v>
      </c>
      <c r="J5" t="s">
        <v>1562</v>
      </c>
      <c r="K5" t="s">
        <v>1562</v>
      </c>
      <c r="L5" t="s">
        <v>1562</v>
      </c>
      <c r="M5" t="s">
        <v>1562</v>
      </c>
      <c r="N5" t="s">
        <v>1562</v>
      </c>
      <c r="O5" t="s">
        <v>1562</v>
      </c>
      <c r="P5" t="s">
        <v>1562</v>
      </c>
      <c r="Q5" t="s">
        <v>1562</v>
      </c>
      <c r="R5" t="s">
        <v>1562</v>
      </c>
      <c r="S5" t="s">
        <v>1562</v>
      </c>
      <c r="T5" t="s">
        <v>1562</v>
      </c>
      <c r="U5" t="s">
        <v>1562</v>
      </c>
      <c r="V5" t="s">
        <v>1562</v>
      </c>
      <c r="W5" t="s">
        <v>1562</v>
      </c>
      <c r="X5" t="s">
        <v>1562</v>
      </c>
      <c r="Y5" t="s">
        <v>1562</v>
      </c>
      <c r="Z5" t="s">
        <v>1562</v>
      </c>
      <c r="AA5" t="s">
        <v>1562</v>
      </c>
    </row>
    <row r="6" spans="1:27">
      <c r="A6" s="154" t="s">
        <v>1163</v>
      </c>
      <c r="B6" s="154" t="s">
        <v>1563</v>
      </c>
      <c r="C6" s="154" t="s">
        <v>470</v>
      </c>
      <c r="D6" s="155" t="s">
        <v>80</v>
      </c>
      <c r="E6" s="154">
        <v>2</v>
      </c>
      <c r="F6" s="154" t="s">
        <v>1560</v>
      </c>
      <c r="G6" s="155">
        <v>12</v>
      </c>
      <c r="H6" s="155">
        <v>12</v>
      </c>
      <c r="I6" s="155" t="s">
        <v>1561</v>
      </c>
      <c r="J6" t="s">
        <v>1562</v>
      </c>
      <c r="K6" t="s">
        <v>1562</v>
      </c>
      <c r="L6" t="s">
        <v>1562</v>
      </c>
      <c r="M6" t="s">
        <v>1562</v>
      </c>
      <c r="N6" t="s">
        <v>1562</v>
      </c>
      <c r="O6" t="s">
        <v>1562</v>
      </c>
      <c r="P6" t="s">
        <v>1562</v>
      </c>
      <c r="Q6" t="s">
        <v>1562</v>
      </c>
      <c r="R6" t="s">
        <v>1562</v>
      </c>
      <c r="S6" t="s">
        <v>1562</v>
      </c>
      <c r="T6" t="s">
        <v>1562</v>
      </c>
      <c r="U6" t="s">
        <v>1562</v>
      </c>
      <c r="V6" t="s">
        <v>1562</v>
      </c>
      <c r="W6" t="s">
        <v>1562</v>
      </c>
      <c r="X6" t="s">
        <v>1562</v>
      </c>
      <c r="Y6" t="s">
        <v>1562</v>
      </c>
      <c r="Z6" t="s">
        <v>1562</v>
      </c>
      <c r="AA6" t="s">
        <v>1562</v>
      </c>
    </row>
    <row r="7" spans="1:27" ht="31.5">
      <c r="A7" s="154" t="s">
        <v>1173</v>
      </c>
      <c r="B7" s="154" t="s">
        <v>1563</v>
      </c>
      <c r="C7" s="154" t="s">
        <v>470</v>
      </c>
      <c r="D7" s="155" t="s">
        <v>80</v>
      </c>
      <c r="E7" s="154">
        <v>2</v>
      </c>
      <c r="F7" s="154" t="s">
        <v>1560</v>
      </c>
      <c r="G7" s="156">
        <v>10</v>
      </c>
      <c r="H7" s="155">
        <v>5</v>
      </c>
      <c r="I7" s="155" t="s">
        <v>1561</v>
      </c>
      <c r="J7" t="s">
        <v>1562</v>
      </c>
      <c r="K7" t="s">
        <v>1562</v>
      </c>
      <c r="L7" t="s">
        <v>1562</v>
      </c>
      <c r="M7" t="s">
        <v>1562</v>
      </c>
      <c r="N7" t="s">
        <v>1562</v>
      </c>
      <c r="O7" t="s">
        <v>1562</v>
      </c>
      <c r="P7" t="s">
        <v>1562</v>
      </c>
      <c r="Q7" t="s">
        <v>1562</v>
      </c>
      <c r="R7" t="s">
        <v>1562</v>
      </c>
      <c r="S7" t="s">
        <v>1562</v>
      </c>
      <c r="T7" t="s">
        <v>1562</v>
      </c>
      <c r="U7" t="s">
        <v>1562</v>
      </c>
      <c r="V7" t="s">
        <v>1562</v>
      </c>
      <c r="W7" t="s">
        <v>1562</v>
      </c>
      <c r="X7" t="s">
        <v>1562</v>
      </c>
      <c r="Y7" t="s">
        <v>1562</v>
      </c>
      <c r="Z7" t="s">
        <v>1562</v>
      </c>
      <c r="AA7" t="s">
        <v>1562</v>
      </c>
    </row>
    <row r="8" spans="1:27" ht="31.5">
      <c r="A8" s="154" t="s">
        <v>1174</v>
      </c>
      <c r="B8" s="154" t="s">
        <v>1563</v>
      </c>
      <c r="C8" s="154" t="s">
        <v>470</v>
      </c>
      <c r="D8" s="155" t="s">
        <v>80</v>
      </c>
      <c r="E8" s="154">
        <v>2</v>
      </c>
      <c r="F8" s="154" t="s">
        <v>1560</v>
      </c>
      <c r="G8" s="155">
        <v>14</v>
      </c>
      <c r="H8" s="155" t="s">
        <v>1482</v>
      </c>
      <c r="I8" s="155" t="s">
        <v>1561</v>
      </c>
      <c r="J8" t="s">
        <v>1562</v>
      </c>
      <c r="K8" t="s">
        <v>1562</v>
      </c>
      <c r="L8" t="s">
        <v>1562</v>
      </c>
      <c r="M8" t="s">
        <v>1562</v>
      </c>
      <c r="N8" t="s">
        <v>1562</v>
      </c>
      <c r="O8" t="s">
        <v>1562</v>
      </c>
      <c r="P8" t="s">
        <v>1562</v>
      </c>
      <c r="Q8" t="s">
        <v>1562</v>
      </c>
      <c r="R8" t="s">
        <v>1562</v>
      </c>
      <c r="S8" t="s">
        <v>1562</v>
      </c>
      <c r="T8" t="s">
        <v>1562</v>
      </c>
      <c r="U8" t="s">
        <v>1562</v>
      </c>
      <c r="V8" t="s">
        <v>1562</v>
      </c>
      <c r="W8" t="s">
        <v>1562</v>
      </c>
      <c r="X8" t="s">
        <v>1562</v>
      </c>
      <c r="Y8" t="s">
        <v>1562</v>
      </c>
      <c r="Z8" t="s">
        <v>1562</v>
      </c>
      <c r="AA8" t="s">
        <v>1562</v>
      </c>
    </row>
    <row r="9" spans="1:27" ht="31.5">
      <c r="A9" s="154" t="s">
        <v>847</v>
      </c>
      <c r="B9" s="154" t="s">
        <v>1563</v>
      </c>
      <c r="C9" s="154" t="s">
        <v>470</v>
      </c>
      <c r="D9" s="155" t="s">
        <v>80</v>
      </c>
      <c r="E9" s="154">
        <v>2</v>
      </c>
      <c r="F9" s="154" t="s">
        <v>1560</v>
      </c>
      <c r="G9" s="155">
        <v>14</v>
      </c>
      <c r="H9" s="155" t="s">
        <v>1482</v>
      </c>
      <c r="I9" s="155" t="s">
        <v>1561</v>
      </c>
      <c r="J9" t="s">
        <v>1562</v>
      </c>
      <c r="K9" t="s">
        <v>1562</v>
      </c>
      <c r="L9" t="s">
        <v>1562</v>
      </c>
      <c r="M9" t="s">
        <v>1562</v>
      </c>
      <c r="N9" t="s">
        <v>1562</v>
      </c>
      <c r="O9" t="s">
        <v>1562</v>
      </c>
      <c r="P9" t="s">
        <v>1562</v>
      </c>
      <c r="Q9" t="s">
        <v>1562</v>
      </c>
      <c r="R9" t="s">
        <v>1562</v>
      </c>
      <c r="S9" t="s">
        <v>1562</v>
      </c>
      <c r="T9" t="s">
        <v>1562</v>
      </c>
      <c r="U9" t="s">
        <v>1562</v>
      </c>
      <c r="V9" t="s">
        <v>1562</v>
      </c>
      <c r="W9" t="s">
        <v>1562</v>
      </c>
      <c r="X9" t="s">
        <v>1562</v>
      </c>
      <c r="Y9" t="s">
        <v>1562</v>
      </c>
      <c r="Z9" t="s">
        <v>1562</v>
      </c>
      <c r="AA9" t="s">
        <v>1562</v>
      </c>
    </row>
    <row r="10" spans="1:27">
      <c r="A10" s="154" t="s">
        <v>1179</v>
      </c>
      <c r="B10" s="154" t="s">
        <v>1563</v>
      </c>
      <c r="C10" s="154" t="s">
        <v>470</v>
      </c>
      <c r="D10" s="155" t="s">
        <v>80</v>
      </c>
      <c r="E10" s="154">
        <v>2</v>
      </c>
      <c r="F10" s="154" t="s">
        <v>1521</v>
      </c>
      <c r="G10" s="156">
        <v>10</v>
      </c>
      <c r="H10" s="155">
        <v>10</v>
      </c>
      <c r="I10" s="155" t="s">
        <v>1561</v>
      </c>
      <c r="J10" t="s">
        <v>1562</v>
      </c>
      <c r="K10" t="s">
        <v>1562</v>
      </c>
      <c r="L10" t="s">
        <v>1562</v>
      </c>
      <c r="M10" t="s">
        <v>1562</v>
      </c>
      <c r="N10" t="s">
        <v>1562</v>
      </c>
      <c r="O10" t="s">
        <v>1562</v>
      </c>
      <c r="P10" t="s">
        <v>1562</v>
      </c>
      <c r="Q10" t="s">
        <v>1562</v>
      </c>
      <c r="R10" t="s">
        <v>1562</v>
      </c>
      <c r="S10" t="s">
        <v>1562</v>
      </c>
      <c r="T10" t="s">
        <v>1562</v>
      </c>
      <c r="U10" t="s">
        <v>1562</v>
      </c>
      <c r="V10" t="s">
        <v>1562</v>
      </c>
      <c r="W10" t="s">
        <v>1562</v>
      </c>
      <c r="X10" t="s">
        <v>1562</v>
      </c>
      <c r="Y10" t="s">
        <v>1562</v>
      </c>
      <c r="Z10" t="s">
        <v>1562</v>
      </c>
      <c r="AA10" t="s">
        <v>1562</v>
      </c>
    </row>
    <row r="11" spans="1:27">
      <c r="A11" s="154" t="s">
        <v>1188</v>
      </c>
      <c r="B11" s="154" t="s">
        <v>1516</v>
      </c>
      <c r="C11" s="154" t="s">
        <v>102</v>
      </c>
      <c r="D11" s="155" t="s">
        <v>80</v>
      </c>
      <c r="E11" s="154">
        <v>2</v>
      </c>
      <c r="F11" s="154" t="s">
        <v>1560</v>
      </c>
      <c r="G11" s="155">
        <v>19</v>
      </c>
      <c r="H11" s="155" t="s">
        <v>1482</v>
      </c>
      <c r="I11" s="155" t="s">
        <v>1564</v>
      </c>
      <c r="J11" t="s">
        <v>1562</v>
      </c>
      <c r="K11" t="s">
        <v>1562</v>
      </c>
      <c r="L11" t="s">
        <v>1562</v>
      </c>
      <c r="M11" t="s">
        <v>1562</v>
      </c>
      <c r="N11" t="s">
        <v>1562</v>
      </c>
      <c r="O11" t="s">
        <v>1562</v>
      </c>
      <c r="P11" t="s">
        <v>1562</v>
      </c>
      <c r="Q11" t="s">
        <v>1562</v>
      </c>
      <c r="R11" t="s">
        <v>1562</v>
      </c>
      <c r="S11" t="s">
        <v>1562</v>
      </c>
      <c r="T11" t="s">
        <v>1562</v>
      </c>
      <c r="U11" t="s">
        <v>1562</v>
      </c>
      <c r="V11" t="s">
        <v>1562</v>
      </c>
      <c r="W11" t="s">
        <v>1562</v>
      </c>
      <c r="X11" t="s">
        <v>1562</v>
      </c>
      <c r="Y11" t="s">
        <v>1562</v>
      </c>
      <c r="Z11" t="s">
        <v>1562</v>
      </c>
      <c r="AA11" t="s">
        <v>1562</v>
      </c>
    </row>
    <row r="12" spans="1:27">
      <c r="A12" s="154" t="s">
        <v>1191</v>
      </c>
      <c r="B12" s="154" t="s">
        <v>1516</v>
      </c>
      <c r="C12" s="154" t="s">
        <v>102</v>
      </c>
      <c r="D12" s="155" t="s">
        <v>80</v>
      </c>
      <c r="E12" s="154">
        <v>2</v>
      </c>
      <c r="F12" s="154" t="s">
        <v>1560</v>
      </c>
      <c r="G12" s="155">
        <v>16</v>
      </c>
      <c r="H12" s="155" t="s">
        <v>1482</v>
      </c>
      <c r="I12" s="155" t="s">
        <v>1561</v>
      </c>
      <c r="J12" t="s">
        <v>1562</v>
      </c>
      <c r="K12" t="s">
        <v>1562</v>
      </c>
      <c r="L12" t="s">
        <v>1562</v>
      </c>
      <c r="M12" t="s">
        <v>1562</v>
      </c>
      <c r="N12" t="s">
        <v>1562</v>
      </c>
      <c r="O12" t="s">
        <v>1562</v>
      </c>
      <c r="P12" t="s">
        <v>1562</v>
      </c>
      <c r="Q12" t="s">
        <v>1562</v>
      </c>
      <c r="R12" t="s">
        <v>1562</v>
      </c>
      <c r="S12" t="s">
        <v>1562</v>
      </c>
      <c r="T12" t="s">
        <v>1562</v>
      </c>
      <c r="U12" t="s">
        <v>1562</v>
      </c>
      <c r="V12" t="s">
        <v>1562</v>
      </c>
      <c r="W12" t="s">
        <v>1562</v>
      </c>
      <c r="X12" t="s">
        <v>1562</v>
      </c>
      <c r="Y12" t="s">
        <v>1562</v>
      </c>
      <c r="Z12" t="s">
        <v>1562</v>
      </c>
      <c r="AA12" t="s">
        <v>1562</v>
      </c>
    </row>
    <row r="13" spans="1:27">
      <c r="A13" s="154" t="s">
        <v>1194</v>
      </c>
      <c r="B13" s="154" t="s">
        <v>1516</v>
      </c>
      <c r="C13" s="154" t="s">
        <v>102</v>
      </c>
      <c r="D13" s="155" t="s">
        <v>80</v>
      </c>
      <c r="E13" s="154">
        <v>2</v>
      </c>
      <c r="F13" s="154" t="s">
        <v>1523</v>
      </c>
      <c r="G13" s="155">
        <v>15</v>
      </c>
      <c r="H13" s="155" t="s">
        <v>1482</v>
      </c>
      <c r="I13" s="155" t="s">
        <v>1561</v>
      </c>
      <c r="J13" t="s">
        <v>1562</v>
      </c>
      <c r="K13" t="s">
        <v>1562</v>
      </c>
      <c r="L13" t="s">
        <v>1562</v>
      </c>
      <c r="M13" t="s">
        <v>1562</v>
      </c>
      <c r="N13" t="s">
        <v>1562</v>
      </c>
      <c r="O13" t="s">
        <v>1562</v>
      </c>
      <c r="P13" t="s">
        <v>1562</v>
      </c>
      <c r="Q13" t="s">
        <v>1562</v>
      </c>
      <c r="R13" t="s">
        <v>1562</v>
      </c>
      <c r="S13" t="s">
        <v>1562</v>
      </c>
      <c r="T13" t="s">
        <v>1562</v>
      </c>
      <c r="U13" t="s">
        <v>1562</v>
      </c>
      <c r="V13" t="s">
        <v>1562</v>
      </c>
      <c r="W13" t="s">
        <v>1562</v>
      </c>
      <c r="X13" t="s">
        <v>1562</v>
      </c>
      <c r="Y13" t="s">
        <v>1562</v>
      </c>
      <c r="Z13" t="s">
        <v>1562</v>
      </c>
      <c r="AA13" t="s">
        <v>1562</v>
      </c>
    </row>
    <row r="14" spans="1:27">
      <c r="A14" s="154" t="s">
        <v>1211</v>
      </c>
      <c r="B14" s="154" t="s">
        <v>1516</v>
      </c>
      <c r="C14" s="154" t="s">
        <v>102</v>
      </c>
      <c r="D14" s="155" t="s">
        <v>80</v>
      </c>
      <c r="E14" s="154">
        <v>2</v>
      </c>
      <c r="F14" s="154" t="s">
        <v>1560</v>
      </c>
      <c r="G14" s="156">
        <v>10</v>
      </c>
      <c r="H14" s="155" t="s">
        <v>1482</v>
      </c>
      <c r="I14" s="155" t="s">
        <v>1565</v>
      </c>
      <c r="J14" t="s">
        <v>1562</v>
      </c>
      <c r="K14" t="s">
        <v>1562</v>
      </c>
      <c r="L14" t="s">
        <v>1562</v>
      </c>
      <c r="M14" t="s">
        <v>1562</v>
      </c>
      <c r="N14" t="s">
        <v>1562</v>
      </c>
      <c r="O14" t="s">
        <v>1562</v>
      </c>
      <c r="P14" t="s">
        <v>1562</v>
      </c>
      <c r="Q14" t="s">
        <v>1562</v>
      </c>
      <c r="R14" t="s">
        <v>1562</v>
      </c>
      <c r="S14" t="s">
        <v>1562</v>
      </c>
      <c r="T14" t="s">
        <v>1562</v>
      </c>
      <c r="U14" t="s">
        <v>1562</v>
      </c>
      <c r="V14" t="s">
        <v>1562</v>
      </c>
      <c r="W14" t="s">
        <v>1562</v>
      </c>
      <c r="X14" t="s">
        <v>1562</v>
      </c>
      <c r="Y14" t="s">
        <v>1562</v>
      </c>
      <c r="Z14" t="s">
        <v>1562</v>
      </c>
      <c r="AA14" t="s">
        <v>1562</v>
      </c>
    </row>
    <row r="15" spans="1:27">
      <c r="A15" s="154" t="s">
        <v>1062</v>
      </c>
      <c r="B15" s="154" t="s">
        <v>1514</v>
      </c>
      <c r="C15" s="154" t="s">
        <v>469</v>
      </c>
      <c r="D15" s="155" t="s">
        <v>80</v>
      </c>
      <c r="E15" s="154">
        <v>2</v>
      </c>
      <c r="F15" s="154" t="s">
        <v>1560</v>
      </c>
      <c r="G15" s="156">
        <v>10</v>
      </c>
      <c r="H15" s="155" t="s">
        <v>1482</v>
      </c>
      <c r="I15" s="155" t="s">
        <v>1561</v>
      </c>
      <c r="J15" t="s">
        <v>1562</v>
      </c>
      <c r="K15" t="s">
        <v>1562</v>
      </c>
      <c r="L15" t="s">
        <v>1562</v>
      </c>
      <c r="M15" t="s">
        <v>1562</v>
      </c>
      <c r="N15" t="s">
        <v>1562</v>
      </c>
      <c r="O15" t="s">
        <v>1562</v>
      </c>
      <c r="P15" t="s">
        <v>1562</v>
      </c>
      <c r="Q15" t="s">
        <v>1562</v>
      </c>
      <c r="R15" t="s">
        <v>1562</v>
      </c>
      <c r="S15" t="s">
        <v>1562</v>
      </c>
      <c r="T15" t="s">
        <v>1562</v>
      </c>
      <c r="U15" t="s">
        <v>1562</v>
      </c>
      <c r="V15" t="s">
        <v>1562</v>
      </c>
      <c r="W15" t="s">
        <v>1562</v>
      </c>
      <c r="X15" t="s">
        <v>1562</v>
      </c>
      <c r="Y15" t="s">
        <v>1562</v>
      </c>
      <c r="Z15" t="s">
        <v>1562</v>
      </c>
      <c r="AA15" t="s">
        <v>1562</v>
      </c>
    </row>
    <row r="16" spans="1:27">
      <c r="A16" s="154" t="s">
        <v>1155</v>
      </c>
      <c r="B16" s="154" t="s">
        <v>1563</v>
      </c>
      <c r="C16" s="154" t="s">
        <v>469</v>
      </c>
      <c r="D16" s="155" t="s">
        <v>85</v>
      </c>
      <c r="E16" s="154">
        <v>2</v>
      </c>
      <c r="F16" s="154" t="s">
        <v>1521</v>
      </c>
      <c r="G16" s="156">
        <v>10</v>
      </c>
      <c r="H16" s="155">
        <v>10</v>
      </c>
      <c r="I16" s="155" t="s">
        <v>1561</v>
      </c>
      <c r="J16" t="s">
        <v>1562</v>
      </c>
      <c r="K16" t="s">
        <v>1562</v>
      </c>
      <c r="L16" t="s">
        <v>1562</v>
      </c>
      <c r="M16" t="s">
        <v>1562</v>
      </c>
      <c r="N16" t="s">
        <v>1562</v>
      </c>
      <c r="O16" t="s">
        <v>1562</v>
      </c>
      <c r="P16" t="s">
        <v>1562</v>
      </c>
      <c r="Q16" t="s">
        <v>1562</v>
      </c>
      <c r="R16" t="s">
        <v>1562</v>
      </c>
      <c r="S16" t="s">
        <v>1562</v>
      </c>
      <c r="T16" t="s">
        <v>1562</v>
      </c>
      <c r="U16" t="s">
        <v>1562</v>
      </c>
      <c r="V16" t="s">
        <v>1562</v>
      </c>
      <c r="W16" t="s">
        <v>1562</v>
      </c>
      <c r="X16" t="s">
        <v>1562</v>
      </c>
      <c r="Y16" t="s">
        <v>1562</v>
      </c>
      <c r="Z16" t="s">
        <v>1562</v>
      </c>
      <c r="AA16" t="s">
        <v>1562</v>
      </c>
    </row>
    <row r="17" spans="1:27">
      <c r="A17" s="154" t="s">
        <v>1065</v>
      </c>
      <c r="B17" s="154" t="s">
        <v>1514</v>
      </c>
      <c r="C17" s="154" t="s">
        <v>98</v>
      </c>
      <c r="D17" s="155" t="s">
        <v>80</v>
      </c>
      <c r="E17" s="154">
        <v>2</v>
      </c>
      <c r="F17" s="154" t="s">
        <v>1560</v>
      </c>
      <c r="G17" s="155">
        <v>15</v>
      </c>
      <c r="H17" s="155">
        <v>5</v>
      </c>
      <c r="I17" s="155" t="s">
        <v>1561</v>
      </c>
      <c r="J17" t="s">
        <v>1562</v>
      </c>
      <c r="K17" t="s">
        <v>1562</v>
      </c>
      <c r="L17" t="s">
        <v>1562</v>
      </c>
      <c r="M17" t="s">
        <v>1562</v>
      </c>
      <c r="N17" t="s">
        <v>1562</v>
      </c>
      <c r="O17" t="s">
        <v>1562</v>
      </c>
      <c r="P17" t="s">
        <v>1562</v>
      </c>
      <c r="Q17" t="s">
        <v>1562</v>
      </c>
      <c r="R17" t="s">
        <v>1562</v>
      </c>
      <c r="S17" t="s">
        <v>1562</v>
      </c>
      <c r="T17" t="s">
        <v>1562</v>
      </c>
      <c r="U17" t="s">
        <v>1562</v>
      </c>
      <c r="V17" t="s">
        <v>1562</v>
      </c>
      <c r="W17" t="s">
        <v>1562</v>
      </c>
      <c r="X17" t="s">
        <v>1562</v>
      </c>
      <c r="Y17" t="s">
        <v>1562</v>
      </c>
      <c r="Z17" t="s">
        <v>1562</v>
      </c>
      <c r="AA17" t="s">
        <v>1562</v>
      </c>
    </row>
    <row r="18" spans="1:27">
      <c r="A18" s="154" t="s">
        <v>1138</v>
      </c>
      <c r="B18" s="154" t="s">
        <v>1563</v>
      </c>
      <c r="C18" s="154" t="s">
        <v>98</v>
      </c>
      <c r="D18" s="155" t="s">
        <v>80</v>
      </c>
      <c r="E18" s="154">
        <v>2</v>
      </c>
      <c r="F18" s="154" t="s">
        <v>1523</v>
      </c>
      <c r="G18" s="155">
        <v>15</v>
      </c>
      <c r="H18" s="155" t="s">
        <v>1482</v>
      </c>
      <c r="I18" s="155" t="s">
        <v>1561</v>
      </c>
      <c r="J18" t="s">
        <v>1562</v>
      </c>
      <c r="K18" t="s">
        <v>1562</v>
      </c>
      <c r="L18" t="s">
        <v>1562</v>
      </c>
      <c r="M18" t="s">
        <v>1562</v>
      </c>
      <c r="N18" t="s">
        <v>1562</v>
      </c>
      <c r="O18" t="s">
        <v>1562</v>
      </c>
      <c r="P18" t="s">
        <v>1562</v>
      </c>
      <c r="Q18" t="s">
        <v>1562</v>
      </c>
      <c r="R18" t="s">
        <v>1562</v>
      </c>
      <c r="S18" t="s">
        <v>1562</v>
      </c>
      <c r="T18" t="s">
        <v>1562</v>
      </c>
      <c r="U18" t="s">
        <v>1562</v>
      </c>
      <c r="V18" t="s">
        <v>1562</v>
      </c>
      <c r="W18" t="s">
        <v>1562</v>
      </c>
      <c r="X18" t="s">
        <v>1562</v>
      </c>
      <c r="Y18" t="s">
        <v>1562</v>
      </c>
      <c r="Z18" t="s">
        <v>1562</v>
      </c>
      <c r="AA18" t="s">
        <v>1562</v>
      </c>
    </row>
    <row r="19" spans="1:27">
      <c r="A19" s="154" t="s">
        <v>1059</v>
      </c>
      <c r="B19" s="154" t="s">
        <v>1514</v>
      </c>
      <c r="C19" s="154" t="s">
        <v>91</v>
      </c>
      <c r="D19" s="155" t="s">
        <v>80</v>
      </c>
      <c r="E19" s="154">
        <v>2</v>
      </c>
      <c r="F19" s="154" t="s">
        <v>1560</v>
      </c>
      <c r="G19" s="155">
        <v>15</v>
      </c>
      <c r="H19" s="155" t="s">
        <v>1482</v>
      </c>
      <c r="I19" s="155" t="s">
        <v>1561</v>
      </c>
      <c r="J19" t="s">
        <v>1562</v>
      </c>
      <c r="K19" t="s">
        <v>1562</v>
      </c>
      <c r="L19" t="s">
        <v>1562</v>
      </c>
      <c r="M19" t="s">
        <v>1562</v>
      </c>
      <c r="N19" t="s">
        <v>1562</v>
      </c>
      <c r="O19" t="s">
        <v>1562</v>
      </c>
      <c r="P19" t="s">
        <v>1562</v>
      </c>
      <c r="Q19" t="s">
        <v>1562</v>
      </c>
      <c r="R19" t="s">
        <v>1562</v>
      </c>
      <c r="S19" t="s">
        <v>1562</v>
      </c>
      <c r="T19" t="s">
        <v>1562</v>
      </c>
      <c r="U19" t="s">
        <v>1562</v>
      </c>
      <c r="V19" t="s">
        <v>1562</v>
      </c>
      <c r="W19" t="s">
        <v>1562</v>
      </c>
      <c r="X19" t="s">
        <v>1562</v>
      </c>
      <c r="Y19" t="s">
        <v>1562</v>
      </c>
      <c r="Z19" t="s">
        <v>1562</v>
      </c>
      <c r="AA19" t="s">
        <v>1562</v>
      </c>
    </row>
    <row r="20" spans="1:27">
      <c r="A20" s="154" t="s">
        <v>1566</v>
      </c>
      <c r="B20" s="154" t="s">
        <v>1514</v>
      </c>
      <c r="C20" s="154" t="s">
        <v>91</v>
      </c>
      <c r="D20" s="155" t="s">
        <v>80</v>
      </c>
      <c r="E20" s="154">
        <v>2</v>
      </c>
      <c r="F20" s="154" t="s">
        <v>1560</v>
      </c>
      <c r="G20" s="155">
        <v>17</v>
      </c>
      <c r="H20" s="155" t="s">
        <v>1482</v>
      </c>
      <c r="I20" s="155" t="s">
        <v>1561</v>
      </c>
      <c r="J20" t="s">
        <v>1562</v>
      </c>
      <c r="K20" t="s">
        <v>1562</v>
      </c>
      <c r="L20" t="s">
        <v>1562</v>
      </c>
      <c r="M20" t="s">
        <v>1562</v>
      </c>
      <c r="N20" t="s">
        <v>1562</v>
      </c>
      <c r="O20" t="s">
        <v>1562</v>
      </c>
      <c r="P20" t="s">
        <v>1562</v>
      </c>
      <c r="Q20" t="s">
        <v>1562</v>
      </c>
      <c r="R20" t="s">
        <v>1562</v>
      </c>
      <c r="S20" t="s">
        <v>1562</v>
      </c>
      <c r="T20" t="s">
        <v>1562</v>
      </c>
      <c r="U20" t="s">
        <v>1562</v>
      </c>
      <c r="V20" t="s">
        <v>1562</v>
      </c>
      <c r="W20" t="s">
        <v>1562</v>
      </c>
      <c r="X20" t="s">
        <v>1562</v>
      </c>
      <c r="Y20" t="s">
        <v>1562</v>
      </c>
      <c r="Z20" t="s">
        <v>1562</v>
      </c>
      <c r="AA20" t="s">
        <v>1562</v>
      </c>
    </row>
    <row r="21" spans="1:27">
      <c r="A21" s="154" t="s">
        <v>1567</v>
      </c>
      <c r="B21" s="154" t="s">
        <v>1516</v>
      </c>
      <c r="C21" s="154" t="s">
        <v>91</v>
      </c>
      <c r="D21" s="155" t="s">
        <v>80</v>
      </c>
      <c r="E21" s="154">
        <v>2</v>
      </c>
      <c r="F21" s="154" t="s">
        <v>1560</v>
      </c>
      <c r="G21" s="155">
        <v>14</v>
      </c>
      <c r="H21" s="155" t="s">
        <v>1482</v>
      </c>
      <c r="I21" s="155" t="s">
        <v>1561</v>
      </c>
      <c r="J21" t="s">
        <v>1562</v>
      </c>
      <c r="K21" t="s">
        <v>1562</v>
      </c>
      <c r="L21" t="s">
        <v>1562</v>
      </c>
      <c r="M21" t="s">
        <v>1562</v>
      </c>
      <c r="N21" t="s">
        <v>1562</v>
      </c>
      <c r="O21" t="s">
        <v>1562</v>
      </c>
      <c r="P21" t="s">
        <v>1562</v>
      </c>
      <c r="Q21" t="s">
        <v>1562</v>
      </c>
      <c r="R21" t="s">
        <v>1562</v>
      </c>
      <c r="S21" t="s">
        <v>1562</v>
      </c>
      <c r="T21" s="157" t="s">
        <v>1568</v>
      </c>
      <c r="U21" t="s">
        <v>1562</v>
      </c>
      <c r="V21" t="s">
        <v>1562</v>
      </c>
      <c r="W21" t="s">
        <v>1562</v>
      </c>
      <c r="X21" t="s">
        <v>1562</v>
      </c>
      <c r="Y21" t="s">
        <v>1562</v>
      </c>
      <c r="Z21" t="s">
        <v>1562</v>
      </c>
      <c r="AA21" t="s">
        <v>1562</v>
      </c>
    </row>
    <row r="22" spans="1:27">
      <c r="A22" s="154" t="s">
        <v>1569</v>
      </c>
      <c r="B22" s="154" t="s">
        <v>1516</v>
      </c>
      <c r="C22" s="154" t="s">
        <v>91</v>
      </c>
      <c r="D22" s="155" t="s">
        <v>80</v>
      </c>
      <c r="E22" s="154">
        <v>2</v>
      </c>
      <c r="F22" s="154" t="s">
        <v>1523</v>
      </c>
      <c r="G22" s="155">
        <v>15</v>
      </c>
      <c r="H22" s="155" t="s">
        <v>1482</v>
      </c>
      <c r="I22" s="155" t="s">
        <v>1561</v>
      </c>
      <c r="J22" t="s">
        <v>1562</v>
      </c>
      <c r="K22" t="s">
        <v>1562</v>
      </c>
      <c r="L22" t="s">
        <v>1562</v>
      </c>
      <c r="M22" t="s">
        <v>1562</v>
      </c>
      <c r="N22" t="s">
        <v>1562</v>
      </c>
      <c r="O22" t="s">
        <v>1562</v>
      </c>
      <c r="P22" t="s">
        <v>1562</v>
      </c>
      <c r="Q22" t="s">
        <v>1562</v>
      </c>
      <c r="R22" t="s">
        <v>1562</v>
      </c>
      <c r="S22" t="s">
        <v>1562</v>
      </c>
      <c r="T22" s="157" t="s">
        <v>1568</v>
      </c>
      <c r="U22" t="s">
        <v>1562</v>
      </c>
      <c r="V22" t="s">
        <v>1562</v>
      </c>
      <c r="W22" t="s">
        <v>1562</v>
      </c>
      <c r="X22" t="s">
        <v>1562</v>
      </c>
      <c r="Y22" t="s">
        <v>1562</v>
      </c>
      <c r="Z22" t="s">
        <v>1562</v>
      </c>
      <c r="AA22" t="s">
        <v>1562</v>
      </c>
    </row>
    <row r="23" spans="1:27">
      <c r="A23" s="154" t="s">
        <v>1205</v>
      </c>
      <c r="B23" s="154" t="s">
        <v>1516</v>
      </c>
      <c r="C23" s="154" t="s">
        <v>91</v>
      </c>
      <c r="D23" s="155" t="s">
        <v>80</v>
      </c>
      <c r="E23" s="154">
        <v>2</v>
      </c>
      <c r="F23" s="154" t="s">
        <v>1521</v>
      </c>
      <c r="G23" s="156">
        <v>10</v>
      </c>
      <c r="H23" s="155">
        <v>10</v>
      </c>
      <c r="I23" s="155" t="s">
        <v>1561</v>
      </c>
      <c r="J23" t="s">
        <v>1562</v>
      </c>
      <c r="K23" t="s">
        <v>1562</v>
      </c>
      <c r="L23" t="s">
        <v>1562</v>
      </c>
      <c r="M23" t="s">
        <v>1562</v>
      </c>
      <c r="N23" t="s">
        <v>1562</v>
      </c>
      <c r="O23" t="s">
        <v>1562</v>
      </c>
      <c r="P23" t="s">
        <v>1562</v>
      </c>
      <c r="Q23" t="s">
        <v>1562</v>
      </c>
      <c r="R23" t="s">
        <v>1562</v>
      </c>
      <c r="S23" t="s">
        <v>1562</v>
      </c>
      <c r="T23" s="157" t="s">
        <v>1568</v>
      </c>
      <c r="U23" t="s">
        <v>1562</v>
      </c>
      <c r="V23" t="s">
        <v>1562</v>
      </c>
      <c r="W23" t="s">
        <v>1562</v>
      </c>
      <c r="X23" t="s">
        <v>1562</v>
      </c>
      <c r="Y23" t="s">
        <v>1562</v>
      </c>
      <c r="Z23" t="s">
        <v>1562</v>
      </c>
      <c r="AA23" t="s">
        <v>1562</v>
      </c>
    </row>
    <row r="24" spans="1:27">
      <c r="A24" s="154" t="s">
        <v>480</v>
      </c>
      <c r="B24" s="154" t="s">
        <v>1514</v>
      </c>
      <c r="C24" s="154" t="s">
        <v>79</v>
      </c>
      <c r="D24" s="155" t="s">
        <v>80</v>
      </c>
      <c r="E24" s="154">
        <v>2</v>
      </c>
      <c r="F24" s="154" t="s">
        <v>1523</v>
      </c>
      <c r="G24" s="155">
        <v>14</v>
      </c>
      <c r="H24" s="155" t="s">
        <v>1482</v>
      </c>
      <c r="I24" s="155" t="s">
        <v>1561</v>
      </c>
      <c r="J24" t="s">
        <v>1562</v>
      </c>
      <c r="K24" t="s">
        <v>1562</v>
      </c>
      <c r="L24" t="s">
        <v>1562</v>
      </c>
      <c r="M24" t="s">
        <v>1562</v>
      </c>
      <c r="N24" t="s">
        <v>1562</v>
      </c>
      <c r="O24" t="s">
        <v>1562</v>
      </c>
      <c r="P24" t="s">
        <v>1562</v>
      </c>
      <c r="Q24" t="s">
        <v>1562</v>
      </c>
      <c r="R24" t="s">
        <v>1562</v>
      </c>
      <c r="S24" t="s">
        <v>1562</v>
      </c>
      <c r="T24" t="s">
        <v>1562</v>
      </c>
      <c r="U24" t="s">
        <v>1562</v>
      </c>
      <c r="V24" t="s">
        <v>1562</v>
      </c>
      <c r="W24" t="s">
        <v>1562</v>
      </c>
      <c r="X24" t="s">
        <v>1562</v>
      </c>
      <c r="Y24" t="s">
        <v>1562</v>
      </c>
      <c r="Z24" t="s">
        <v>1562</v>
      </c>
      <c r="AA24" t="s">
        <v>1562</v>
      </c>
    </row>
    <row r="25" spans="1:27" ht="31.5">
      <c r="A25" s="154" t="s">
        <v>1147</v>
      </c>
      <c r="B25" s="154" t="s">
        <v>1563</v>
      </c>
      <c r="C25" s="154" t="s">
        <v>79</v>
      </c>
      <c r="D25" s="155" t="s">
        <v>80</v>
      </c>
      <c r="E25" s="154">
        <v>2</v>
      </c>
      <c r="F25" s="154" t="s">
        <v>1560</v>
      </c>
      <c r="G25" s="156">
        <v>10</v>
      </c>
      <c r="H25" s="155">
        <v>5</v>
      </c>
      <c r="I25" s="155" t="s">
        <v>1561</v>
      </c>
      <c r="J25" t="s">
        <v>1562</v>
      </c>
      <c r="K25" t="s">
        <v>1562</v>
      </c>
      <c r="L25" t="s">
        <v>1562</v>
      </c>
      <c r="M25" t="s">
        <v>1562</v>
      </c>
      <c r="N25" t="s">
        <v>1562</v>
      </c>
      <c r="O25" t="s">
        <v>1562</v>
      </c>
      <c r="P25" t="s">
        <v>1562</v>
      </c>
      <c r="Q25" t="s">
        <v>1562</v>
      </c>
      <c r="R25" t="s">
        <v>1562</v>
      </c>
      <c r="S25" t="s">
        <v>1562</v>
      </c>
      <c r="T25" t="s">
        <v>1562</v>
      </c>
      <c r="U25" t="s">
        <v>1562</v>
      </c>
      <c r="V25" t="s">
        <v>1562</v>
      </c>
      <c r="W25" t="s">
        <v>1562</v>
      </c>
      <c r="X25" t="s">
        <v>1562</v>
      </c>
      <c r="Y25" t="s">
        <v>1562</v>
      </c>
      <c r="Z25" t="s">
        <v>1562</v>
      </c>
      <c r="AA25" t="s">
        <v>1562</v>
      </c>
    </row>
    <row r="26" spans="1:27">
      <c r="A26" s="154" t="s">
        <v>1057</v>
      </c>
      <c r="B26" s="154" t="s">
        <v>1514</v>
      </c>
      <c r="C26" s="154" t="s">
        <v>88</v>
      </c>
      <c r="D26" s="155" t="s">
        <v>80</v>
      </c>
      <c r="E26" s="154">
        <v>2</v>
      </c>
      <c r="F26" s="154" t="s">
        <v>1560</v>
      </c>
      <c r="G26" s="155">
        <v>18</v>
      </c>
      <c r="H26" s="155" t="s">
        <v>1482</v>
      </c>
      <c r="I26" s="155" t="s">
        <v>1561</v>
      </c>
      <c r="J26" t="s">
        <v>1562</v>
      </c>
      <c r="K26" t="s">
        <v>1562</v>
      </c>
      <c r="L26" t="s">
        <v>1562</v>
      </c>
      <c r="M26" t="s">
        <v>1562</v>
      </c>
      <c r="N26" t="s">
        <v>1562</v>
      </c>
      <c r="O26" t="s">
        <v>1562</v>
      </c>
      <c r="P26" t="s">
        <v>1562</v>
      </c>
      <c r="Q26" t="s">
        <v>1562</v>
      </c>
      <c r="R26" t="s">
        <v>1562</v>
      </c>
      <c r="S26" t="s">
        <v>1562</v>
      </c>
      <c r="T26" t="s">
        <v>1562</v>
      </c>
      <c r="U26" t="s">
        <v>1562</v>
      </c>
      <c r="V26" t="s">
        <v>1562</v>
      </c>
      <c r="W26" t="s">
        <v>1562</v>
      </c>
      <c r="X26" t="s">
        <v>1562</v>
      </c>
      <c r="Y26" t="s">
        <v>1562</v>
      </c>
      <c r="Z26" t="s">
        <v>1562</v>
      </c>
      <c r="AA26" t="s">
        <v>1562</v>
      </c>
    </row>
    <row r="27" spans="1:27">
      <c r="A27" s="154" t="s">
        <v>1058</v>
      </c>
      <c r="B27" s="154" t="s">
        <v>1514</v>
      </c>
      <c r="C27" s="154" t="s">
        <v>88</v>
      </c>
      <c r="D27" s="155" t="s">
        <v>80</v>
      </c>
      <c r="E27" s="154">
        <v>2</v>
      </c>
      <c r="F27" s="154" t="s">
        <v>1560</v>
      </c>
      <c r="G27" s="155">
        <v>17</v>
      </c>
      <c r="H27" s="155" t="s">
        <v>1482</v>
      </c>
      <c r="I27" s="155" t="s">
        <v>1561</v>
      </c>
      <c r="J27" t="s">
        <v>1562</v>
      </c>
      <c r="K27" t="s">
        <v>1562</v>
      </c>
      <c r="L27" t="s">
        <v>1562</v>
      </c>
      <c r="M27" t="s">
        <v>1562</v>
      </c>
      <c r="N27" t="s">
        <v>1562</v>
      </c>
      <c r="O27" t="s">
        <v>1562</v>
      </c>
      <c r="P27" t="s">
        <v>1562</v>
      </c>
      <c r="Q27" t="s">
        <v>1562</v>
      </c>
      <c r="R27" t="s">
        <v>1562</v>
      </c>
      <c r="S27" t="s">
        <v>1562</v>
      </c>
      <c r="T27" t="s">
        <v>1562</v>
      </c>
      <c r="U27" t="s">
        <v>1562</v>
      </c>
      <c r="V27" t="s">
        <v>1562</v>
      </c>
      <c r="W27" t="s">
        <v>1562</v>
      </c>
      <c r="X27" t="s">
        <v>1562</v>
      </c>
      <c r="Y27" t="s">
        <v>1562</v>
      </c>
      <c r="Z27" t="s">
        <v>1562</v>
      </c>
      <c r="AA27" t="s">
        <v>1562</v>
      </c>
    </row>
    <row r="28" spans="1:27">
      <c r="A28" s="154" t="s">
        <v>1060</v>
      </c>
      <c r="B28" s="154" t="s">
        <v>1514</v>
      </c>
      <c r="C28" s="154" t="s">
        <v>88</v>
      </c>
      <c r="D28" s="155" t="s">
        <v>80</v>
      </c>
      <c r="E28" s="154">
        <v>2</v>
      </c>
      <c r="F28" s="154" t="s">
        <v>1560</v>
      </c>
      <c r="G28" s="155">
        <v>18</v>
      </c>
      <c r="H28" s="155">
        <v>5</v>
      </c>
      <c r="I28" s="155" t="s">
        <v>1564</v>
      </c>
      <c r="J28" t="s">
        <v>1562</v>
      </c>
      <c r="K28" t="s">
        <v>1562</v>
      </c>
      <c r="L28" t="s">
        <v>1562</v>
      </c>
      <c r="M28" t="s">
        <v>1562</v>
      </c>
      <c r="N28" t="s">
        <v>1562</v>
      </c>
      <c r="O28" t="s">
        <v>1562</v>
      </c>
      <c r="P28" t="s">
        <v>1562</v>
      </c>
      <c r="Q28" t="s">
        <v>1562</v>
      </c>
      <c r="R28" t="s">
        <v>1562</v>
      </c>
      <c r="S28" t="s">
        <v>1562</v>
      </c>
      <c r="T28" t="s">
        <v>1562</v>
      </c>
      <c r="U28" t="s">
        <v>1562</v>
      </c>
      <c r="V28" t="s">
        <v>1562</v>
      </c>
      <c r="W28" t="s">
        <v>1562</v>
      </c>
      <c r="X28" t="s">
        <v>1562</v>
      </c>
      <c r="Y28" t="s">
        <v>1562</v>
      </c>
      <c r="Z28" t="s">
        <v>1562</v>
      </c>
      <c r="AA28" t="s">
        <v>1562</v>
      </c>
    </row>
    <row r="29" spans="1:27" ht="31.5">
      <c r="A29" s="154" t="s">
        <v>1142</v>
      </c>
      <c r="B29" s="154" t="s">
        <v>1563</v>
      </c>
      <c r="C29" s="154" t="s">
        <v>88</v>
      </c>
      <c r="D29" s="155" t="s">
        <v>85</v>
      </c>
      <c r="E29" s="154">
        <v>2</v>
      </c>
      <c r="F29" s="154" t="s">
        <v>1560</v>
      </c>
      <c r="G29" s="156">
        <v>10</v>
      </c>
      <c r="H29" s="155">
        <v>5</v>
      </c>
      <c r="I29" s="155" t="s">
        <v>1561</v>
      </c>
      <c r="J29" t="s">
        <v>1562</v>
      </c>
      <c r="K29" t="s">
        <v>1562</v>
      </c>
      <c r="L29" t="s">
        <v>1562</v>
      </c>
      <c r="M29" t="s">
        <v>1562</v>
      </c>
      <c r="N29" t="s">
        <v>1562</v>
      </c>
      <c r="O29" t="s">
        <v>1562</v>
      </c>
      <c r="P29" t="s">
        <v>1562</v>
      </c>
      <c r="Q29" t="s">
        <v>1562</v>
      </c>
      <c r="R29" t="s">
        <v>1562</v>
      </c>
      <c r="S29" t="s">
        <v>1562</v>
      </c>
      <c r="T29" t="s">
        <v>1562</v>
      </c>
      <c r="U29" t="s">
        <v>1562</v>
      </c>
      <c r="V29" t="s">
        <v>1562</v>
      </c>
      <c r="W29" t="s">
        <v>1562</v>
      </c>
      <c r="X29" t="s">
        <v>1562</v>
      </c>
      <c r="Y29" t="s">
        <v>1562</v>
      </c>
      <c r="Z29" t="s">
        <v>1562</v>
      </c>
      <c r="AA29" t="s">
        <v>1562</v>
      </c>
    </row>
    <row r="30" spans="1:27" ht="31.5">
      <c r="A30" s="154" t="s">
        <v>1143</v>
      </c>
      <c r="B30" s="154" t="s">
        <v>1563</v>
      </c>
      <c r="C30" s="154" t="s">
        <v>88</v>
      </c>
      <c r="D30" s="155" t="s">
        <v>80</v>
      </c>
      <c r="E30" s="154">
        <v>2</v>
      </c>
      <c r="F30" s="154" t="s">
        <v>1560</v>
      </c>
      <c r="G30" s="155">
        <v>16</v>
      </c>
      <c r="H30" s="155" t="s">
        <v>1482</v>
      </c>
      <c r="I30" s="155" t="s">
        <v>1561</v>
      </c>
      <c r="J30" t="s">
        <v>1562</v>
      </c>
      <c r="K30" t="s">
        <v>1562</v>
      </c>
      <c r="L30" t="s">
        <v>1562</v>
      </c>
      <c r="M30" t="s">
        <v>1562</v>
      </c>
      <c r="N30" t="s">
        <v>1562</v>
      </c>
      <c r="O30" t="s">
        <v>1562</v>
      </c>
      <c r="P30" t="s">
        <v>1562</v>
      </c>
      <c r="Q30" t="s">
        <v>1562</v>
      </c>
      <c r="R30" t="s">
        <v>1562</v>
      </c>
      <c r="S30" t="s">
        <v>1562</v>
      </c>
      <c r="T30" t="s">
        <v>1562</v>
      </c>
      <c r="U30" t="s">
        <v>1562</v>
      </c>
      <c r="V30" t="s">
        <v>1562</v>
      </c>
      <c r="W30" t="s">
        <v>1562</v>
      </c>
      <c r="X30" t="s">
        <v>1562</v>
      </c>
      <c r="Y30" t="s">
        <v>1562</v>
      </c>
      <c r="Z30" t="s">
        <v>1562</v>
      </c>
      <c r="AA30" t="s">
        <v>1562</v>
      </c>
    </row>
    <row r="31" spans="1:27" ht="31.5">
      <c r="A31" s="154" t="s">
        <v>1146</v>
      </c>
      <c r="B31" s="154" t="s">
        <v>1563</v>
      </c>
      <c r="C31" s="154" t="s">
        <v>88</v>
      </c>
      <c r="D31" s="155" t="s">
        <v>80</v>
      </c>
      <c r="E31" s="154">
        <v>2</v>
      </c>
      <c r="F31" s="154" t="s">
        <v>1521</v>
      </c>
      <c r="G31" s="156">
        <v>10</v>
      </c>
      <c r="H31" s="155">
        <v>5</v>
      </c>
      <c r="I31" s="155" t="s">
        <v>1561</v>
      </c>
      <c r="J31" t="s">
        <v>1562</v>
      </c>
      <c r="K31" t="s">
        <v>1562</v>
      </c>
      <c r="L31" t="s">
        <v>1562</v>
      </c>
      <c r="M31" t="s">
        <v>1562</v>
      </c>
      <c r="N31" t="s">
        <v>1562</v>
      </c>
      <c r="O31" t="s">
        <v>1562</v>
      </c>
      <c r="P31" t="s">
        <v>1562</v>
      </c>
      <c r="Q31" t="s">
        <v>1562</v>
      </c>
      <c r="R31" t="s">
        <v>1562</v>
      </c>
      <c r="S31" t="s">
        <v>1562</v>
      </c>
      <c r="T31" t="s">
        <v>1562</v>
      </c>
      <c r="U31" t="s">
        <v>1562</v>
      </c>
      <c r="V31" t="s">
        <v>1562</v>
      </c>
      <c r="W31" t="s">
        <v>1562</v>
      </c>
      <c r="X31" t="s">
        <v>1562</v>
      </c>
      <c r="Y31" t="s">
        <v>1562</v>
      </c>
      <c r="Z31" t="s">
        <v>1562</v>
      </c>
      <c r="AA31" t="s">
        <v>1562</v>
      </c>
    </row>
    <row r="32" spans="1:27" ht="31.5">
      <c r="A32" s="154" t="s">
        <v>1148</v>
      </c>
      <c r="B32" s="154" t="s">
        <v>1563</v>
      </c>
      <c r="C32" s="154" t="s">
        <v>88</v>
      </c>
      <c r="D32" s="155" t="s">
        <v>80</v>
      </c>
      <c r="E32" s="154">
        <v>2</v>
      </c>
      <c r="F32" s="154" t="s">
        <v>1560</v>
      </c>
      <c r="G32" s="155">
        <v>18</v>
      </c>
      <c r="H32" s="155" t="s">
        <v>1482</v>
      </c>
      <c r="I32" s="155" t="s">
        <v>1561</v>
      </c>
      <c r="J32" t="s">
        <v>1562</v>
      </c>
      <c r="K32" t="s">
        <v>1562</v>
      </c>
      <c r="L32" t="s">
        <v>1562</v>
      </c>
      <c r="M32" s="157" t="s">
        <v>1570</v>
      </c>
      <c r="N32" s="157" t="s">
        <v>1570</v>
      </c>
      <c r="O32" t="s">
        <v>1562</v>
      </c>
      <c r="P32" t="s">
        <v>1562</v>
      </c>
      <c r="Q32" t="s">
        <v>1562</v>
      </c>
      <c r="R32" t="s">
        <v>1562</v>
      </c>
      <c r="S32" t="s">
        <v>1562</v>
      </c>
      <c r="T32" t="s">
        <v>1562</v>
      </c>
      <c r="U32" t="s">
        <v>1562</v>
      </c>
      <c r="V32" t="s">
        <v>1562</v>
      </c>
      <c r="W32" t="s">
        <v>1562</v>
      </c>
      <c r="X32" t="s">
        <v>1562</v>
      </c>
      <c r="Y32" t="s">
        <v>1562</v>
      </c>
      <c r="Z32" t="s">
        <v>1562</v>
      </c>
      <c r="AA32" t="s">
        <v>1562</v>
      </c>
    </row>
    <row r="33" spans="1:27" ht="31.5">
      <c r="A33" s="154" t="s">
        <v>1149</v>
      </c>
      <c r="B33" s="154" t="s">
        <v>1563</v>
      </c>
      <c r="C33" s="154" t="s">
        <v>88</v>
      </c>
      <c r="D33" s="155" t="s">
        <v>80</v>
      </c>
      <c r="E33" s="154">
        <v>2</v>
      </c>
      <c r="F33" s="154" t="s">
        <v>1560</v>
      </c>
      <c r="G33" s="155">
        <v>15</v>
      </c>
      <c r="H33" s="155" t="s">
        <v>1482</v>
      </c>
      <c r="I33" s="155" t="s">
        <v>1561</v>
      </c>
      <c r="J33" t="s">
        <v>1562</v>
      </c>
      <c r="K33" t="s">
        <v>1562</v>
      </c>
      <c r="L33" t="s">
        <v>1562</v>
      </c>
      <c r="M33" t="s">
        <v>1562</v>
      </c>
      <c r="N33" t="s">
        <v>1562</v>
      </c>
      <c r="O33" t="s">
        <v>1562</v>
      </c>
      <c r="P33" t="s">
        <v>1562</v>
      </c>
      <c r="Q33" t="s">
        <v>1562</v>
      </c>
      <c r="R33" t="s">
        <v>1562</v>
      </c>
      <c r="S33" t="s">
        <v>1562</v>
      </c>
      <c r="T33" t="s">
        <v>1562</v>
      </c>
      <c r="U33" t="s">
        <v>1562</v>
      </c>
      <c r="V33" t="s">
        <v>1562</v>
      </c>
      <c r="W33" t="s">
        <v>1562</v>
      </c>
      <c r="X33" t="s">
        <v>1562</v>
      </c>
      <c r="Y33" t="s">
        <v>1562</v>
      </c>
      <c r="Z33" t="s">
        <v>1562</v>
      </c>
      <c r="AA33" t="s">
        <v>1562</v>
      </c>
    </row>
    <row r="34" spans="1:27" ht="31.5">
      <c r="A34" s="154" t="s">
        <v>1150</v>
      </c>
      <c r="B34" s="154" t="s">
        <v>1563</v>
      </c>
      <c r="C34" s="154" t="s">
        <v>88</v>
      </c>
      <c r="D34" s="155" t="s">
        <v>80</v>
      </c>
      <c r="E34" s="154">
        <v>2</v>
      </c>
      <c r="F34" s="154" t="s">
        <v>1560</v>
      </c>
      <c r="G34" s="155">
        <v>15</v>
      </c>
      <c r="H34" s="155" t="s">
        <v>1482</v>
      </c>
      <c r="I34" s="155" t="s">
        <v>1561</v>
      </c>
      <c r="J34" t="s">
        <v>1562</v>
      </c>
      <c r="K34" t="s">
        <v>1562</v>
      </c>
      <c r="L34" t="s">
        <v>1562</v>
      </c>
      <c r="M34" t="s">
        <v>1562</v>
      </c>
      <c r="N34" t="s">
        <v>1562</v>
      </c>
      <c r="O34" t="s">
        <v>1562</v>
      </c>
      <c r="P34" t="s">
        <v>1562</v>
      </c>
      <c r="Q34" t="s">
        <v>1562</v>
      </c>
      <c r="R34" t="s">
        <v>1562</v>
      </c>
      <c r="S34" t="s">
        <v>1562</v>
      </c>
      <c r="T34" t="s">
        <v>1562</v>
      </c>
      <c r="U34" t="s">
        <v>1562</v>
      </c>
      <c r="V34" t="s">
        <v>1562</v>
      </c>
      <c r="W34" t="s">
        <v>1562</v>
      </c>
      <c r="X34" t="s">
        <v>1562</v>
      </c>
      <c r="Y34" t="s">
        <v>1562</v>
      </c>
      <c r="Z34" t="s">
        <v>1562</v>
      </c>
      <c r="AA34" t="s">
        <v>1562</v>
      </c>
    </row>
    <row r="35" spans="1:27" ht="31.5">
      <c r="A35" s="154" t="s">
        <v>1151</v>
      </c>
      <c r="B35" s="154" t="s">
        <v>1563</v>
      </c>
      <c r="C35" s="154" t="s">
        <v>88</v>
      </c>
      <c r="D35" s="155" t="s">
        <v>80</v>
      </c>
      <c r="E35" s="154">
        <v>2</v>
      </c>
      <c r="F35" s="154" t="s">
        <v>1560</v>
      </c>
      <c r="G35" s="156">
        <v>10</v>
      </c>
      <c r="H35" s="155" t="s">
        <v>1482</v>
      </c>
      <c r="I35" s="155" t="s">
        <v>1561</v>
      </c>
      <c r="J35" t="s">
        <v>1562</v>
      </c>
      <c r="K35" t="s">
        <v>1562</v>
      </c>
      <c r="L35" t="s">
        <v>1562</v>
      </c>
      <c r="M35" t="s">
        <v>1562</v>
      </c>
      <c r="N35" t="s">
        <v>1562</v>
      </c>
      <c r="O35" t="s">
        <v>1562</v>
      </c>
      <c r="P35" t="s">
        <v>1562</v>
      </c>
      <c r="Q35" t="s">
        <v>1562</v>
      </c>
      <c r="R35" t="s">
        <v>1562</v>
      </c>
      <c r="S35" t="s">
        <v>1562</v>
      </c>
      <c r="T35" t="s">
        <v>1562</v>
      </c>
      <c r="U35" t="s">
        <v>1562</v>
      </c>
      <c r="V35" t="s">
        <v>1562</v>
      </c>
      <c r="W35" t="s">
        <v>1562</v>
      </c>
      <c r="X35" t="s">
        <v>1562</v>
      </c>
      <c r="Y35" t="s">
        <v>1562</v>
      </c>
      <c r="Z35" t="s">
        <v>1562</v>
      </c>
      <c r="AA35" t="s">
        <v>1562</v>
      </c>
    </row>
    <row r="36" spans="1:27" ht="31.5">
      <c r="A36" s="154" t="s">
        <v>1156</v>
      </c>
      <c r="B36" s="154" t="s">
        <v>1563</v>
      </c>
      <c r="C36" s="154" t="s">
        <v>88</v>
      </c>
      <c r="D36" s="155" t="s">
        <v>85</v>
      </c>
      <c r="E36" s="154">
        <v>2</v>
      </c>
      <c r="F36" s="154" t="s">
        <v>1560</v>
      </c>
      <c r="G36" s="156">
        <v>10</v>
      </c>
      <c r="H36" s="155">
        <v>5</v>
      </c>
      <c r="I36" s="155" t="s">
        <v>1561</v>
      </c>
      <c r="J36" t="s">
        <v>1562</v>
      </c>
      <c r="K36" t="s">
        <v>1562</v>
      </c>
      <c r="L36" t="s">
        <v>1562</v>
      </c>
      <c r="M36" t="s">
        <v>1562</v>
      </c>
      <c r="N36" t="s">
        <v>1562</v>
      </c>
      <c r="O36" t="s">
        <v>1562</v>
      </c>
      <c r="P36" t="s">
        <v>1562</v>
      </c>
      <c r="Q36" t="s">
        <v>1562</v>
      </c>
      <c r="R36" t="s">
        <v>1562</v>
      </c>
      <c r="S36" t="s">
        <v>1562</v>
      </c>
      <c r="T36" t="s">
        <v>1562</v>
      </c>
      <c r="U36" t="s">
        <v>1562</v>
      </c>
      <c r="V36" t="s">
        <v>1562</v>
      </c>
      <c r="W36" t="s">
        <v>1562</v>
      </c>
      <c r="X36" t="s">
        <v>1562</v>
      </c>
      <c r="Y36" t="s">
        <v>1562</v>
      </c>
      <c r="Z36" t="s">
        <v>1562</v>
      </c>
      <c r="AA36" t="s">
        <v>1562</v>
      </c>
    </row>
    <row r="37" spans="1:27" ht="31.5">
      <c r="A37" s="154" t="s">
        <v>1158</v>
      </c>
      <c r="B37" s="154" t="s">
        <v>1563</v>
      </c>
      <c r="C37" s="154" t="s">
        <v>88</v>
      </c>
      <c r="D37" s="155" t="s">
        <v>85</v>
      </c>
      <c r="E37" s="154">
        <v>2</v>
      </c>
      <c r="F37" s="154" t="s">
        <v>1560</v>
      </c>
      <c r="G37" s="156">
        <v>10</v>
      </c>
      <c r="H37" s="155">
        <v>13</v>
      </c>
      <c r="I37" s="155" t="s">
        <v>1561</v>
      </c>
      <c r="J37" t="s">
        <v>1562</v>
      </c>
      <c r="K37" t="s">
        <v>1562</v>
      </c>
      <c r="L37" t="s">
        <v>1562</v>
      </c>
      <c r="M37" t="s">
        <v>1562</v>
      </c>
      <c r="N37" t="s">
        <v>1562</v>
      </c>
      <c r="O37" t="s">
        <v>1562</v>
      </c>
      <c r="P37" t="s">
        <v>1562</v>
      </c>
      <c r="Q37" t="s">
        <v>1562</v>
      </c>
      <c r="R37" t="s">
        <v>1562</v>
      </c>
      <c r="S37" t="s">
        <v>1562</v>
      </c>
      <c r="T37" t="s">
        <v>1562</v>
      </c>
      <c r="U37" t="s">
        <v>1562</v>
      </c>
      <c r="V37" t="s">
        <v>1562</v>
      </c>
      <c r="W37" t="s">
        <v>1562</v>
      </c>
      <c r="X37" t="s">
        <v>1562</v>
      </c>
      <c r="Y37" t="s">
        <v>1562</v>
      </c>
      <c r="Z37" t="s">
        <v>1562</v>
      </c>
      <c r="AA37" t="s">
        <v>1562</v>
      </c>
    </row>
    <row r="38" spans="1:27" ht="31.5">
      <c r="A38" s="154" t="s">
        <v>1159</v>
      </c>
      <c r="B38" s="154" t="s">
        <v>1563</v>
      </c>
      <c r="C38" s="154" t="s">
        <v>88</v>
      </c>
      <c r="D38" s="155" t="s">
        <v>80</v>
      </c>
      <c r="E38" s="154">
        <v>2</v>
      </c>
      <c r="F38" s="154" t="s">
        <v>1560</v>
      </c>
      <c r="G38" s="156">
        <v>10</v>
      </c>
      <c r="H38" s="155" t="s">
        <v>1482</v>
      </c>
      <c r="I38" s="155" t="s">
        <v>1561</v>
      </c>
      <c r="J38" t="s">
        <v>1562</v>
      </c>
      <c r="K38" t="s">
        <v>1562</v>
      </c>
      <c r="L38" t="s">
        <v>1562</v>
      </c>
      <c r="M38" t="s">
        <v>1562</v>
      </c>
      <c r="N38" t="s">
        <v>1562</v>
      </c>
      <c r="O38" t="s">
        <v>1562</v>
      </c>
      <c r="P38" t="s">
        <v>1562</v>
      </c>
      <c r="Q38" t="s">
        <v>1562</v>
      </c>
      <c r="R38" t="s">
        <v>1562</v>
      </c>
      <c r="S38" t="s">
        <v>1562</v>
      </c>
      <c r="T38" t="s">
        <v>1562</v>
      </c>
      <c r="U38" t="s">
        <v>1562</v>
      </c>
      <c r="V38" t="s">
        <v>1562</v>
      </c>
      <c r="W38" t="s">
        <v>1562</v>
      </c>
      <c r="X38" t="s">
        <v>1562</v>
      </c>
      <c r="Y38" t="s">
        <v>1562</v>
      </c>
      <c r="Z38" t="s">
        <v>1562</v>
      </c>
      <c r="AA38" t="s">
        <v>1562</v>
      </c>
    </row>
    <row r="39" spans="1:27">
      <c r="A39" s="154" t="s">
        <v>1165</v>
      </c>
      <c r="B39" s="154" t="s">
        <v>1563</v>
      </c>
      <c r="C39" s="154" t="s">
        <v>88</v>
      </c>
      <c r="D39" s="155" t="s">
        <v>85</v>
      </c>
      <c r="E39" s="154">
        <v>2</v>
      </c>
      <c r="F39" s="154" t="s">
        <v>1560</v>
      </c>
      <c r="G39" s="156">
        <v>10</v>
      </c>
      <c r="H39" s="155" t="s">
        <v>1482</v>
      </c>
      <c r="I39" s="155" t="s">
        <v>1561</v>
      </c>
      <c r="J39" t="s">
        <v>1562</v>
      </c>
      <c r="K39" t="s">
        <v>1562</v>
      </c>
      <c r="L39" t="s">
        <v>1562</v>
      </c>
      <c r="M39" t="s">
        <v>1562</v>
      </c>
      <c r="N39" t="s">
        <v>1562</v>
      </c>
      <c r="O39" t="s">
        <v>1562</v>
      </c>
      <c r="P39" t="s">
        <v>1562</v>
      </c>
      <c r="Q39" t="s">
        <v>1562</v>
      </c>
      <c r="R39" t="s">
        <v>1562</v>
      </c>
      <c r="S39" t="s">
        <v>1562</v>
      </c>
      <c r="T39" t="s">
        <v>1562</v>
      </c>
      <c r="U39" t="s">
        <v>1562</v>
      </c>
      <c r="V39" t="s">
        <v>1562</v>
      </c>
      <c r="W39" t="s">
        <v>1562</v>
      </c>
      <c r="X39" t="s">
        <v>1562</v>
      </c>
      <c r="Y39" t="s">
        <v>1562</v>
      </c>
      <c r="Z39" t="s">
        <v>1562</v>
      </c>
      <c r="AA39" t="s">
        <v>1562</v>
      </c>
    </row>
    <row r="40" spans="1:27">
      <c r="A40" s="154" t="s">
        <v>1166</v>
      </c>
      <c r="B40" s="154" t="s">
        <v>1563</v>
      </c>
      <c r="C40" s="154" t="s">
        <v>88</v>
      </c>
      <c r="D40" s="155" t="s">
        <v>80</v>
      </c>
      <c r="E40" s="154">
        <v>2</v>
      </c>
      <c r="F40" s="154" t="s">
        <v>1523</v>
      </c>
      <c r="G40" s="155">
        <v>11</v>
      </c>
      <c r="H40" s="155" t="s">
        <v>1482</v>
      </c>
      <c r="I40" s="155" t="s">
        <v>1561</v>
      </c>
      <c r="J40" t="s">
        <v>1562</v>
      </c>
      <c r="K40" t="s">
        <v>1562</v>
      </c>
      <c r="L40" t="s">
        <v>1562</v>
      </c>
      <c r="M40" t="s">
        <v>1562</v>
      </c>
      <c r="N40" t="s">
        <v>1562</v>
      </c>
      <c r="O40" t="s">
        <v>1562</v>
      </c>
      <c r="P40" t="s">
        <v>1562</v>
      </c>
      <c r="Q40" t="s">
        <v>1562</v>
      </c>
      <c r="R40" t="s">
        <v>1562</v>
      </c>
      <c r="S40" t="s">
        <v>1562</v>
      </c>
      <c r="T40" t="s">
        <v>1562</v>
      </c>
      <c r="U40" t="s">
        <v>1562</v>
      </c>
      <c r="V40" t="s">
        <v>1562</v>
      </c>
      <c r="W40" t="s">
        <v>1562</v>
      </c>
      <c r="X40" t="s">
        <v>1562</v>
      </c>
      <c r="Y40" t="s">
        <v>1562</v>
      </c>
      <c r="Z40" t="s">
        <v>1562</v>
      </c>
      <c r="AA40" t="s">
        <v>1562</v>
      </c>
    </row>
    <row r="41" spans="1:27">
      <c r="A41" s="154" t="s">
        <v>1167</v>
      </c>
      <c r="B41" s="154" t="s">
        <v>1563</v>
      </c>
      <c r="C41" s="154" t="s">
        <v>88</v>
      </c>
      <c r="D41" s="155" t="s">
        <v>80</v>
      </c>
      <c r="E41" s="154">
        <v>2</v>
      </c>
      <c r="F41" s="154" t="s">
        <v>1523</v>
      </c>
      <c r="G41" s="155">
        <v>16</v>
      </c>
      <c r="H41" s="155" t="s">
        <v>1482</v>
      </c>
      <c r="I41" s="155" t="s">
        <v>1561</v>
      </c>
      <c r="J41" t="s">
        <v>1562</v>
      </c>
      <c r="K41" t="s">
        <v>1562</v>
      </c>
      <c r="L41" t="s">
        <v>1562</v>
      </c>
      <c r="M41" t="s">
        <v>1562</v>
      </c>
      <c r="N41" t="s">
        <v>1562</v>
      </c>
      <c r="O41" t="s">
        <v>1562</v>
      </c>
      <c r="P41" t="s">
        <v>1562</v>
      </c>
      <c r="Q41" t="s">
        <v>1562</v>
      </c>
      <c r="R41" t="s">
        <v>1562</v>
      </c>
      <c r="S41" t="s">
        <v>1562</v>
      </c>
      <c r="T41" t="s">
        <v>1562</v>
      </c>
      <c r="U41" t="s">
        <v>1562</v>
      </c>
      <c r="V41" t="s">
        <v>1562</v>
      </c>
      <c r="W41" t="s">
        <v>1562</v>
      </c>
      <c r="X41" t="s">
        <v>1562</v>
      </c>
      <c r="Y41" t="s">
        <v>1562</v>
      </c>
      <c r="Z41" t="s">
        <v>1562</v>
      </c>
      <c r="AA41" t="s">
        <v>1562</v>
      </c>
    </row>
    <row r="42" spans="1:27" ht="31.5">
      <c r="A42" s="154" t="s">
        <v>1168</v>
      </c>
      <c r="B42" s="154" t="s">
        <v>1563</v>
      </c>
      <c r="C42" s="154" t="s">
        <v>88</v>
      </c>
      <c r="D42" s="155" t="s">
        <v>80</v>
      </c>
      <c r="E42" s="154">
        <v>2</v>
      </c>
      <c r="F42" s="154" t="s">
        <v>1560</v>
      </c>
      <c r="G42" s="155">
        <v>16</v>
      </c>
      <c r="H42" s="155" t="s">
        <v>1482</v>
      </c>
      <c r="I42" s="155" t="s">
        <v>1561</v>
      </c>
      <c r="J42" t="s">
        <v>1562</v>
      </c>
      <c r="K42" t="s">
        <v>1562</v>
      </c>
      <c r="L42" t="s">
        <v>1562</v>
      </c>
      <c r="M42" t="s">
        <v>1562</v>
      </c>
      <c r="N42" t="s">
        <v>1562</v>
      </c>
      <c r="O42" t="s">
        <v>1562</v>
      </c>
      <c r="P42" t="s">
        <v>1562</v>
      </c>
      <c r="Q42" t="s">
        <v>1562</v>
      </c>
      <c r="R42" t="s">
        <v>1562</v>
      </c>
      <c r="S42" t="s">
        <v>1562</v>
      </c>
      <c r="T42" t="s">
        <v>1562</v>
      </c>
      <c r="U42" t="s">
        <v>1562</v>
      </c>
      <c r="V42" t="s">
        <v>1562</v>
      </c>
      <c r="W42" t="s">
        <v>1562</v>
      </c>
      <c r="X42" t="s">
        <v>1562</v>
      </c>
      <c r="Y42" t="s">
        <v>1562</v>
      </c>
      <c r="Z42" t="s">
        <v>1562</v>
      </c>
      <c r="AA42" t="s">
        <v>1562</v>
      </c>
    </row>
    <row r="43" spans="1:27">
      <c r="A43" s="154" t="s">
        <v>1170</v>
      </c>
      <c r="B43" s="154" t="s">
        <v>1563</v>
      </c>
      <c r="C43" s="154" t="s">
        <v>88</v>
      </c>
      <c r="D43" s="155" t="s">
        <v>80</v>
      </c>
      <c r="E43" s="154">
        <v>2</v>
      </c>
      <c r="F43" s="154" t="s">
        <v>1560</v>
      </c>
      <c r="G43" s="155">
        <v>16</v>
      </c>
      <c r="H43" s="155" t="s">
        <v>1482</v>
      </c>
      <c r="I43" s="155" t="s">
        <v>1564</v>
      </c>
      <c r="J43" t="s">
        <v>1562</v>
      </c>
      <c r="K43" t="s">
        <v>1562</v>
      </c>
      <c r="L43" t="s">
        <v>1562</v>
      </c>
      <c r="M43" t="s">
        <v>1562</v>
      </c>
      <c r="N43" t="s">
        <v>1562</v>
      </c>
      <c r="O43" t="s">
        <v>1562</v>
      </c>
      <c r="P43" t="s">
        <v>1562</v>
      </c>
      <c r="Q43" t="s">
        <v>1562</v>
      </c>
      <c r="R43" t="s">
        <v>1562</v>
      </c>
      <c r="S43" t="s">
        <v>1562</v>
      </c>
      <c r="T43" t="s">
        <v>1562</v>
      </c>
      <c r="U43" t="s">
        <v>1562</v>
      </c>
      <c r="V43" t="s">
        <v>1562</v>
      </c>
      <c r="W43" t="s">
        <v>1562</v>
      </c>
      <c r="X43" t="s">
        <v>1562</v>
      </c>
      <c r="Y43" t="s">
        <v>1562</v>
      </c>
      <c r="Z43" t="s">
        <v>1562</v>
      </c>
      <c r="AA43" t="s">
        <v>1562</v>
      </c>
    </row>
    <row r="44" spans="1:27" ht="31.5">
      <c r="A44" s="154" t="s">
        <v>1176</v>
      </c>
      <c r="B44" s="154" t="s">
        <v>1563</v>
      </c>
      <c r="C44" s="154" t="s">
        <v>88</v>
      </c>
      <c r="D44" s="155" t="s">
        <v>80</v>
      </c>
      <c r="E44" s="154">
        <v>2</v>
      </c>
      <c r="F44" s="154" t="s">
        <v>1560</v>
      </c>
      <c r="G44" s="156">
        <v>10</v>
      </c>
      <c r="H44" s="155" t="s">
        <v>1482</v>
      </c>
      <c r="I44" s="155" t="s">
        <v>1561</v>
      </c>
      <c r="J44" t="s">
        <v>1562</v>
      </c>
      <c r="K44" t="s">
        <v>1562</v>
      </c>
      <c r="L44" t="s">
        <v>1562</v>
      </c>
      <c r="M44" t="s">
        <v>1562</v>
      </c>
      <c r="N44" t="s">
        <v>1562</v>
      </c>
      <c r="O44" t="s">
        <v>1562</v>
      </c>
      <c r="P44" t="s">
        <v>1562</v>
      </c>
      <c r="Q44" t="s">
        <v>1562</v>
      </c>
      <c r="R44" t="s">
        <v>1562</v>
      </c>
      <c r="S44" t="s">
        <v>1562</v>
      </c>
      <c r="T44" t="s">
        <v>1562</v>
      </c>
      <c r="U44" t="s">
        <v>1562</v>
      </c>
      <c r="V44" t="s">
        <v>1562</v>
      </c>
      <c r="W44" t="s">
        <v>1562</v>
      </c>
      <c r="X44" t="s">
        <v>1562</v>
      </c>
      <c r="Y44" t="s">
        <v>1562</v>
      </c>
      <c r="Z44" t="s">
        <v>1562</v>
      </c>
      <c r="AA44" t="s">
        <v>1562</v>
      </c>
    </row>
    <row r="45" spans="1:27" ht="31.5">
      <c r="A45" s="154" t="s">
        <v>1177</v>
      </c>
      <c r="B45" s="154" t="s">
        <v>1563</v>
      </c>
      <c r="C45" s="154" t="s">
        <v>88</v>
      </c>
      <c r="D45" s="155" t="s">
        <v>80</v>
      </c>
      <c r="E45" s="154">
        <v>2</v>
      </c>
      <c r="F45" s="154" t="s">
        <v>1560</v>
      </c>
      <c r="G45" s="156">
        <v>10</v>
      </c>
      <c r="H45" s="155" t="s">
        <v>1482</v>
      </c>
      <c r="I45" s="155" t="s">
        <v>1564</v>
      </c>
      <c r="J45" t="s">
        <v>1562</v>
      </c>
      <c r="K45" t="s">
        <v>1562</v>
      </c>
      <c r="L45" t="s">
        <v>1562</v>
      </c>
      <c r="M45" t="s">
        <v>1562</v>
      </c>
      <c r="N45" t="s">
        <v>1562</v>
      </c>
      <c r="O45" t="s">
        <v>1562</v>
      </c>
      <c r="P45" t="s">
        <v>1562</v>
      </c>
      <c r="Q45" t="s">
        <v>1562</v>
      </c>
      <c r="R45" t="s">
        <v>1562</v>
      </c>
      <c r="S45" t="s">
        <v>1562</v>
      </c>
      <c r="T45" t="s">
        <v>1562</v>
      </c>
      <c r="U45" t="s">
        <v>1562</v>
      </c>
      <c r="V45" t="s">
        <v>1562</v>
      </c>
      <c r="W45" t="s">
        <v>1562</v>
      </c>
      <c r="X45" t="s">
        <v>1562</v>
      </c>
      <c r="Y45" t="s">
        <v>1562</v>
      </c>
      <c r="Z45" t="s">
        <v>1562</v>
      </c>
      <c r="AA45" t="s">
        <v>1562</v>
      </c>
    </row>
    <row r="46" spans="1:27" ht="31.5">
      <c r="A46" s="154" t="s">
        <v>1180</v>
      </c>
      <c r="B46" s="154" t="s">
        <v>1563</v>
      </c>
      <c r="C46" s="154" t="s">
        <v>88</v>
      </c>
      <c r="D46" s="155" t="s">
        <v>80</v>
      </c>
      <c r="E46" s="154">
        <v>2</v>
      </c>
      <c r="F46" s="154" t="s">
        <v>1560</v>
      </c>
      <c r="G46" s="156">
        <v>10</v>
      </c>
      <c r="H46" s="155" t="s">
        <v>1482</v>
      </c>
      <c r="I46" s="155" t="s">
        <v>1561</v>
      </c>
      <c r="J46" t="s">
        <v>1562</v>
      </c>
      <c r="K46" t="s">
        <v>1562</v>
      </c>
      <c r="L46" t="s">
        <v>1562</v>
      </c>
      <c r="M46" t="s">
        <v>1562</v>
      </c>
      <c r="N46" t="s">
        <v>1562</v>
      </c>
      <c r="O46" t="s">
        <v>1562</v>
      </c>
      <c r="P46" t="s">
        <v>1562</v>
      </c>
      <c r="Q46" t="s">
        <v>1562</v>
      </c>
      <c r="R46" t="s">
        <v>1562</v>
      </c>
      <c r="S46" t="s">
        <v>1562</v>
      </c>
      <c r="T46" t="s">
        <v>1562</v>
      </c>
      <c r="U46" t="s">
        <v>1562</v>
      </c>
      <c r="V46" t="s">
        <v>1562</v>
      </c>
      <c r="W46" t="s">
        <v>1562</v>
      </c>
      <c r="X46" t="s">
        <v>1562</v>
      </c>
      <c r="Y46" t="s">
        <v>1562</v>
      </c>
      <c r="Z46" t="s">
        <v>1562</v>
      </c>
      <c r="AA46" t="s">
        <v>1562</v>
      </c>
    </row>
    <row r="47" spans="1:27" ht="31.5">
      <c r="A47" s="154" t="s">
        <v>1181</v>
      </c>
      <c r="B47" s="154" t="s">
        <v>1563</v>
      </c>
      <c r="C47" s="154" t="s">
        <v>88</v>
      </c>
      <c r="D47" s="155" t="s">
        <v>80</v>
      </c>
      <c r="E47" s="154">
        <v>2</v>
      </c>
      <c r="F47" s="154" t="s">
        <v>1521</v>
      </c>
      <c r="G47" s="156">
        <v>10</v>
      </c>
      <c r="H47" s="155">
        <v>10</v>
      </c>
      <c r="I47" s="155" t="s">
        <v>1561</v>
      </c>
      <c r="J47" t="s">
        <v>1562</v>
      </c>
      <c r="K47" t="s">
        <v>1562</v>
      </c>
      <c r="L47" t="s">
        <v>1562</v>
      </c>
      <c r="M47" t="s">
        <v>1562</v>
      </c>
      <c r="N47" t="s">
        <v>1562</v>
      </c>
      <c r="O47" t="s">
        <v>1562</v>
      </c>
      <c r="P47" t="s">
        <v>1562</v>
      </c>
      <c r="Q47" t="s">
        <v>1562</v>
      </c>
      <c r="R47" t="s">
        <v>1562</v>
      </c>
      <c r="S47" t="s">
        <v>1562</v>
      </c>
      <c r="T47" t="s">
        <v>1562</v>
      </c>
      <c r="U47" t="s">
        <v>1562</v>
      </c>
      <c r="V47" t="s">
        <v>1562</v>
      </c>
      <c r="W47" t="s">
        <v>1562</v>
      </c>
      <c r="X47" t="s">
        <v>1562</v>
      </c>
      <c r="Y47" t="s">
        <v>1562</v>
      </c>
      <c r="Z47" t="s">
        <v>1562</v>
      </c>
      <c r="AA47" t="s">
        <v>1562</v>
      </c>
    </row>
  </sheetData>
  <mergeCells count="8">
    <mergeCell ref="G1:H1"/>
    <mergeCell ref="I1:I2"/>
    <mergeCell ref="A1:A2"/>
    <mergeCell ref="B1:B2"/>
    <mergeCell ref="C1:C2"/>
    <mergeCell ref="D1:D2"/>
    <mergeCell ref="E1:E2"/>
    <mergeCell ref="F1:F2"/>
  </mergeCells>
  <conditionalFormatting sqref="A1:AA47">
    <cfRule type="cellIs" dxfId="1" priority="1" operator="equal">
      <formula>"conserved"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7"/>
  <sheetViews>
    <sheetView workbookViewId="0">
      <selection activeCell="K284" sqref="K284"/>
    </sheetView>
  </sheetViews>
  <sheetFormatPr defaultColWidth="10.875" defaultRowHeight="15"/>
  <cols>
    <col min="1" max="17" width="10.875" style="9"/>
    <col min="18" max="18" width="13" style="9" bestFit="1" customWidth="1"/>
    <col min="19" max="16384" width="10.875" style="9"/>
  </cols>
  <sheetData>
    <row r="1" spans="1:47">
      <c r="B1" s="10" t="s">
        <v>1447</v>
      </c>
    </row>
    <row r="2" spans="1:47">
      <c r="A2" s="11" t="s">
        <v>1448</v>
      </c>
      <c r="B2" s="12" t="s">
        <v>1449</v>
      </c>
      <c r="C2" s="12" t="s">
        <v>1144</v>
      </c>
      <c r="D2" s="12" t="s">
        <v>1162</v>
      </c>
      <c r="E2" s="12" t="s">
        <v>1163</v>
      </c>
      <c r="F2" s="12" t="s">
        <v>1173</v>
      </c>
      <c r="G2" s="12" t="s">
        <v>1174</v>
      </c>
      <c r="H2" s="12" t="s">
        <v>847</v>
      </c>
      <c r="I2" s="12" t="s">
        <v>1450</v>
      </c>
      <c r="J2" s="13" t="s">
        <v>1188</v>
      </c>
      <c r="K2" s="13" t="s">
        <v>1191</v>
      </c>
      <c r="L2" s="13" t="s">
        <v>1194</v>
      </c>
      <c r="M2" s="13" t="s">
        <v>1211</v>
      </c>
      <c r="N2" s="12" t="s">
        <v>1062</v>
      </c>
      <c r="O2" s="12" t="s">
        <v>1155</v>
      </c>
      <c r="P2" s="13" t="s">
        <v>1065</v>
      </c>
      <c r="Q2" s="13" t="s">
        <v>1138</v>
      </c>
      <c r="R2" s="12" t="s">
        <v>1059</v>
      </c>
      <c r="S2" s="12" t="s">
        <v>1064</v>
      </c>
      <c r="T2" s="12" t="s">
        <v>1187</v>
      </c>
      <c r="U2" s="12" t="s">
        <v>1196</v>
      </c>
      <c r="V2" s="12" t="s">
        <v>1205</v>
      </c>
      <c r="W2" s="14" t="s">
        <v>480</v>
      </c>
      <c r="X2" s="14" t="s">
        <v>1451</v>
      </c>
      <c r="Y2" s="12" t="s">
        <v>1057</v>
      </c>
      <c r="Z2" s="12" t="s">
        <v>1058</v>
      </c>
      <c r="AA2" s="12" t="s">
        <v>1060</v>
      </c>
      <c r="AB2" s="12" t="s">
        <v>1452</v>
      </c>
      <c r="AC2" s="12" t="s">
        <v>1453</v>
      </c>
      <c r="AD2" s="12" t="s">
        <v>1146</v>
      </c>
      <c r="AE2" s="12" t="s">
        <v>1454</v>
      </c>
      <c r="AF2" s="12" t="s">
        <v>1149</v>
      </c>
      <c r="AG2" s="12" t="s">
        <v>1150</v>
      </c>
      <c r="AH2" s="12" t="s">
        <v>1151</v>
      </c>
      <c r="AI2" s="12" t="s">
        <v>1156</v>
      </c>
      <c r="AJ2" s="12" t="s">
        <v>1455</v>
      </c>
      <c r="AK2" s="12" t="s">
        <v>1159</v>
      </c>
      <c r="AL2" s="12" t="s">
        <v>1165</v>
      </c>
      <c r="AM2" s="12" t="s">
        <v>1166</v>
      </c>
      <c r="AN2" s="12" t="s">
        <v>1167</v>
      </c>
      <c r="AO2" s="12" t="s">
        <v>1168</v>
      </c>
      <c r="AP2" s="12" t="s">
        <v>1170</v>
      </c>
      <c r="AQ2" s="12" t="s">
        <v>1176</v>
      </c>
      <c r="AR2" s="12" t="s">
        <v>1177</v>
      </c>
      <c r="AS2" s="12" t="s">
        <v>1180</v>
      </c>
      <c r="AT2" s="12" t="s">
        <v>1181</v>
      </c>
      <c r="AU2" s="12" t="s">
        <v>1183</v>
      </c>
    </row>
    <row r="3" spans="1:47">
      <c r="A3" s="11">
        <v>0</v>
      </c>
      <c r="B3" s="15">
        <v>100</v>
      </c>
      <c r="C3" s="15">
        <v>100</v>
      </c>
      <c r="D3" s="15">
        <v>100</v>
      </c>
      <c r="E3" s="15">
        <v>100</v>
      </c>
      <c r="F3" s="15">
        <v>100</v>
      </c>
      <c r="G3" s="15">
        <v>100</v>
      </c>
      <c r="H3" s="15">
        <v>100</v>
      </c>
      <c r="I3" s="15">
        <v>100</v>
      </c>
      <c r="J3" s="15">
        <v>100</v>
      </c>
      <c r="K3" s="15">
        <v>100</v>
      </c>
      <c r="L3" s="15">
        <v>100</v>
      </c>
      <c r="M3" s="15">
        <v>100</v>
      </c>
      <c r="N3" s="15">
        <v>100</v>
      </c>
      <c r="O3" s="15">
        <v>100</v>
      </c>
      <c r="P3" s="15">
        <v>100</v>
      </c>
      <c r="Q3" s="15">
        <v>100</v>
      </c>
      <c r="R3" s="15">
        <v>100</v>
      </c>
      <c r="S3" s="15">
        <v>100</v>
      </c>
      <c r="T3" s="15">
        <v>100</v>
      </c>
      <c r="U3" s="15">
        <v>100</v>
      </c>
      <c r="V3" s="15">
        <v>100</v>
      </c>
      <c r="W3" s="16">
        <v>100</v>
      </c>
      <c r="X3" s="16">
        <v>100</v>
      </c>
      <c r="Y3" s="16">
        <v>100</v>
      </c>
      <c r="Z3" s="16">
        <v>100</v>
      </c>
      <c r="AA3" s="16">
        <v>100</v>
      </c>
      <c r="AB3" s="16">
        <v>100</v>
      </c>
      <c r="AC3" s="16">
        <v>100</v>
      </c>
      <c r="AD3" s="16">
        <v>100</v>
      </c>
      <c r="AE3" s="16">
        <v>100</v>
      </c>
      <c r="AF3" s="16">
        <v>100</v>
      </c>
      <c r="AG3" s="16">
        <v>100</v>
      </c>
      <c r="AH3" s="16">
        <v>100</v>
      </c>
      <c r="AI3" s="16">
        <v>100</v>
      </c>
      <c r="AJ3" s="16">
        <v>100</v>
      </c>
      <c r="AK3" s="16">
        <v>100</v>
      </c>
      <c r="AL3" s="16">
        <v>100</v>
      </c>
      <c r="AM3" s="16">
        <v>100</v>
      </c>
      <c r="AN3" s="16">
        <v>100</v>
      </c>
      <c r="AO3" s="16">
        <v>100</v>
      </c>
      <c r="AP3" s="16">
        <v>100</v>
      </c>
      <c r="AQ3" s="16">
        <v>100</v>
      </c>
      <c r="AR3" s="16">
        <v>100</v>
      </c>
      <c r="AS3" s="16">
        <v>100</v>
      </c>
      <c r="AT3" s="16">
        <v>100</v>
      </c>
      <c r="AU3" s="16">
        <v>100</v>
      </c>
    </row>
    <row r="4" spans="1:47">
      <c r="A4" s="11">
        <v>30</v>
      </c>
      <c r="B4" s="15">
        <v>80</v>
      </c>
      <c r="C4" s="15">
        <v>95.238095238095241</v>
      </c>
      <c r="D4" s="15">
        <v>89.629629629629633</v>
      </c>
      <c r="E4" s="15">
        <v>155.55555555555554</v>
      </c>
      <c r="F4" s="15">
        <v>155.83333333333334</v>
      </c>
      <c r="G4" s="15">
        <v>72.222222222222229</v>
      </c>
      <c r="H4" s="15">
        <v>129.54545454545453</v>
      </c>
      <c r="I4" s="15">
        <v>163.07692307692309</v>
      </c>
      <c r="J4" s="15">
        <v>86.666666666666671</v>
      </c>
      <c r="K4" s="15">
        <v>53.75</v>
      </c>
      <c r="L4" s="15">
        <v>96.296296296296305</v>
      </c>
      <c r="M4" s="15">
        <v>23.43304843304843</v>
      </c>
      <c r="N4" s="15">
        <v>150.95238095238096</v>
      </c>
      <c r="O4" s="15">
        <v>191.16161616161617</v>
      </c>
      <c r="P4" s="15">
        <v>153.75816993464051</v>
      </c>
      <c r="Q4" s="15">
        <v>88.754208754208761</v>
      </c>
      <c r="R4" s="15">
        <v>112.22222222222223</v>
      </c>
      <c r="S4" s="15">
        <v>73.8888888888889</v>
      </c>
      <c r="T4" s="15">
        <v>120.83333333333333</v>
      </c>
      <c r="U4" s="15">
        <v>216.66666666666666</v>
      </c>
      <c r="V4" s="15">
        <v>131.11111111111111</v>
      </c>
      <c r="W4" s="16">
        <v>117.11</v>
      </c>
      <c r="X4" s="16">
        <v>104.41</v>
      </c>
      <c r="Y4" s="15">
        <v>86.147186147186162</v>
      </c>
      <c r="Z4" s="15">
        <v>84.259259259259252</v>
      </c>
      <c r="AA4" s="15">
        <v>4.7020933977455721</v>
      </c>
      <c r="AB4" s="15">
        <v>77.608695652173907</v>
      </c>
      <c r="AC4" s="15">
        <v>73.333333333333329</v>
      </c>
      <c r="AD4" s="15">
        <v>105.55555555555554</v>
      </c>
      <c r="AE4" s="15">
        <v>95.833333333333329</v>
      </c>
      <c r="AF4" s="15">
        <v>129.43722943722943</v>
      </c>
      <c r="AG4" s="15">
        <v>68.148148148148152</v>
      </c>
      <c r="AH4" s="15">
        <v>166.66666666666666</v>
      </c>
      <c r="AI4" s="15">
        <v>130.55555555555557</v>
      </c>
      <c r="AJ4" s="15">
        <v>41.666666666666664</v>
      </c>
      <c r="AK4" s="15">
        <v>84.629629629629633</v>
      </c>
      <c r="AL4" s="15">
        <v>126.3888888888889</v>
      </c>
      <c r="AM4" s="15">
        <v>112.38095238095237</v>
      </c>
      <c r="AN4" s="15">
        <v>106.07142857142857</v>
      </c>
      <c r="AO4" s="15">
        <v>84.444444444444443</v>
      </c>
      <c r="AP4" s="15">
        <v>22.916666666666668</v>
      </c>
      <c r="AQ4" s="15">
        <v>127.57936507936508</v>
      </c>
      <c r="AR4" s="15">
        <v>25.892857142857142</v>
      </c>
      <c r="AS4" s="15">
        <v>116.66666666666667</v>
      </c>
      <c r="AT4" s="15">
        <v>103.51776878092669</v>
      </c>
      <c r="AU4" s="15">
        <v>75.909090909090921</v>
      </c>
    </row>
    <row r="5" spans="1:47">
      <c r="A5" s="11">
        <v>60</v>
      </c>
      <c r="B5" s="15">
        <v>60</v>
      </c>
      <c r="C5" s="15">
        <v>131.99134199134198</v>
      </c>
      <c r="D5" s="15">
        <v>98.201058201058189</v>
      </c>
      <c r="E5" s="15">
        <v>255.55555555555557</v>
      </c>
      <c r="F5" s="15">
        <v>185</v>
      </c>
      <c r="G5" s="15">
        <v>69.444444444444443</v>
      </c>
      <c r="H5" s="15">
        <v>136.37477718360071</v>
      </c>
      <c r="I5" s="15">
        <v>177.69230769230771</v>
      </c>
      <c r="J5" s="15">
        <v>0.01</v>
      </c>
      <c r="K5" s="15">
        <v>29.924242424242426</v>
      </c>
      <c r="L5" s="15">
        <v>133.33333333333334</v>
      </c>
      <c r="M5" s="15">
        <v>0.99756766381766393</v>
      </c>
      <c r="N5" s="15">
        <v>162.61904761904762</v>
      </c>
      <c r="O5" s="15">
        <v>189.52020202020205</v>
      </c>
      <c r="P5" s="15">
        <v>135.62091503267973</v>
      </c>
      <c r="Q5" s="15">
        <v>78.164983164983155</v>
      </c>
      <c r="R5" s="15">
        <v>121.11111111111113</v>
      </c>
      <c r="S5" s="15">
        <v>90.277777777777771</v>
      </c>
      <c r="T5" s="15">
        <v>195.83333333333334</v>
      </c>
      <c r="U5" s="15">
        <v>233.33333333333334</v>
      </c>
      <c r="V5" s="15">
        <v>243.70370370370372</v>
      </c>
      <c r="W5" s="16">
        <v>155.26</v>
      </c>
      <c r="X5" s="16">
        <v>128.1</v>
      </c>
      <c r="Y5" s="15">
        <v>54.040404040404042</v>
      </c>
      <c r="Z5" s="15">
        <v>26.111111111111114</v>
      </c>
      <c r="AA5" s="15">
        <v>1.3051529790660226</v>
      </c>
      <c r="AB5" s="15">
        <v>75.50724637681158</v>
      </c>
      <c r="AC5" s="15">
        <v>106.66666666666667</v>
      </c>
      <c r="AD5" s="15">
        <v>109.3681917211329</v>
      </c>
      <c r="AE5" s="15">
        <v>55.681818181818187</v>
      </c>
      <c r="AF5" s="15">
        <v>111.25541125541126</v>
      </c>
      <c r="AG5" s="15">
        <v>46.666666666666664</v>
      </c>
      <c r="AH5" s="15">
        <v>209.7222222222222</v>
      </c>
      <c r="AI5" s="15">
        <v>87.323232323232318</v>
      </c>
      <c r="AJ5" s="15">
        <v>75</v>
      </c>
      <c r="AK5" s="15">
        <v>120.55555555555556</v>
      </c>
      <c r="AL5" s="15">
        <v>143.88888888888891</v>
      </c>
      <c r="AM5" s="15">
        <v>88.015873015873012</v>
      </c>
      <c r="AN5" s="15">
        <v>142.61904761904762</v>
      </c>
      <c r="AO5" s="15">
        <v>82.222222222222229</v>
      </c>
      <c r="AP5" s="15">
        <v>5.208333333333333</v>
      </c>
      <c r="AQ5" s="15">
        <v>152.08333333333334</v>
      </c>
      <c r="AR5" s="15">
        <v>1.7261904761904763</v>
      </c>
      <c r="AS5" s="15">
        <v>107.53968253968254</v>
      </c>
      <c r="AT5" s="15">
        <v>577.23796671165098</v>
      </c>
      <c r="AU5" s="15">
        <v>73.295454545454547</v>
      </c>
    </row>
    <row r="6" spans="1:47">
      <c r="A6" s="11">
        <v>120</v>
      </c>
      <c r="B6" s="15">
        <v>250</v>
      </c>
      <c r="C6" s="15">
        <v>106.36363636363637</v>
      </c>
      <c r="D6" s="15">
        <v>90.793650793650784</v>
      </c>
      <c r="E6" s="15">
        <v>355.5555555555556</v>
      </c>
      <c r="F6" s="15">
        <v>181.66666666666666</v>
      </c>
      <c r="G6" s="15">
        <v>77.777777777777786</v>
      </c>
      <c r="H6" s="15">
        <v>127.33957219251336</v>
      </c>
      <c r="I6" s="15">
        <v>176.92307692307691</v>
      </c>
      <c r="J6" s="15">
        <v>0.01</v>
      </c>
      <c r="K6" s="15">
        <v>35.757575757575758</v>
      </c>
      <c r="L6" s="15">
        <v>138.88888888888889</v>
      </c>
      <c r="M6" s="15">
        <v>1.0434472934472935E-3</v>
      </c>
      <c r="N6" s="15">
        <v>203.57142857142858</v>
      </c>
      <c r="O6" s="15">
        <v>972.22222222222217</v>
      </c>
      <c r="P6" s="15">
        <v>215.19607843137257</v>
      </c>
      <c r="Q6" s="15">
        <v>47.811447811447806</v>
      </c>
      <c r="R6" s="15">
        <v>131.11111111111111</v>
      </c>
      <c r="S6" s="15">
        <v>109.44444444444444</v>
      </c>
      <c r="T6" s="15">
        <v>233.33333333333334</v>
      </c>
      <c r="U6" s="15">
        <v>400</v>
      </c>
      <c r="V6" s="15">
        <v>270.37037037037038</v>
      </c>
      <c r="W6" s="16">
        <v>150.26</v>
      </c>
      <c r="X6" s="16">
        <v>140.03</v>
      </c>
      <c r="Y6" s="15">
        <v>32.106782106782106</v>
      </c>
      <c r="Z6" s="15">
        <v>17.777861111111111</v>
      </c>
      <c r="AA6" s="15">
        <v>1.1384863123993558</v>
      </c>
      <c r="AB6" s="15">
        <v>95.652173913043484</v>
      </c>
      <c r="AC6" s="15">
        <v>91.666666666666671</v>
      </c>
      <c r="AD6" s="15">
        <v>100</v>
      </c>
      <c r="AE6" s="15">
        <v>81.186868686868692</v>
      </c>
      <c r="AF6" s="15">
        <v>118.96103896103898</v>
      </c>
      <c r="AG6" s="15">
        <v>64.444444444444443</v>
      </c>
      <c r="AH6" s="15">
        <v>309.72222222222223</v>
      </c>
      <c r="AI6" s="15">
        <v>101.71717171717171</v>
      </c>
      <c r="AJ6" s="15">
        <v>91.666666666666671</v>
      </c>
      <c r="AK6" s="15">
        <v>136.4814814814815</v>
      </c>
      <c r="AL6" s="15">
        <v>115.55555555555554</v>
      </c>
      <c r="AM6" s="15">
        <v>114.36507936507935</v>
      </c>
      <c r="AN6" s="15">
        <v>146.78571428571431</v>
      </c>
      <c r="AO6" s="15">
        <v>74.444444444444443</v>
      </c>
      <c r="AP6" s="15">
        <v>6.25</v>
      </c>
      <c r="AQ6" s="15">
        <v>139.68253968253967</v>
      </c>
      <c r="AR6" s="15">
        <v>0.83357142857142852</v>
      </c>
      <c r="AS6" s="15">
        <v>160.71428571428569</v>
      </c>
      <c r="AT6" s="15">
        <v>944.0395861448493</v>
      </c>
      <c r="AU6" s="15">
        <v>120.53030303030305</v>
      </c>
    </row>
    <row r="7" spans="1:47">
      <c r="A7" s="11">
        <v>180</v>
      </c>
      <c r="B7" s="15">
        <v>300</v>
      </c>
      <c r="C7" s="15">
        <v>94.588744588744589</v>
      </c>
      <c r="D7" s="15">
        <v>77.460317460317469</v>
      </c>
      <c r="E7" s="15">
        <v>366.66666666666669</v>
      </c>
      <c r="F7" s="15">
        <v>175</v>
      </c>
      <c r="G7" s="15">
        <v>100</v>
      </c>
      <c r="H7" s="15">
        <v>899.50980392156862</v>
      </c>
      <c r="I7" s="15">
        <v>242.05128205128207</v>
      </c>
      <c r="J7" s="15">
        <v>0.01</v>
      </c>
      <c r="K7" s="15">
        <v>43.068181818181813</v>
      </c>
      <c r="L7" s="15">
        <v>111.11111111111113</v>
      </c>
      <c r="M7" s="15">
        <v>1.0434472934472935E-3</v>
      </c>
      <c r="N7" s="15">
        <v>213.57142857142858</v>
      </c>
      <c r="O7" s="15">
        <v>1313.1313131313134</v>
      </c>
      <c r="P7" s="15">
        <v>200.98039215686276</v>
      </c>
      <c r="Q7" s="15">
        <v>46.63299663299663</v>
      </c>
      <c r="R7" s="15">
        <v>451.66666666666663</v>
      </c>
      <c r="S7" s="15">
        <v>190.55555555555554</v>
      </c>
      <c r="T7" s="15">
        <v>304.16666666666669</v>
      </c>
      <c r="U7" s="15">
        <v>650</v>
      </c>
      <c r="V7" s="15">
        <v>344.4444444444444</v>
      </c>
      <c r="W7" s="16">
        <v>82.46</v>
      </c>
      <c r="X7" s="16">
        <v>141.99</v>
      </c>
      <c r="Y7" s="15">
        <v>32.106782106782106</v>
      </c>
      <c r="Z7" s="15">
        <v>14.074157407407407</v>
      </c>
      <c r="AA7" s="15">
        <v>0</v>
      </c>
      <c r="AB7" s="15">
        <v>108.1159420289855</v>
      </c>
      <c r="AC7" s="15">
        <v>108.33333333333333</v>
      </c>
      <c r="AD7" s="15">
        <v>103.48583877995644</v>
      </c>
      <c r="AE7" s="15">
        <v>121.33838383838383</v>
      </c>
      <c r="AF7" s="15">
        <v>126.40692640692642</v>
      </c>
      <c r="AG7" s="15">
        <v>128.14814814814812</v>
      </c>
      <c r="AH7" s="15">
        <v>158.33333333333334</v>
      </c>
      <c r="AI7" s="15">
        <v>112.27272727272727</v>
      </c>
      <c r="AJ7" s="15">
        <v>125</v>
      </c>
      <c r="AK7" s="15">
        <v>104.25925925925925</v>
      </c>
      <c r="AL7" s="15">
        <v>100.27777777777777</v>
      </c>
      <c r="AM7" s="15">
        <v>119.20634920634922</v>
      </c>
      <c r="AN7" s="15">
        <v>86.904761904761912</v>
      </c>
      <c r="AO7" s="15">
        <v>70</v>
      </c>
      <c r="AP7" s="15">
        <v>5.5</v>
      </c>
      <c r="AQ7" s="15">
        <v>168.25396825396825</v>
      </c>
      <c r="AR7" s="15">
        <v>0.20877976190476191</v>
      </c>
      <c r="AS7" s="15">
        <v>317.06349206349205</v>
      </c>
      <c r="AT7" s="15">
        <v>1253.621232568601</v>
      </c>
      <c r="AU7" s="15">
        <v>125.75757575757575</v>
      </c>
    </row>
    <row r="9" spans="1:47" ht="16.5" thickBot="1">
      <c r="A9" s="17" t="s">
        <v>1449</v>
      </c>
      <c r="B9" s="18"/>
      <c r="C9" s="18"/>
      <c r="D9" s="18"/>
      <c r="E9" s="18"/>
      <c r="F9" s="18"/>
      <c r="G9" s="18"/>
      <c r="H9" s="18"/>
      <c r="I9" s="19"/>
      <c r="J9"/>
      <c r="K9" s="17" t="s">
        <v>1144</v>
      </c>
      <c r="L9" s="18"/>
      <c r="M9" s="18"/>
      <c r="N9" s="18"/>
      <c r="O9" s="18"/>
      <c r="P9" s="18"/>
      <c r="Q9" s="18"/>
      <c r="R9" s="18"/>
      <c r="S9" s="18"/>
      <c r="T9"/>
      <c r="U9"/>
    </row>
    <row r="10" spans="1:47" ht="16.5" thickBot="1">
      <c r="A10" s="20" t="s">
        <v>1456</v>
      </c>
      <c r="B10" s="21" t="s">
        <v>1457</v>
      </c>
      <c r="C10" s="22" t="s">
        <v>1458</v>
      </c>
      <c r="D10" s="22" t="s">
        <v>1459</v>
      </c>
      <c r="E10" s="23" t="s">
        <v>1460</v>
      </c>
      <c r="F10" s="24" t="s">
        <v>1461</v>
      </c>
      <c r="G10" s="24" t="s">
        <v>1462</v>
      </c>
      <c r="H10" s="24" t="s">
        <v>1447</v>
      </c>
      <c r="I10" s="25" t="s">
        <v>1463</v>
      </c>
      <c r="J10"/>
      <c r="K10" s="20" t="s">
        <v>1456</v>
      </c>
      <c r="L10" s="21" t="s">
        <v>1457</v>
      </c>
      <c r="M10" s="22" t="s">
        <v>1458</v>
      </c>
      <c r="N10" s="22" t="s">
        <v>1459</v>
      </c>
      <c r="O10" s="21" t="s">
        <v>1460</v>
      </c>
      <c r="P10" s="26" t="s">
        <v>1461</v>
      </c>
      <c r="Q10" s="25" t="s">
        <v>1462</v>
      </c>
      <c r="R10" s="24" t="s">
        <v>1447</v>
      </c>
      <c r="S10" s="27" t="s">
        <v>1463</v>
      </c>
    </row>
    <row r="11" spans="1:47" ht="16.5" thickBot="1">
      <c r="A11" s="28" t="s">
        <v>1464</v>
      </c>
      <c r="B11" s="29" t="s">
        <v>1465</v>
      </c>
      <c r="C11" s="29" t="s">
        <v>1465</v>
      </c>
      <c r="D11" s="29">
        <v>10</v>
      </c>
      <c r="E11" s="30">
        <v>2</v>
      </c>
      <c r="F11" s="31">
        <f>D11*10^2*10^5</f>
        <v>100000000</v>
      </c>
      <c r="G11" s="31">
        <f>STDEV(F11:F13)</f>
        <v>0</v>
      </c>
      <c r="H11" s="32">
        <v>100</v>
      </c>
      <c r="I11" s="18"/>
      <c r="J11"/>
      <c r="K11" s="28" t="s">
        <v>1464</v>
      </c>
      <c r="L11" s="29"/>
      <c r="M11" s="29"/>
      <c r="N11" s="29"/>
      <c r="O11" s="33">
        <v>10</v>
      </c>
      <c r="P11" s="34">
        <f>O11*10^8</f>
        <v>1000000000</v>
      </c>
      <c r="Q11" s="34"/>
      <c r="R11" s="32">
        <v>100</v>
      </c>
      <c r="S11" s="18"/>
    </row>
    <row r="12" spans="1:47" ht="16.5" thickBot="1">
      <c r="A12" s="28" t="s">
        <v>1466</v>
      </c>
      <c r="B12" s="29" t="s">
        <v>1465</v>
      </c>
      <c r="C12" s="29" t="s">
        <v>1465</v>
      </c>
      <c r="D12" s="29">
        <v>10</v>
      </c>
      <c r="E12" s="30">
        <v>3</v>
      </c>
      <c r="F12" s="31">
        <f t="shared" ref="F12:F13" si="0">D12*10^2*10^5</f>
        <v>100000000</v>
      </c>
      <c r="G12" s="31"/>
      <c r="H12" s="32">
        <v>100</v>
      </c>
      <c r="I12" s="18"/>
      <c r="J12"/>
      <c r="K12" s="28" t="s">
        <v>1466</v>
      </c>
      <c r="L12" s="29"/>
      <c r="M12" s="29"/>
      <c r="N12" s="29"/>
      <c r="O12" s="33">
        <v>11</v>
      </c>
      <c r="P12" s="34">
        <f>O12*10^8</f>
        <v>1100000000</v>
      </c>
      <c r="Q12" s="34"/>
      <c r="R12" s="32">
        <v>100</v>
      </c>
      <c r="S12" s="18"/>
    </row>
    <row r="13" spans="1:47" ht="16.5" thickBot="1">
      <c r="A13" s="35" t="s">
        <v>1467</v>
      </c>
      <c r="B13" s="29" t="s">
        <v>1465</v>
      </c>
      <c r="C13" s="29" t="s">
        <v>1465</v>
      </c>
      <c r="D13" s="29">
        <v>10</v>
      </c>
      <c r="E13" s="30">
        <v>1</v>
      </c>
      <c r="F13" s="31">
        <f t="shared" si="0"/>
        <v>100000000</v>
      </c>
      <c r="G13" s="31"/>
      <c r="H13" s="32">
        <v>100</v>
      </c>
      <c r="I13" s="36">
        <f>100</f>
        <v>100</v>
      </c>
      <c r="J13"/>
      <c r="K13" s="35" t="s">
        <v>1467</v>
      </c>
      <c r="L13" s="29"/>
      <c r="M13" s="29">
        <v>14</v>
      </c>
      <c r="N13" s="29"/>
      <c r="O13" s="33">
        <v>14</v>
      </c>
      <c r="P13" s="34">
        <f>O13*10^8</f>
        <v>1400000000</v>
      </c>
      <c r="Q13" s="34">
        <f>STDEV(P11:P13)</f>
        <v>208166599.94661307</v>
      </c>
      <c r="R13" s="32">
        <v>100</v>
      </c>
      <c r="S13" s="36">
        <f>100</f>
        <v>100</v>
      </c>
    </row>
    <row r="14" spans="1:47" ht="16.5" thickBot="1">
      <c r="A14" s="37" t="s">
        <v>1468</v>
      </c>
      <c r="B14" s="21" t="s">
        <v>1457</v>
      </c>
      <c r="C14" s="22" t="s">
        <v>1458</v>
      </c>
      <c r="D14" s="22" t="s">
        <v>1459</v>
      </c>
      <c r="E14" s="23" t="s">
        <v>1460</v>
      </c>
      <c r="F14" s="18"/>
      <c r="G14" s="18"/>
      <c r="H14" s="18"/>
      <c r="I14" s="18"/>
      <c r="J14"/>
      <c r="K14" s="37" t="s">
        <v>1468</v>
      </c>
      <c r="L14" s="21" t="s">
        <v>1457</v>
      </c>
      <c r="M14" s="38" t="s">
        <v>1458</v>
      </c>
      <c r="N14" s="38" t="s">
        <v>1459</v>
      </c>
      <c r="O14" s="39" t="s">
        <v>1460</v>
      </c>
      <c r="P14" s="34"/>
      <c r="Q14" s="34"/>
      <c r="R14" s="18"/>
      <c r="S14" s="18"/>
    </row>
    <row r="15" spans="1:47" ht="16.5" thickBot="1">
      <c r="A15" s="28" t="s">
        <v>1464</v>
      </c>
      <c r="B15" s="29" t="s">
        <v>1465</v>
      </c>
      <c r="C15" s="29" t="s">
        <v>1465</v>
      </c>
      <c r="D15" s="29">
        <v>8</v>
      </c>
      <c r="E15" s="30">
        <v>1</v>
      </c>
      <c r="F15" s="34">
        <f>D15*10^5*10^2</f>
        <v>80000000</v>
      </c>
      <c r="G15" s="34">
        <f>STDEV(F15:F17)</f>
        <v>0</v>
      </c>
      <c r="H15" s="36">
        <f>(F15*100)/F11</f>
        <v>80</v>
      </c>
      <c r="I15" s="18"/>
      <c r="J15"/>
      <c r="K15" s="28" t="s">
        <v>1464</v>
      </c>
      <c r="L15" s="29"/>
      <c r="M15" s="29"/>
      <c r="N15" s="33">
        <v>20</v>
      </c>
      <c r="O15" s="33">
        <v>10</v>
      </c>
      <c r="P15" s="34">
        <f>O15*10^8</f>
        <v>1000000000</v>
      </c>
      <c r="Q15" s="34"/>
      <c r="R15" s="36">
        <f>(P15*100)/P11</f>
        <v>100</v>
      </c>
      <c r="S15" s="18"/>
    </row>
    <row r="16" spans="1:47" ht="16.5" thickBot="1">
      <c r="A16" s="28" t="s">
        <v>1469</v>
      </c>
      <c r="B16" s="29" t="s">
        <v>1465</v>
      </c>
      <c r="C16" s="29" t="s">
        <v>1465</v>
      </c>
      <c r="D16" s="29">
        <v>8</v>
      </c>
      <c r="E16" s="30">
        <v>1</v>
      </c>
      <c r="F16" s="34">
        <f t="shared" ref="F16:F17" si="1">D16*10^5*10^2</f>
        <v>80000000</v>
      </c>
      <c r="G16" s="34"/>
      <c r="H16" s="36">
        <f>(F16*100)/F12</f>
        <v>80</v>
      </c>
      <c r="I16" s="18"/>
      <c r="J16"/>
      <c r="K16" s="28" t="s">
        <v>1469</v>
      </c>
      <c r="L16" s="29"/>
      <c r="M16" s="29"/>
      <c r="N16" s="33">
        <v>21</v>
      </c>
      <c r="O16" s="33">
        <v>11</v>
      </c>
      <c r="P16" s="34">
        <f>O16*10^8</f>
        <v>1100000000</v>
      </c>
      <c r="Q16" s="34"/>
      <c r="R16" s="36">
        <f t="shared" ref="R16:R17" si="2">(P16*100)/P12</f>
        <v>100</v>
      </c>
      <c r="S16" s="18"/>
    </row>
    <row r="17" spans="1:21" ht="16.5" thickBot="1">
      <c r="A17" s="35" t="s">
        <v>1467</v>
      </c>
      <c r="B17" s="29" t="s">
        <v>1465</v>
      </c>
      <c r="C17" s="29" t="s">
        <v>1465</v>
      </c>
      <c r="D17" s="29">
        <v>8</v>
      </c>
      <c r="E17" s="30">
        <v>1</v>
      </c>
      <c r="F17" s="34">
        <f t="shared" si="1"/>
        <v>80000000</v>
      </c>
      <c r="G17" s="34"/>
      <c r="H17" s="36">
        <f>(F17*100)/F13</f>
        <v>80</v>
      </c>
      <c r="I17" s="36">
        <f>AVERAGE(H15:H17)</f>
        <v>80</v>
      </c>
      <c r="J17"/>
      <c r="K17" s="35" t="s">
        <v>1467</v>
      </c>
      <c r="L17" s="29"/>
      <c r="M17" s="29"/>
      <c r="N17" s="33">
        <v>22</v>
      </c>
      <c r="O17" s="33">
        <v>12</v>
      </c>
      <c r="P17" s="34">
        <f>O17*10^8</f>
        <v>1200000000</v>
      </c>
      <c r="Q17" s="34">
        <f>STDEV(P15:P17)</f>
        <v>100000000</v>
      </c>
      <c r="R17" s="36">
        <f t="shared" si="2"/>
        <v>85.714285714285708</v>
      </c>
      <c r="S17" s="36">
        <f>AVERAGE(R15:R17)</f>
        <v>95.238095238095241</v>
      </c>
    </row>
    <row r="18" spans="1:21" ht="16.5" thickBot="1">
      <c r="A18" s="37" t="s">
        <v>1470</v>
      </c>
      <c r="B18" s="21" t="s">
        <v>1457</v>
      </c>
      <c r="C18" s="22" t="s">
        <v>1458</v>
      </c>
      <c r="D18" s="22" t="s">
        <v>1459</v>
      </c>
      <c r="E18" s="23" t="s">
        <v>1460</v>
      </c>
      <c r="F18" s="34"/>
      <c r="G18" s="34"/>
      <c r="H18" s="36"/>
      <c r="I18" s="18"/>
      <c r="J18"/>
      <c r="K18" s="37" t="s">
        <v>1470</v>
      </c>
      <c r="L18" s="21" t="s">
        <v>1457</v>
      </c>
      <c r="M18" s="38" t="s">
        <v>1458</v>
      </c>
      <c r="N18" s="38" t="s">
        <v>1459</v>
      </c>
      <c r="O18" s="39" t="s">
        <v>1460</v>
      </c>
      <c r="P18" s="34"/>
      <c r="Q18" s="34"/>
      <c r="R18" s="18"/>
      <c r="S18" s="18"/>
    </row>
    <row r="19" spans="1:21" ht="16.5" thickBot="1">
      <c r="A19" s="28" t="s">
        <v>1464</v>
      </c>
      <c r="B19" s="29" t="s">
        <v>1465</v>
      </c>
      <c r="C19" s="29" t="s">
        <v>1465</v>
      </c>
      <c r="D19" s="29">
        <v>4</v>
      </c>
      <c r="E19" s="30">
        <v>1</v>
      </c>
      <c r="F19" s="34">
        <f>D19*10^5*10^2</f>
        <v>40000000</v>
      </c>
      <c r="G19" s="34">
        <f>STDEV(F19:F21)</f>
        <v>17320508.075688772</v>
      </c>
      <c r="H19" s="40">
        <f>(F19*100)/F11</f>
        <v>40</v>
      </c>
      <c r="I19" s="18"/>
      <c r="J19"/>
      <c r="K19" s="28" t="s">
        <v>1464</v>
      </c>
      <c r="L19" s="29"/>
      <c r="M19" s="29"/>
      <c r="N19" s="29"/>
      <c r="O19" s="33">
        <v>12</v>
      </c>
      <c r="P19" s="34">
        <f>O19*10^8</f>
        <v>1200000000</v>
      </c>
      <c r="Q19" s="34"/>
      <c r="R19" s="36">
        <f>(P19*100)/P11</f>
        <v>120</v>
      </c>
      <c r="S19" s="18"/>
    </row>
    <row r="20" spans="1:21" ht="16.5" thickBot="1">
      <c r="A20" s="28" t="s">
        <v>1466</v>
      </c>
      <c r="B20" s="29" t="s">
        <v>1465</v>
      </c>
      <c r="C20" s="29" t="s">
        <v>1465</v>
      </c>
      <c r="D20" s="29">
        <v>7</v>
      </c>
      <c r="E20" s="30">
        <v>2</v>
      </c>
      <c r="F20" s="34">
        <f t="shared" ref="F20:F21" si="3">D20*10^5*10^2</f>
        <v>70000000</v>
      </c>
      <c r="G20" s="34"/>
      <c r="H20" s="40">
        <f>(F20*100)/F12</f>
        <v>70</v>
      </c>
      <c r="I20" s="18"/>
      <c r="J20"/>
      <c r="K20" s="28" t="s">
        <v>1466</v>
      </c>
      <c r="L20" s="29"/>
      <c r="M20" s="29"/>
      <c r="N20" s="29"/>
      <c r="O20" s="33">
        <v>17</v>
      </c>
      <c r="P20" s="34">
        <f>O20*10^8</f>
        <v>1700000000</v>
      </c>
      <c r="Q20" s="34"/>
      <c r="R20" s="36">
        <f t="shared" ref="R20:R21" si="4">(P20*100)/P12</f>
        <v>154.54545454545453</v>
      </c>
      <c r="S20" s="18"/>
    </row>
    <row r="21" spans="1:21" ht="16.5" thickBot="1">
      <c r="A21" s="35" t="s">
        <v>1467</v>
      </c>
      <c r="B21" s="29" t="s">
        <v>1465</v>
      </c>
      <c r="C21" s="29" t="s">
        <v>1465</v>
      </c>
      <c r="D21" s="29">
        <v>7</v>
      </c>
      <c r="E21" s="30">
        <v>2</v>
      </c>
      <c r="F21" s="34">
        <f t="shared" si="3"/>
        <v>70000000</v>
      </c>
      <c r="G21" s="34"/>
      <c r="H21" s="40">
        <f>(F21*100)/F13</f>
        <v>70</v>
      </c>
      <c r="I21" s="36">
        <f>AVERAGE(H19:H21)</f>
        <v>60</v>
      </c>
      <c r="J21"/>
      <c r="K21" s="35" t="s">
        <v>1467</v>
      </c>
      <c r="L21" s="29"/>
      <c r="M21" s="29"/>
      <c r="N21" s="33">
        <v>24</v>
      </c>
      <c r="O21" s="33">
        <v>17</v>
      </c>
      <c r="P21" s="34">
        <f>O21*10^8</f>
        <v>1700000000</v>
      </c>
      <c r="Q21" s="34">
        <f>STDEV(P19:P21)</f>
        <v>288675134.59481317</v>
      </c>
      <c r="R21" s="36">
        <f t="shared" si="4"/>
        <v>121.42857142857143</v>
      </c>
      <c r="S21" s="36">
        <f>AVERAGE(R19:R21)</f>
        <v>131.99134199134198</v>
      </c>
    </row>
    <row r="22" spans="1:21" ht="16.5" thickBot="1">
      <c r="A22" s="37" t="s">
        <v>1471</v>
      </c>
      <c r="B22" s="21" t="s">
        <v>1457</v>
      </c>
      <c r="C22" s="22" t="s">
        <v>1458</v>
      </c>
      <c r="D22" s="22" t="s">
        <v>1459</v>
      </c>
      <c r="E22" s="23" t="s">
        <v>1460</v>
      </c>
      <c r="F22" s="34"/>
      <c r="G22" s="34"/>
      <c r="H22" s="36"/>
      <c r="I22" s="18"/>
      <c r="J22"/>
      <c r="K22" s="37" t="s">
        <v>1471</v>
      </c>
      <c r="L22" s="21" t="s">
        <v>1457</v>
      </c>
      <c r="M22" s="38">
        <v>11</v>
      </c>
      <c r="N22" s="38" t="s">
        <v>1459</v>
      </c>
      <c r="O22" s="39" t="s">
        <v>1460</v>
      </c>
      <c r="P22" s="34"/>
      <c r="Q22" s="34"/>
      <c r="R22" s="18"/>
      <c r="S22" s="18"/>
    </row>
    <row r="23" spans="1:21" ht="16.5" thickBot="1">
      <c r="A23" s="28" t="s">
        <v>1464</v>
      </c>
      <c r="B23" s="29" t="s">
        <v>1465</v>
      </c>
      <c r="C23" s="29" t="s">
        <v>1465</v>
      </c>
      <c r="D23" s="29">
        <v>7</v>
      </c>
      <c r="E23" s="30">
        <v>0</v>
      </c>
      <c r="F23" s="31">
        <v>210000000</v>
      </c>
      <c r="G23" s="34">
        <f>STDEV(F23:F25)</f>
        <v>40000000</v>
      </c>
      <c r="H23" s="36">
        <f>(F23*100)/F11</f>
        <v>210</v>
      </c>
      <c r="I23" s="18"/>
      <c r="J23"/>
      <c r="K23" s="28" t="s">
        <v>1464</v>
      </c>
      <c r="L23" s="29"/>
      <c r="M23" s="29"/>
      <c r="N23" s="29"/>
      <c r="O23" s="33">
        <v>11</v>
      </c>
      <c r="P23" s="34">
        <f>O23*10^8</f>
        <v>1100000000</v>
      </c>
      <c r="Q23" s="34"/>
      <c r="R23" s="36">
        <f>(P23*100)/P11</f>
        <v>110</v>
      </c>
      <c r="S23" s="18"/>
    </row>
    <row r="24" spans="1:21" ht="16.5" thickBot="1">
      <c r="A24" s="28" t="s">
        <v>1466</v>
      </c>
      <c r="B24" s="29" t="s">
        <v>1465</v>
      </c>
      <c r="C24" s="29" t="s">
        <v>1465</v>
      </c>
      <c r="D24" s="29">
        <v>11</v>
      </c>
      <c r="E24" s="30">
        <v>0</v>
      </c>
      <c r="F24" s="31">
        <v>250000000</v>
      </c>
      <c r="G24" s="34"/>
      <c r="H24" s="36">
        <f>(F24*100)/F12</f>
        <v>250</v>
      </c>
      <c r="I24" s="18"/>
      <c r="J24"/>
      <c r="K24" s="28" t="s">
        <v>1466</v>
      </c>
      <c r="L24" s="29"/>
      <c r="M24" s="29"/>
      <c r="N24" s="29"/>
      <c r="O24" s="33">
        <v>12</v>
      </c>
      <c r="P24" s="34">
        <f>O24*10^8</f>
        <v>1200000000</v>
      </c>
      <c r="Q24" s="34"/>
      <c r="R24" s="36">
        <f t="shared" ref="R24:R25" si="5">(P24*100)/P12</f>
        <v>109.09090909090909</v>
      </c>
      <c r="S24" s="18"/>
    </row>
    <row r="25" spans="1:21" ht="16.5" thickBot="1">
      <c r="A25" s="35" t="s">
        <v>1467</v>
      </c>
      <c r="B25" s="29" t="s">
        <v>1465</v>
      </c>
      <c r="C25" s="29" t="s">
        <v>1465</v>
      </c>
      <c r="D25" s="29">
        <v>5</v>
      </c>
      <c r="E25" s="30">
        <v>0</v>
      </c>
      <c r="F25" s="31">
        <v>290000000</v>
      </c>
      <c r="G25" s="34"/>
      <c r="H25" s="36">
        <f>(F25*100)/F13</f>
        <v>290</v>
      </c>
      <c r="I25" s="36">
        <f>AVERAGE(H23:H25)</f>
        <v>250</v>
      </c>
      <c r="J25"/>
      <c r="K25" s="35" t="s">
        <v>1467</v>
      </c>
      <c r="L25" s="29"/>
      <c r="M25" s="29"/>
      <c r="N25" s="29"/>
      <c r="O25" s="33">
        <v>14</v>
      </c>
      <c r="P25" s="34">
        <f>O25*10^8</f>
        <v>1400000000</v>
      </c>
      <c r="Q25" s="34">
        <f>STDEV(P23:P25)</f>
        <v>152752523.16519439</v>
      </c>
      <c r="R25" s="36">
        <f t="shared" si="5"/>
        <v>100</v>
      </c>
      <c r="S25" s="36">
        <f>AVERAGE(R23:R25)</f>
        <v>106.36363636363637</v>
      </c>
    </row>
    <row r="26" spans="1:21" ht="16.5" thickBot="1">
      <c r="A26" s="37" t="s">
        <v>1472</v>
      </c>
      <c r="B26" s="21" t="s">
        <v>1457</v>
      </c>
      <c r="C26" s="22" t="s">
        <v>1458</v>
      </c>
      <c r="D26" s="22" t="s">
        <v>1459</v>
      </c>
      <c r="E26" s="21" t="s">
        <v>1460</v>
      </c>
      <c r="F26" s="34"/>
      <c r="G26" s="34"/>
      <c r="H26" s="18"/>
      <c r="I26" s="18"/>
      <c r="J26"/>
      <c r="K26" s="37" t="s">
        <v>1472</v>
      </c>
      <c r="L26" s="21" t="s">
        <v>1457</v>
      </c>
      <c r="M26" s="38" t="s">
        <v>1458</v>
      </c>
      <c r="N26" s="38" t="s">
        <v>1459</v>
      </c>
      <c r="O26" s="39" t="s">
        <v>1460</v>
      </c>
      <c r="P26" s="34"/>
      <c r="Q26" s="34"/>
      <c r="R26" s="18"/>
      <c r="S26" s="18"/>
    </row>
    <row r="27" spans="1:21" ht="16.5" thickBot="1">
      <c r="A27" s="28" t="s">
        <v>1464</v>
      </c>
      <c r="B27" s="29" t="s">
        <v>1465</v>
      </c>
      <c r="C27" s="29" t="s">
        <v>1465</v>
      </c>
      <c r="D27" s="29" t="s">
        <v>1465</v>
      </c>
      <c r="E27" s="29">
        <v>9</v>
      </c>
      <c r="F27" s="34">
        <v>300000000</v>
      </c>
      <c r="G27" s="34">
        <f>STDEV(F27:F29)</f>
        <v>0</v>
      </c>
      <c r="H27" s="36">
        <f>(F27*100)/F11</f>
        <v>300</v>
      </c>
      <c r="I27" s="18"/>
      <c r="J27"/>
      <c r="K27" s="28" t="s">
        <v>1464</v>
      </c>
      <c r="L27" s="29"/>
      <c r="M27" s="29"/>
      <c r="N27" s="29"/>
      <c r="O27" s="33">
        <v>10</v>
      </c>
      <c r="P27" s="34">
        <f>O27*10^8</f>
        <v>1000000000</v>
      </c>
      <c r="Q27" s="34"/>
      <c r="R27" s="36">
        <f>(P27*100)/P11</f>
        <v>100</v>
      </c>
      <c r="S27" s="18"/>
    </row>
    <row r="28" spans="1:21" ht="16.5" thickBot="1">
      <c r="A28" s="28" t="s">
        <v>1466</v>
      </c>
      <c r="B28" s="29" t="s">
        <v>1465</v>
      </c>
      <c r="C28" s="29" t="s">
        <v>1465</v>
      </c>
      <c r="D28" s="29" t="s">
        <v>1465</v>
      </c>
      <c r="E28" s="29">
        <v>4</v>
      </c>
      <c r="F28" s="34">
        <v>300000000</v>
      </c>
      <c r="G28" s="34"/>
      <c r="H28" s="36">
        <f>(F28*100)/F12</f>
        <v>300</v>
      </c>
      <c r="I28" s="18"/>
      <c r="J28"/>
      <c r="K28" s="28" t="s">
        <v>1466</v>
      </c>
      <c r="L28" s="29"/>
      <c r="M28" s="29"/>
      <c r="N28" s="29"/>
      <c r="O28" s="33">
        <v>10</v>
      </c>
      <c r="P28" s="34">
        <f>O28*10^8</f>
        <v>1000000000</v>
      </c>
      <c r="Q28" s="34"/>
      <c r="R28" s="36">
        <f t="shared" ref="R28:R29" si="6">(P28*100)/P12</f>
        <v>90.909090909090907</v>
      </c>
      <c r="S28" s="18"/>
    </row>
    <row r="29" spans="1:21" ht="16.5" thickBot="1">
      <c r="A29" s="35" t="s">
        <v>1467</v>
      </c>
      <c r="B29" s="29" t="s">
        <v>1465</v>
      </c>
      <c r="C29" s="29" t="s">
        <v>1465</v>
      </c>
      <c r="D29" s="29" t="s">
        <v>1465</v>
      </c>
      <c r="E29" s="29">
        <v>9</v>
      </c>
      <c r="F29" s="34">
        <v>300000000</v>
      </c>
      <c r="G29" s="34"/>
      <c r="H29" s="36">
        <f>(F29*100)/F13</f>
        <v>300</v>
      </c>
      <c r="I29" s="36">
        <f>AVERAGE(H27:H29)</f>
        <v>300</v>
      </c>
      <c r="J29"/>
      <c r="K29" s="35" t="s">
        <v>1467</v>
      </c>
      <c r="L29" s="29"/>
      <c r="M29" s="29"/>
      <c r="N29" s="29"/>
      <c r="O29" s="33">
        <v>13</v>
      </c>
      <c r="P29" s="34">
        <f>O29*10^8</f>
        <v>1300000000</v>
      </c>
      <c r="Q29" s="34">
        <f>STDEV(P27:P29)</f>
        <v>173205080.75688773</v>
      </c>
      <c r="R29" s="36">
        <f t="shared" si="6"/>
        <v>92.857142857142861</v>
      </c>
      <c r="S29" s="36">
        <f>AVERAGE(R27:R29)</f>
        <v>94.588744588744589</v>
      </c>
    </row>
    <row r="30" spans="1:21" ht="15.75">
      <c r="A30" s="18"/>
      <c r="B30" s="18"/>
      <c r="C30" s="18"/>
      <c r="D30" s="18"/>
      <c r="E30" s="18"/>
      <c r="F30" s="18"/>
      <c r="G30" s="18"/>
      <c r="H30" s="18"/>
      <c r="I30" s="19"/>
      <c r="J30"/>
      <c r="K30"/>
      <c r="L30"/>
      <c r="M30"/>
      <c r="N30"/>
      <c r="O30"/>
      <c r="P30"/>
      <c r="Q30"/>
      <c r="R30"/>
      <c r="S30" s="18"/>
      <c r="T30"/>
      <c r="U30"/>
    </row>
    <row r="31" spans="1:21" ht="15.75">
      <c r="A31" s="18"/>
      <c r="B31" s="18"/>
      <c r="C31" s="18"/>
      <c r="D31" s="18"/>
      <c r="E31" s="18"/>
      <c r="F31" s="18"/>
      <c r="G31" s="18"/>
      <c r="H31" s="18"/>
      <c r="I31" s="19"/>
      <c r="J31"/>
      <c r="K31"/>
      <c r="L31"/>
      <c r="M31"/>
      <c r="N31"/>
      <c r="O31"/>
      <c r="P31"/>
      <c r="Q31"/>
      <c r="R31"/>
      <c r="S31"/>
      <c r="T31"/>
      <c r="U31"/>
    </row>
    <row r="32" spans="1:21" ht="16.5" thickBot="1">
      <c r="A32" s="17" t="s">
        <v>1162</v>
      </c>
      <c r="B32" s="18"/>
      <c r="C32" s="18"/>
      <c r="D32" s="18"/>
      <c r="E32" s="18"/>
      <c r="F32" s="18"/>
      <c r="G32" s="18"/>
      <c r="H32" s="18"/>
      <c r="I32" s="19"/>
      <c r="J32"/>
      <c r="K32" s="17" t="s">
        <v>1163</v>
      </c>
      <c r="L32" s="18"/>
      <c r="M32" s="18"/>
      <c r="N32" s="18"/>
      <c r="O32" s="18"/>
      <c r="P32" s="18"/>
      <c r="Q32" s="18"/>
      <c r="R32" s="18"/>
      <c r="S32"/>
      <c r="T32"/>
      <c r="U32"/>
    </row>
    <row r="33" spans="1:21" ht="16.5" thickBot="1">
      <c r="A33" s="20" t="s">
        <v>1456</v>
      </c>
      <c r="B33" s="21" t="s">
        <v>1457</v>
      </c>
      <c r="C33" s="22" t="s">
        <v>1458</v>
      </c>
      <c r="D33" s="22" t="s">
        <v>1459</v>
      </c>
      <c r="E33" s="41" t="s">
        <v>1460</v>
      </c>
      <c r="F33" s="24" t="s">
        <v>1461</v>
      </c>
      <c r="G33" s="42" t="s">
        <v>1462</v>
      </c>
      <c r="H33" s="43" t="s">
        <v>1447</v>
      </c>
      <c r="I33" s="25" t="s">
        <v>1463</v>
      </c>
      <c r="J33"/>
      <c r="K33" s="20" t="s">
        <v>1456</v>
      </c>
      <c r="L33" s="21" t="s">
        <v>1457</v>
      </c>
      <c r="M33" s="22" t="s">
        <v>1458</v>
      </c>
      <c r="N33" s="22" t="s">
        <v>1459</v>
      </c>
      <c r="O33" s="21" t="s">
        <v>1460</v>
      </c>
      <c r="P33" s="26" t="s">
        <v>1461</v>
      </c>
      <c r="Q33" s="25" t="s">
        <v>1462</v>
      </c>
      <c r="R33" s="24" t="s">
        <v>1447</v>
      </c>
      <c r="S33" s="25" t="s">
        <v>1463</v>
      </c>
      <c r="U33"/>
    </row>
    <row r="34" spans="1:21" ht="16.5" thickBot="1">
      <c r="A34" s="28" t="s">
        <v>1464</v>
      </c>
      <c r="B34" s="29"/>
      <c r="C34" s="29">
        <v>5</v>
      </c>
      <c r="D34" s="44"/>
      <c r="E34" s="44"/>
      <c r="F34" s="31">
        <f>C34*10^6</f>
        <v>5000000</v>
      </c>
      <c r="G34" s="34"/>
      <c r="H34" s="18">
        <v>100</v>
      </c>
      <c r="I34" s="18"/>
      <c r="J34"/>
      <c r="K34" s="28" t="s">
        <v>1464</v>
      </c>
      <c r="L34" s="29"/>
      <c r="M34" s="29"/>
      <c r="N34" s="33">
        <v>9</v>
      </c>
      <c r="O34" s="33">
        <v>3</v>
      </c>
      <c r="P34" s="45">
        <f>O34*10^8</f>
        <v>300000000</v>
      </c>
      <c r="Q34" s="34"/>
      <c r="R34" s="32">
        <v>100</v>
      </c>
      <c r="S34"/>
      <c r="U34"/>
    </row>
    <row r="35" spans="1:21" ht="16.5" thickBot="1">
      <c r="A35" s="28" t="s">
        <v>1466</v>
      </c>
      <c r="B35" s="29"/>
      <c r="C35" s="29">
        <v>7</v>
      </c>
      <c r="D35" s="44"/>
      <c r="E35" s="44"/>
      <c r="F35" s="31">
        <f>C35*10^6</f>
        <v>7000000</v>
      </c>
      <c r="G35" s="34"/>
      <c r="H35" s="18">
        <v>100</v>
      </c>
      <c r="I35" s="18"/>
      <c r="J35"/>
      <c r="K35" s="28" t="s">
        <v>1466</v>
      </c>
      <c r="L35" s="29"/>
      <c r="M35" s="29"/>
      <c r="N35" s="33">
        <v>10</v>
      </c>
      <c r="O35" s="33">
        <v>3</v>
      </c>
      <c r="P35" s="45">
        <f t="shared" ref="P35:P52" si="7">O35*10^8</f>
        <v>300000000</v>
      </c>
      <c r="Q35" s="34"/>
      <c r="R35" s="32">
        <v>100</v>
      </c>
      <c r="S35"/>
      <c r="U35"/>
    </row>
    <row r="36" spans="1:21" ht="16.5" thickBot="1">
      <c r="A36" s="35" t="s">
        <v>1467</v>
      </c>
      <c r="B36" s="29"/>
      <c r="C36" s="29">
        <v>9</v>
      </c>
      <c r="D36" s="44"/>
      <c r="E36" s="44"/>
      <c r="F36" s="31">
        <f>C36*10^6</f>
        <v>9000000</v>
      </c>
      <c r="G36" s="34">
        <f>STDEV(F34:F36)</f>
        <v>2000000</v>
      </c>
      <c r="H36" s="18">
        <v>100</v>
      </c>
      <c r="I36" s="36">
        <v>100</v>
      </c>
      <c r="J36" s="46"/>
      <c r="K36" s="35" t="s">
        <v>1467</v>
      </c>
      <c r="L36" s="29"/>
      <c r="M36" s="29"/>
      <c r="N36" s="33">
        <v>14</v>
      </c>
      <c r="O36" s="33">
        <v>3</v>
      </c>
      <c r="P36" s="45">
        <f t="shared" si="7"/>
        <v>300000000</v>
      </c>
      <c r="Q36" s="34">
        <f>STDEV(P34:P36)</f>
        <v>0</v>
      </c>
      <c r="R36" s="32">
        <v>100</v>
      </c>
      <c r="S36" s="46">
        <f>100</f>
        <v>100</v>
      </c>
      <c r="U36"/>
    </row>
    <row r="37" spans="1:21" ht="16.5" thickBot="1">
      <c r="A37" s="37" t="s">
        <v>1468</v>
      </c>
      <c r="B37" s="21" t="s">
        <v>1457</v>
      </c>
      <c r="C37" s="22" t="s">
        <v>1458</v>
      </c>
      <c r="D37" s="22" t="s">
        <v>1459</v>
      </c>
      <c r="E37" s="47" t="s">
        <v>1460</v>
      </c>
      <c r="F37" s="31"/>
      <c r="G37" s="34"/>
      <c r="H37" s="18"/>
      <c r="I37" s="18"/>
      <c r="J37"/>
      <c r="K37" s="37" t="s">
        <v>1468</v>
      </c>
      <c r="L37" s="48" t="s">
        <v>1457</v>
      </c>
      <c r="M37" s="38" t="s">
        <v>1458</v>
      </c>
      <c r="N37" s="38" t="s">
        <v>1459</v>
      </c>
      <c r="O37" s="39" t="s">
        <v>1460</v>
      </c>
      <c r="P37" s="45"/>
      <c r="Q37" s="34"/>
      <c r="R37" s="18"/>
      <c r="S37"/>
      <c r="U37"/>
    </row>
    <row r="38" spans="1:21" ht="16.5" thickBot="1">
      <c r="A38" s="28" t="s">
        <v>1464</v>
      </c>
      <c r="B38" s="29"/>
      <c r="C38" s="29">
        <v>4</v>
      </c>
      <c r="D38" s="44"/>
      <c r="E38" s="44"/>
      <c r="F38" s="31">
        <f>C38*10^6</f>
        <v>4000000</v>
      </c>
      <c r="G38" s="34"/>
      <c r="H38" s="36">
        <f>(F38*100)/F34</f>
        <v>80</v>
      </c>
      <c r="I38" s="18"/>
      <c r="J38"/>
      <c r="K38" s="28" t="s">
        <v>1464</v>
      </c>
      <c r="L38" s="29"/>
      <c r="M38" s="29"/>
      <c r="N38" s="33">
        <v>4</v>
      </c>
      <c r="O38" s="33">
        <v>4</v>
      </c>
      <c r="P38" s="45">
        <f t="shared" si="7"/>
        <v>400000000</v>
      </c>
      <c r="Q38" s="34"/>
      <c r="R38" s="36">
        <f>(P38*100)/P34</f>
        <v>133.33333333333334</v>
      </c>
      <c r="S38"/>
      <c r="U38"/>
    </row>
    <row r="39" spans="1:21" ht="16.5" thickBot="1">
      <c r="A39" s="28" t="s">
        <v>1469</v>
      </c>
      <c r="B39" s="29"/>
      <c r="C39" s="29">
        <v>7</v>
      </c>
      <c r="D39" s="44"/>
      <c r="E39" s="44"/>
      <c r="F39" s="31">
        <f>C39*10^6</f>
        <v>7000000</v>
      </c>
      <c r="G39" s="34"/>
      <c r="H39" s="36">
        <f>(F39*100)/F35</f>
        <v>100</v>
      </c>
      <c r="I39" s="18"/>
      <c r="J39"/>
      <c r="K39" s="28" t="s">
        <v>1469</v>
      </c>
      <c r="L39" s="29"/>
      <c r="M39" s="29"/>
      <c r="N39" s="33">
        <v>8</v>
      </c>
      <c r="O39" s="33">
        <v>5</v>
      </c>
      <c r="P39" s="45">
        <f t="shared" si="7"/>
        <v>500000000</v>
      </c>
      <c r="Q39" s="34"/>
      <c r="R39" s="36">
        <f>(P39*100)/P35</f>
        <v>166.66666666666666</v>
      </c>
      <c r="S39"/>
      <c r="U39"/>
    </row>
    <row r="40" spans="1:21" ht="16.5" thickBot="1">
      <c r="A40" s="35" t="s">
        <v>1467</v>
      </c>
      <c r="B40" s="29"/>
      <c r="C40" s="29">
        <v>8</v>
      </c>
      <c r="D40" s="44"/>
      <c r="E40" s="44"/>
      <c r="F40" s="31">
        <f>C40*10^6</f>
        <v>8000000</v>
      </c>
      <c r="G40" s="34">
        <f>STDEV(F38:F40)</f>
        <v>2081665.9994661333</v>
      </c>
      <c r="H40" s="36">
        <f>(F40*100)/F36</f>
        <v>88.888888888888886</v>
      </c>
      <c r="I40" s="36">
        <f>AVERAGE(H38:H40)</f>
        <v>89.629629629629633</v>
      </c>
      <c r="J40" s="46"/>
      <c r="K40" s="35" t="s">
        <v>1467</v>
      </c>
      <c r="L40" s="29"/>
      <c r="M40" s="29"/>
      <c r="N40" s="33">
        <v>14</v>
      </c>
      <c r="O40" s="33">
        <v>5</v>
      </c>
      <c r="P40" s="45">
        <f t="shared" si="7"/>
        <v>500000000</v>
      </c>
      <c r="Q40" s="34">
        <f>STDEV(P38:P40)</f>
        <v>57735026.918962389</v>
      </c>
      <c r="R40" s="36">
        <f>(P40*100)/P36</f>
        <v>166.66666666666666</v>
      </c>
      <c r="S40" s="46">
        <f>AVERAGE(R38:R40)</f>
        <v>155.55555555555554</v>
      </c>
      <c r="U40"/>
    </row>
    <row r="41" spans="1:21" ht="16.5" thickBot="1">
      <c r="A41" s="37" t="s">
        <v>1470</v>
      </c>
      <c r="B41" s="21" t="s">
        <v>1457</v>
      </c>
      <c r="C41" s="22" t="s">
        <v>1458</v>
      </c>
      <c r="D41" s="22" t="s">
        <v>1459</v>
      </c>
      <c r="E41" s="47" t="s">
        <v>1460</v>
      </c>
      <c r="F41" s="31"/>
      <c r="G41" s="34"/>
      <c r="H41" s="36"/>
      <c r="I41" s="18"/>
      <c r="J41"/>
      <c r="K41" s="37" t="s">
        <v>1470</v>
      </c>
      <c r="L41" s="48" t="s">
        <v>1457</v>
      </c>
      <c r="M41" s="38" t="s">
        <v>1458</v>
      </c>
      <c r="N41" s="38" t="s">
        <v>1459</v>
      </c>
      <c r="O41" s="39" t="s">
        <v>1460</v>
      </c>
      <c r="P41" s="45"/>
      <c r="Q41" s="34"/>
      <c r="R41" s="36"/>
      <c r="S41"/>
      <c r="U41"/>
    </row>
    <row r="42" spans="1:21" ht="16.5" thickBot="1">
      <c r="A42" s="28" t="s">
        <v>1464</v>
      </c>
      <c r="B42" s="29"/>
      <c r="C42" s="29">
        <v>6</v>
      </c>
      <c r="D42" s="44"/>
      <c r="E42" s="44"/>
      <c r="F42" s="31">
        <f>C42*10^6</f>
        <v>6000000</v>
      </c>
      <c r="G42" s="34"/>
      <c r="H42" s="36">
        <f>(F42*100)/F34</f>
        <v>120</v>
      </c>
      <c r="I42" s="18"/>
      <c r="J42"/>
      <c r="K42" s="28" t="s">
        <v>1464</v>
      </c>
      <c r="L42" s="29"/>
      <c r="M42" s="29"/>
      <c r="N42" s="49">
        <v>10</v>
      </c>
      <c r="O42" s="33">
        <v>6</v>
      </c>
      <c r="P42" s="45">
        <f t="shared" si="7"/>
        <v>600000000</v>
      </c>
      <c r="Q42" s="34"/>
      <c r="R42" s="40">
        <f>(P42*100)/P34</f>
        <v>200</v>
      </c>
      <c r="S42"/>
      <c r="U42"/>
    </row>
    <row r="43" spans="1:21" ht="16.5" thickBot="1">
      <c r="A43" s="28" t="s">
        <v>1466</v>
      </c>
      <c r="B43" s="29"/>
      <c r="C43" s="29">
        <v>6</v>
      </c>
      <c r="D43" s="44"/>
      <c r="E43" s="44"/>
      <c r="F43" s="31">
        <f>C43*10^6</f>
        <v>6000000</v>
      </c>
      <c r="G43" s="34"/>
      <c r="H43" s="36">
        <f>(F43*100)/F35</f>
        <v>85.714285714285708</v>
      </c>
      <c r="I43" s="18"/>
      <c r="J43"/>
      <c r="K43" s="28" t="s">
        <v>1466</v>
      </c>
      <c r="L43" s="29"/>
      <c r="M43" s="29"/>
      <c r="N43" s="49">
        <v>10</v>
      </c>
      <c r="O43" s="33">
        <v>6</v>
      </c>
      <c r="P43" s="45">
        <f t="shared" si="7"/>
        <v>600000000</v>
      </c>
      <c r="Q43" s="34"/>
      <c r="R43" s="40">
        <f>(P43*100)/P35</f>
        <v>200</v>
      </c>
      <c r="S43"/>
      <c r="U43"/>
    </row>
    <row r="44" spans="1:21" ht="16.5" thickBot="1">
      <c r="A44" s="35" t="s">
        <v>1467</v>
      </c>
      <c r="B44" s="29"/>
      <c r="C44" s="29">
        <v>8</v>
      </c>
      <c r="D44" s="44"/>
      <c r="E44" s="44"/>
      <c r="F44" s="31">
        <f>C44*10^6</f>
        <v>8000000</v>
      </c>
      <c r="G44" s="34">
        <f>STDEV(F42:F44)</f>
        <v>1154700.5383792527</v>
      </c>
      <c r="H44" s="36">
        <f>(F44*100)/F36</f>
        <v>88.888888888888886</v>
      </c>
      <c r="I44" s="36">
        <f>AVERAGE(H42:H44)</f>
        <v>98.201058201058189</v>
      </c>
      <c r="J44" s="46"/>
      <c r="K44" s="35" t="s">
        <v>1467</v>
      </c>
      <c r="L44" s="29"/>
      <c r="M44" s="29"/>
      <c r="N44" s="49">
        <v>17</v>
      </c>
      <c r="O44" s="33">
        <v>11</v>
      </c>
      <c r="P44" s="45">
        <f t="shared" si="7"/>
        <v>1100000000</v>
      </c>
      <c r="Q44" s="34">
        <f>STDEV(P42:P44)</f>
        <v>288675134.59481293</v>
      </c>
      <c r="R44" s="40">
        <f>(P44*100)/P36</f>
        <v>366.66666666666669</v>
      </c>
      <c r="S44" s="46">
        <f>AVERAGE(R42:R44)</f>
        <v>255.55555555555557</v>
      </c>
      <c r="U44"/>
    </row>
    <row r="45" spans="1:21" ht="16.5" thickBot="1">
      <c r="A45" s="37" t="s">
        <v>1471</v>
      </c>
      <c r="B45" s="21" t="s">
        <v>1457</v>
      </c>
      <c r="C45" s="22" t="s">
        <v>1458</v>
      </c>
      <c r="D45" s="22" t="s">
        <v>1459</v>
      </c>
      <c r="E45" s="47" t="s">
        <v>1460</v>
      </c>
      <c r="F45" s="31"/>
      <c r="G45" s="34"/>
      <c r="H45" s="36"/>
      <c r="I45" s="18"/>
      <c r="J45"/>
      <c r="K45" s="37" t="s">
        <v>1471</v>
      </c>
      <c r="L45" s="48" t="s">
        <v>1457</v>
      </c>
      <c r="M45" s="38" t="s">
        <v>1458</v>
      </c>
      <c r="N45" s="38" t="s">
        <v>1459</v>
      </c>
      <c r="O45" s="39" t="s">
        <v>1460</v>
      </c>
      <c r="P45" s="45"/>
      <c r="Q45" s="34"/>
      <c r="R45" s="36"/>
      <c r="S45"/>
      <c r="U45"/>
    </row>
    <row r="46" spans="1:21" ht="16.5" thickBot="1">
      <c r="A46" s="28" t="s">
        <v>1464</v>
      </c>
      <c r="B46" s="29"/>
      <c r="C46" s="29">
        <v>2</v>
      </c>
      <c r="D46" s="29"/>
      <c r="E46" s="44"/>
      <c r="F46" s="31">
        <f>C46*10^6</f>
        <v>2000000</v>
      </c>
      <c r="G46" s="34"/>
      <c r="H46" s="36">
        <f>(F46*100)/F34</f>
        <v>40</v>
      </c>
      <c r="I46" s="18"/>
      <c r="J46"/>
      <c r="K46" s="28" t="s">
        <v>1464</v>
      </c>
      <c r="L46" s="29"/>
      <c r="M46" s="29"/>
      <c r="N46" s="33"/>
      <c r="O46" s="33">
        <v>9</v>
      </c>
      <c r="P46" s="45">
        <f t="shared" si="7"/>
        <v>900000000</v>
      </c>
      <c r="Q46" s="34"/>
      <c r="R46" s="36">
        <f>(P46*100)/P34</f>
        <v>300</v>
      </c>
      <c r="S46"/>
      <c r="U46"/>
    </row>
    <row r="47" spans="1:21" ht="16.5" thickBot="1">
      <c r="A47" s="28" t="s">
        <v>1466</v>
      </c>
      <c r="B47" s="29"/>
      <c r="C47" s="29">
        <v>2</v>
      </c>
      <c r="D47" s="29"/>
      <c r="E47" s="44"/>
      <c r="F47" s="31">
        <f>C47*10^6</f>
        <v>2000000</v>
      </c>
      <c r="G47" s="34"/>
      <c r="H47" s="36">
        <f>(F47*100)/F35</f>
        <v>28.571428571428573</v>
      </c>
      <c r="I47" s="18"/>
      <c r="J47"/>
      <c r="K47" s="28" t="s">
        <v>1466</v>
      </c>
      <c r="L47" s="29"/>
      <c r="M47" s="29"/>
      <c r="N47" s="33"/>
      <c r="O47" s="33">
        <v>11</v>
      </c>
      <c r="P47" s="45">
        <f t="shared" si="7"/>
        <v>1100000000</v>
      </c>
      <c r="Q47" s="34"/>
      <c r="R47" s="36">
        <f>(P47*100)/P35</f>
        <v>366.66666666666669</v>
      </c>
      <c r="S47"/>
      <c r="U47"/>
    </row>
    <row r="48" spans="1:21" ht="16.5" thickBot="1">
      <c r="A48" s="35" t="s">
        <v>1467</v>
      </c>
      <c r="B48" s="29"/>
      <c r="C48" s="29">
        <v>2</v>
      </c>
      <c r="D48" s="29"/>
      <c r="E48" s="44"/>
      <c r="F48" s="31">
        <f>C48*10^6</f>
        <v>2000000</v>
      </c>
      <c r="G48" s="34">
        <f>STDEV(F46:F48)</f>
        <v>0</v>
      </c>
      <c r="H48" s="36">
        <f>(F48*100)/F36</f>
        <v>22.222222222222221</v>
      </c>
      <c r="I48" s="36">
        <f>SUM(H46:H48)</f>
        <v>90.793650793650784</v>
      </c>
      <c r="J48" s="46"/>
      <c r="K48" s="35" t="s">
        <v>1467</v>
      </c>
      <c r="L48" s="29"/>
      <c r="M48" s="29"/>
      <c r="N48" s="33"/>
      <c r="O48" s="33">
        <v>12</v>
      </c>
      <c r="P48" s="45">
        <f t="shared" si="7"/>
        <v>1200000000</v>
      </c>
      <c r="Q48" s="34">
        <f>STDEV(P46:P48)</f>
        <v>152752523.16519439</v>
      </c>
      <c r="R48" s="36">
        <f>(P48*100)/P36</f>
        <v>400</v>
      </c>
      <c r="S48" s="46">
        <f>AVERAGE(R46:R48)</f>
        <v>355.5555555555556</v>
      </c>
      <c r="U48"/>
    </row>
    <row r="49" spans="1:21" ht="16.5" thickBot="1">
      <c r="A49" s="37" t="s">
        <v>1472</v>
      </c>
      <c r="B49" s="21" t="s">
        <v>1457</v>
      </c>
      <c r="C49" s="22" t="s">
        <v>1458</v>
      </c>
      <c r="D49" s="22" t="s">
        <v>1459</v>
      </c>
      <c r="E49" s="47" t="s">
        <v>1460</v>
      </c>
      <c r="F49" s="31"/>
      <c r="G49" s="34"/>
      <c r="H49" s="36"/>
      <c r="I49" s="18"/>
      <c r="J49"/>
      <c r="K49" s="37" t="s">
        <v>1472</v>
      </c>
      <c r="L49" s="48" t="s">
        <v>1457</v>
      </c>
      <c r="M49" s="38" t="s">
        <v>1458</v>
      </c>
      <c r="N49" s="38" t="s">
        <v>1459</v>
      </c>
      <c r="O49" s="39" t="s">
        <v>1460</v>
      </c>
      <c r="P49" s="45"/>
      <c r="Q49" s="34"/>
      <c r="R49" s="18"/>
      <c r="S49"/>
      <c r="U49"/>
    </row>
    <row r="50" spans="1:21" ht="16.5" thickBot="1">
      <c r="A50" s="28" t="s">
        <v>1464</v>
      </c>
      <c r="B50" s="29"/>
      <c r="C50" s="29">
        <v>4</v>
      </c>
      <c r="D50" s="29"/>
      <c r="E50" s="44"/>
      <c r="F50" s="31">
        <f>C50*10^6</f>
        <v>4000000</v>
      </c>
      <c r="G50" s="34"/>
      <c r="H50" s="36">
        <f>(F50*100)/F34</f>
        <v>80</v>
      </c>
      <c r="I50" s="18"/>
      <c r="J50"/>
      <c r="K50" s="28" t="s">
        <v>1464</v>
      </c>
      <c r="L50" s="29"/>
      <c r="M50" s="29"/>
      <c r="N50" s="33">
        <v>23</v>
      </c>
      <c r="O50" s="33">
        <v>9</v>
      </c>
      <c r="P50" s="45">
        <f t="shared" si="7"/>
        <v>900000000</v>
      </c>
      <c r="Q50" s="34"/>
      <c r="R50" s="36">
        <f>(P50*100)/P34</f>
        <v>300</v>
      </c>
      <c r="S50"/>
      <c r="U50"/>
    </row>
    <row r="51" spans="1:21" ht="16.5" thickBot="1">
      <c r="A51" s="28" t="s">
        <v>1466</v>
      </c>
      <c r="B51" s="29"/>
      <c r="C51" s="29">
        <v>6</v>
      </c>
      <c r="D51" s="29"/>
      <c r="E51" s="44"/>
      <c r="F51" s="31">
        <f>C51*10^6</f>
        <v>6000000</v>
      </c>
      <c r="G51" s="34"/>
      <c r="H51" s="36">
        <f>(F51*100)/F35</f>
        <v>85.714285714285708</v>
      </c>
      <c r="I51" s="18"/>
      <c r="J51"/>
      <c r="K51" s="28" t="s">
        <v>1466</v>
      </c>
      <c r="L51" s="29"/>
      <c r="M51" s="29"/>
      <c r="N51" s="33">
        <v>28</v>
      </c>
      <c r="O51" s="33">
        <v>12</v>
      </c>
      <c r="P51" s="45">
        <f t="shared" si="7"/>
        <v>1200000000</v>
      </c>
      <c r="Q51" s="34"/>
      <c r="R51" s="36">
        <f>(P51*100)/P35</f>
        <v>400</v>
      </c>
      <c r="S51"/>
      <c r="U51"/>
    </row>
    <row r="52" spans="1:21" ht="16.5" thickBot="1">
      <c r="A52" s="35" t="s">
        <v>1467</v>
      </c>
      <c r="B52" s="29"/>
      <c r="C52" s="29">
        <v>6</v>
      </c>
      <c r="D52" s="29"/>
      <c r="E52" s="44"/>
      <c r="F52" s="31">
        <f>C52*10^6</f>
        <v>6000000</v>
      </c>
      <c r="G52" s="34">
        <f>STDEV(F50:F52)</f>
        <v>1154700.5383792527</v>
      </c>
      <c r="H52" s="36">
        <f>(F52*100)/F36</f>
        <v>66.666666666666671</v>
      </c>
      <c r="I52" s="36">
        <f>AVERAGE(H50:H52)</f>
        <v>77.460317460317469</v>
      </c>
      <c r="J52" s="46"/>
      <c r="K52" s="35" t="s">
        <v>1467</v>
      </c>
      <c r="L52" s="29"/>
      <c r="M52" s="29"/>
      <c r="N52" s="33">
        <v>33</v>
      </c>
      <c r="O52" s="33">
        <v>12</v>
      </c>
      <c r="P52" s="45">
        <f t="shared" si="7"/>
        <v>1200000000</v>
      </c>
      <c r="Q52" s="34">
        <f>STDEV(P50:P52)</f>
        <v>173205080.75688773</v>
      </c>
      <c r="R52" s="36">
        <f>(P52*100)/P36</f>
        <v>400</v>
      </c>
      <c r="S52" s="46">
        <f>AVERAGE(R50:R52)</f>
        <v>366.66666666666669</v>
      </c>
      <c r="U52"/>
    </row>
    <row r="53" spans="1:21" ht="15.75">
      <c r="U53"/>
    </row>
    <row r="54" spans="1:21" ht="16.5" thickBot="1">
      <c r="A54" s="17" t="s">
        <v>1173</v>
      </c>
      <c r="B54" s="18"/>
      <c r="C54" s="18"/>
      <c r="D54" s="18"/>
      <c r="E54" s="18"/>
      <c r="F54" s="18"/>
      <c r="G54" s="18"/>
      <c r="H54" s="18"/>
      <c r="I54" s="19"/>
      <c r="J54"/>
      <c r="K54" s="17" t="s">
        <v>1174</v>
      </c>
      <c r="L54" s="18"/>
      <c r="M54" s="18"/>
      <c r="N54" s="18"/>
      <c r="O54" s="18"/>
      <c r="P54" s="18"/>
      <c r="Q54" s="18"/>
      <c r="R54" s="18"/>
      <c r="S54" s="19"/>
      <c r="T54"/>
      <c r="U54"/>
    </row>
    <row r="55" spans="1:21" ht="16.5" thickBot="1">
      <c r="A55" s="20" t="s">
        <v>1456</v>
      </c>
      <c r="B55" s="21" t="s">
        <v>1457</v>
      </c>
      <c r="C55" s="22" t="s">
        <v>1458</v>
      </c>
      <c r="D55" s="22" t="s">
        <v>1459</v>
      </c>
      <c r="E55" s="23" t="s">
        <v>1460</v>
      </c>
      <c r="F55" s="24" t="s">
        <v>1461</v>
      </c>
      <c r="G55" s="25" t="s">
        <v>1462</v>
      </c>
      <c r="H55" s="50" t="s">
        <v>1447</v>
      </c>
      <c r="I55" s="25" t="s">
        <v>1463</v>
      </c>
      <c r="J55"/>
      <c r="K55" s="20" t="s">
        <v>1456</v>
      </c>
      <c r="L55" s="21" t="s">
        <v>1457</v>
      </c>
      <c r="M55" s="22" t="s">
        <v>1458</v>
      </c>
      <c r="N55" s="51" t="s">
        <v>1459</v>
      </c>
      <c r="O55" s="23" t="s">
        <v>1460</v>
      </c>
      <c r="P55" s="24" t="s">
        <v>1461</v>
      </c>
      <c r="Q55" s="52" t="s">
        <v>1462</v>
      </c>
      <c r="R55" s="24" t="s">
        <v>1447</v>
      </c>
      <c r="S55" s="25" t="s">
        <v>1463</v>
      </c>
      <c r="U55"/>
    </row>
    <row r="56" spans="1:21" ht="16.5" thickBot="1">
      <c r="A56" s="28" t="s">
        <v>1464</v>
      </c>
      <c r="B56" s="29"/>
      <c r="C56" s="29"/>
      <c r="D56" s="29">
        <v>5</v>
      </c>
      <c r="E56" s="29">
        <v>0</v>
      </c>
      <c r="F56" s="34">
        <f>D56*10^7</f>
        <v>50000000</v>
      </c>
      <c r="G56" s="18"/>
      <c r="H56" s="53">
        <v>100</v>
      </c>
      <c r="I56" s="19"/>
      <c r="J56"/>
      <c r="K56" s="28" t="s">
        <v>1464</v>
      </c>
      <c r="L56" s="29"/>
      <c r="M56" s="29"/>
      <c r="N56" s="33">
        <v>6</v>
      </c>
      <c r="O56" s="33">
        <v>3</v>
      </c>
      <c r="P56" s="34">
        <f>N56*10^2*10^5</f>
        <v>60000000</v>
      </c>
      <c r="Q56" s="34"/>
      <c r="R56" s="32">
        <v>100</v>
      </c>
      <c r="S56" s="19"/>
      <c r="U56"/>
    </row>
    <row r="57" spans="1:21" ht="16.5" thickBot="1">
      <c r="A57" s="28" t="s">
        <v>1466</v>
      </c>
      <c r="B57" s="29"/>
      <c r="C57" s="29"/>
      <c r="D57" s="29">
        <v>5</v>
      </c>
      <c r="E57" s="29">
        <v>0</v>
      </c>
      <c r="F57" s="34">
        <f t="shared" ref="F57:F74" si="8">D57*10^7</f>
        <v>50000000</v>
      </c>
      <c r="G57" s="34"/>
      <c r="H57" s="53">
        <v>100</v>
      </c>
      <c r="I57" s="18"/>
      <c r="J57"/>
      <c r="K57" s="28" t="s">
        <v>1466</v>
      </c>
      <c r="L57" s="29"/>
      <c r="M57" s="29"/>
      <c r="N57" s="33">
        <v>12</v>
      </c>
      <c r="O57" s="33">
        <v>3</v>
      </c>
      <c r="P57" s="34">
        <f t="shared" ref="P57:P58" si="9">N57*10^2*10^5</f>
        <v>120000000</v>
      </c>
      <c r="Q57" s="34"/>
      <c r="R57" s="32">
        <v>100</v>
      </c>
      <c r="S57" s="18"/>
      <c r="U57"/>
    </row>
    <row r="58" spans="1:21" ht="16.5" thickBot="1">
      <c r="A58" s="35" t="s">
        <v>1467</v>
      </c>
      <c r="B58" s="29"/>
      <c r="C58" s="29"/>
      <c r="D58" s="29">
        <v>8</v>
      </c>
      <c r="E58" s="29">
        <v>0</v>
      </c>
      <c r="F58" s="34">
        <f t="shared" si="8"/>
        <v>80000000</v>
      </c>
      <c r="G58" s="34">
        <f>100+STDEV(F56:F58)</f>
        <v>17320608.075688772</v>
      </c>
      <c r="H58" s="53">
        <v>100</v>
      </c>
      <c r="I58" s="36">
        <f>100</f>
        <v>100</v>
      </c>
      <c r="J58"/>
      <c r="K58" s="35" t="s">
        <v>1467</v>
      </c>
      <c r="L58" s="29"/>
      <c r="M58" s="29"/>
      <c r="N58" s="33">
        <v>12</v>
      </c>
      <c r="O58" s="33">
        <v>4</v>
      </c>
      <c r="P58" s="34">
        <f t="shared" si="9"/>
        <v>120000000</v>
      </c>
      <c r="Q58" s="34">
        <f>STDEV(P56:P58)</f>
        <v>34641016.151377544</v>
      </c>
      <c r="R58" s="32">
        <v>100</v>
      </c>
      <c r="S58" s="18">
        <f>AVERAGE(R56:R58)</f>
        <v>100</v>
      </c>
      <c r="U58"/>
    </row>
    <row r="59" spans="1:21" ht="16.5" thickBot="1">
      <c r="A59" s="37" t="s">
        <v>1468</v>
      </c>
      <c r="B59" s="21" t="s">
        <v>1457</v>
      </c>
      <c r="C59" s="51" t="s">
        <v>1458</v>
      </c>
      <c r="D59" s="51" t="s">
        <v>1459</v>
      </c>
      <c r="E59" s="41" t="s">
        <v>1460</v>
      </c>
      <c r="F59" s="34" t="e">
        <f t="shared" si="8"/>
        <v>#VALUE!</v>
      </c>
      <c r="G59" s="34"/>
      <c r="H59" s="36"/>
      <c r="I59" s="18"/>
      <c r="J59"/>
      <c r="K59" s="37" t="s">
        <v>1468</v>
      </c>
      <c r="L59" s="21" t="s">
        <v>1457</v>
      </c>
      <c r="M59" s="22" t="s">
        <v>1458</v>
      </c>
      <c r="N59" s="54" t="s">
        <v>1459</v>
      </c>
      <c r="O59" s="48" t="s">
        <v>1460</v>
      </c>
      <c r="P59" s="34"/>
      <c r="Q59" s="34"/>
      <c r="R59" s="18"/>
      <c r="S59" s="18"/>
      <c r="U59"/>
    </row>
    <row r="60" spans="1:21" ht="16.5" thickBot="1">
      <c r="A60" s="28" t="s">
        <v>1464</v>
      </c>
      <c r="B60" s="29"/>
      <c r="C60" s="29"/>
      <c r="D60" s="29">
        <v>10</v>
      </c>
      <c r="E60" s="29">
        <v>3</v>
      </c>
      <c r="F60" s="34">
        <f t="shared" si="8"/>
        <v>100000000</v>
      </c>
      <c r="G60" s="34"/>
      <c r="H60" s="36">
        <f>(F60*100)/F56</f>
        <v>200</v>
      </c>
      <c r="I60" s="18"/>
      <c r="J60"/>
      <c r="K60" s="28" t="s">
        <v>1464</v>
      </c>
      <c r="L60" s="29"/>
      <c r="M60" s="29"/>
      <c r="N60" s="33">
        <v>6</v>
      </c>
      <c r="O60" s="33">
        <v>2</v>
      </c>
      <c r="P60" s="34">
        <f>N60*10^5*10^2</f>
        <v>60000000</v>
      </c>
      <c r="Q60" s="34"/>
      <c r="R60" s="36">
        <f>(P60*100)/P56</f>
        <v>100</v>
      </c>
      <c r="S60" s="18"/>
      <c r="U60"/>
    </row>
    <row r="61" spans="1:21" ht="16.5" thickBot="1">
      <c r="A61" s="28" t="s">
        <v>1469</v>
      </c>
      <c r="B61" s="29"/>
      <c r="C61" s="29"/>
      <c r="D61" s="29">
        <v>9</v>
      </c>
      <c r="E61" s="29">
        <v>0</v>
      </c>
      <c r="F61" s="34">
        <f t="shared" si="8"/>
        <v>90000000</v>
      </c>
      <c r="G61" s="34"/>
      <c r="H61" s="36">
        <f>(F61*100)/F57</f>
        <v>180</v>
      </c>
      <c r="I61" s="18"/>
      <c r="J61"/>
      <c r="K61" s="28" t="s">
        <v>1469</v>
      </c>
      <c r="L61" s="29"/>
      <c r="M61" s="29"/>
      <c r="N61" s="33">
        <v>7</v>
      </c>
      <c r="O61" s="33">
        <v>3</v>
      </c>
      <c r="P61" s="34">
        <f t="shared" ref="P61:P62" si="10">N61*10^5*10^2</f>
        <v>70000000</v>
      </c>
      <c r="Q61" s="34"/>
      <c r="R61" s="36">
        <f>(P61*100)/P57</f>
        <v>58.333333333333336</v>
      </c>
      <c r="S61" s="18"/>
      <c r="U61"/>
    </row>
    <row r="62" spans="1:21" ht="16.5" thickBot="1">
      <c r="A62" s="35" t="s">
        <v>1467</v>
      </c>
      <c r="B62" s="29"/>
      <c r="C62" s="29"/>
      <c r="D62" s="29">
        <v>7</v>
      </c>
      <c r="E62" s="29">
        <v>3</v>
      </c>
      <c r="F62" s="34">
        <f t="shared" si="8"/>
        <v>70000000</v>
      </c>
      <c r="G62" s="34">
        <f>AVERAGE(I60:I62)+STDEV(F60:F62)</f>
        <v>15275408.149852822</v>
      </c>
      <c r="H62" s="36">
        <f>(F62*100)/F58</f>
        <v>87.5</v>
      </c>
      <c r="I62" s="36">
        <f>AVERAGE(H60:H62)</f>
        <v>155.83333333333334</v>
      </c>
      <c r="J62"/>
      <c r="K62" s="35" t="s">
        <v>1467</v>
      </c>
      <c r="L62" s="29"/>
      <c r="M62" s="29"/>
      <c r="N62" s="33">
        <v>7</v>
      </c>
      <c r="O62" s="33">
        <v>0</v>
      </c>
      <c r="P62" s="34">
        <f t="shared" si="10"/>
        <v>70000000</v>
      </c>
      <c r="Q62" s="34">
        <f>STDEV(P60:P62)</f>
        <v>5773502.6918962579</v>
      </c>
      <c r="R62" s="36">
        <f>(P62*100)/P58</f>
        <v>58.333333333333336</v>
      </c>
      <c r="S62" s="36">
        <f>AVERAGE(R60:R62)</f>
        <v>72.222222222222229</v>
      </c>
      <c r="U62"/>
    </row>
    <row r="63" spans="1:21" ht="16.5" thickBot="1">
      <c r="A63" s="37" t="s">
        <v>1470</v>
      </c>
      <c r="B63" s="21" t="s">
        <v>1457</v>
      </c>
      <c r="C63" s="51" t="s">
        <v>1458</v>
      </c>
      <c r="D63" s="51" t="s">
        <v>1459</v>
      </c>
      <c r="E63" s="41" t="s">
        <v>1460</v>
      </c>
      <c r="F63" s="34" t="e">
        <f t="shared" si="8"/>
        <v>#VALUE!</v>
      </c>
      <c r="G63" s="34"/>
      <c r="H63" s="18"/>
      <c r="I63" s="36"/>
      <c r="J63"/>
      <c r="K63" s="37" t="s">
        <v>1470</v>
      </c>
      <c r="L63" s="21" t="s">
        <v>1457</v>
      </c>
      <c r="M63" s="22" t="s">
        <v>1458</v>
      </c>
      <c r="N63" s="54" t="s">
        <v>1459</v>
      </c>
      <c r="O63" s="48" t="s">
        <v>1460</v>
      </c>
      <c r="P63" s="34"/>
      <c r="Q63" s="34"/>
      <c r="R63" s="36"/>
      <c r="S63" s="18"/>
      <c r="U63"/>
    </row>
    <row r="64" spans="1:21" ht="16.5" thickBot="1">
      <c r="A64" s="28" t="s">
        <v>1464</v>
      </c>
      <c r="B64" s="29"/>
      <c r="C64" s="29"/>
      <c r="D64" s="29">
        <v>12</v>
      </c>
      <c r="E64" s="29">
        <v>0</v>
      </c>
      <c r="F64" s="34">
        <f t="shared" si="8"/>
        <v>120000000</v>
      </c>
      <c r="G64" s="34"/>
      <c r="H64" s="36">
        <f>(F64*100)/F56</f>
        <v>240</v>
      </c>
      <c r="I64" s="36"/>
      <c r="J64"/>
      <c r="K64" s="28" t="s">
        <v>1464</v>
      </c>
      <c r="L64" s="29"/>
      <c r="M64" s="29"/>
      <c r="N64" s="33">
        <v>6</v>
      </c>
      <c r="O64" s="33">
        <v>1</v>
      </c>
      <c r="P64" s="34">
        <f>N64*10^7</f>
        <v>60000000</v>
      </c>
      <c r="Q64" s="34"/>
      <c r="R64" s="36">
        <f>(P64*100)/P56</f>
        <v>100</v>
      </c>
      <c r="S64" s="18"/>
      <c r="U64"/>
    </row>
    <row r="65" spans="1:21" ht="16.5" thickBot="1">
      <c r="A65" s="28" t="s">
        <v>1466</v>
      </c>
      <c r="B65" s="29"/>
      <c r="C65" s="29"/>
      <c r="D65" s="29">
        <v>12</v>
      </c>
      <c r="E65" s="29">
        <v>0</v>
      </c>
      <c r="F65" s="34">
        <f t="shared" si="8"/>
        <v>120000000</v>
      </c>
      <c r="G65" s="34"/>
      <c r="H65" s="36">
        <f>(F65*100)/F57</f>
        <v>240</v>
      </c>
      <c r="I65" s="36"/>
      <c r="J65"/>
      <c r="K65" s="28" t="s">
        <v>1466</v>
      </c>
      <c r="L65" s="29"/>
      <c r="M65" s="29"/>
      <c r="N65" s="33">
        <v>6</v>
      </c>
      <c r="O65" s="33">
        <v>3</v>
      </c>
      <c r="P65" s="34">
        <f t="shared" ref="P65:P66" si="11">N65*10^7</f>
        <v>60000000</v>
      </c>
      <c r="Q65" s="34"/>
      <c r="R65" s="36">
        <f>(P65*100)/P57</f>
        <v>50</v>
      </c>
      <c r="S65" s="18"/>
      <c r="U65"/>
    </row>
    <row r="66" spans="1:21" ht="16.5" thickBot="1">
      <c r="A66" s="35" t="s">
        <v>1467</v>
      </c>
      <c r="B66" s="29"/>
      <c r="C66" s="29"/>
      <c r="D66" s="29">
        <v>6</v>
      </c>
      <c r="E66" s="29">
        <v>0</v>
      </c>
      <c r="F66" s="34">
        <f t="shared" si="8"/>
        <v>60000000</v>
      </c>
      <c r="G66" s="34">
        <f>AVERAGE(I64:I66)+STDEV(F64:F66)</f>
        <v>34641201.151377544</v>
      </c>
      <c r="H66" s="36">
        <f>(F66*100)/F58</f>
        <v>75</v>
      </c>
      <c r="I66" s="36">
        <f>AVERAGE(H64:H66)</f>
        <v>185</v>
      </c>
      <c r="J66"/>
      <c r="K66" s="35" t="s">
        <v>1467</v>
      </c>
      <c r="L66" s="29"/>
      <c r="M66" s="29"/>
      <c r="N66" s="33">
        <v>7</v>
      </c>
      <c r="O66" s="33">
        <v>3</v>
      </c>
      <c r="P66" s="34">
        <f t="shared" si="11"/>
        <v>70000000</v>
      </c>
      <c r="Q66" s="34">
        <f>STDEV(P64:P66)</f>
        <v>5773502.6918962579</v>
      </c>
      <c r="R66" s="36">
        <f>(P66*100)/P58</f>
        <v>58.333333333333336</v>
      </c>
      <c r="S66" s="36">
        <f>AVERAGE(R64:R66)</f>
        <v>69.444444444444443</v>
      </c>
      <c r="U66"/>
    </row>
    <row r="67" spans="1:21" ht="16.5" thickBot="1">
      <c r="A67" s="37" t="s">
        <v>1471</v>
      </c>
      <c r="B67" s="21" t="s">
        <v>1457</v>
      </c>
      <c r="C67" s="22" t="s">
        <v>1458</v>
      </c>
      <c r="D67" s="51" t="s">
        <v>1459</v>
      </c>
      <c r="E67" s="21" t="s">
        <v>1460</v>
      </c>
      <c r="F67" s="34" t="e">
        <f t="shared" si="8"/>
        <v>#VALUE!</v>
      </c>
      <c r="G67" s="34"/>
      <c r="H67" s="18"/>
      <c r="I67" s="36"/>
      <c r="J67"/>
      <c r="K67" s="37" t="s">
        <v>1471</v>
      </c>
      <c r="L67" s="21" t="s">
        <v>1457</v>
      </c>
      <c r="M67" s="22" t="s">
        <v>1458</v>
      </c>
      <c r="N67" s="54" t="s">
        <v>1459</v>
      </c>
      <c r="O67" s="48" t="s">
        <v>1460</v>
      </c>
      <c r="P67" s="34"/>
      <c r="Q67" s="34"/>
      <c r="R67" s="36"/>
      <c r="S67" s="18"/>
      <c r="U67"/>
    </row>
    <row r="68" spans="1:21" ht="16.5" thickBot="1">
      <c r="A68" s="28" t="s">
        <v>1464</v>
      </c>
      <c r="B68" s="29"/>
      <c r="C68" s="29"/>
      <c r="D68" s="29">
        <v>7</v>
      </c>
      <c r="E68" s="29">
        <v>1</v>
      </c>
      <c r="F68" s="34">
        <f t="shared" si="8"/>
        <v>70000000</v>
      </c>
      <c r="G68" s="34"/>
      <c r="H68" s="36">
        <f>(F68*100)/F56</f>
        <v>140</v>
      </c>
      <c r="I68" s="36"/>
      <c r="J68"/>
      <c r="K68" s="28" t="s">
        <v>1464</v>
      </c>
      <c r="L68" s="29"/>
      <c r="M68" s="29"/>
      <c r="N68" s="33">
        <v>7</v>
      </c>
      <c r="O68" s="33">
        <v>2</v>
      </c>
      <c r="P68" s="34">
        <f>N68*10^5*10^2</f>
        <v>70000000</v>
      </c>
      <c r="Q68" s="34"/>
      <c r="R68" s="36">
        <f>(P68*100)/P56</f>
        <v>116.66666666666667</v>
      </c>
      <c r="S68" s="18"/>
      <c r="U68"/>
    </row>
    <row r="69" spans="1:21" ht="16.5" thickBot="1">
      <c r="A69" s="28" t="s">
        <v>1466</v>
      </c>
      <c r="B69" s="29"/>
      <c r="C69" s="29"/>
      <c r="D69" s="29">
        <v>14</v>
      </c>
      <c r="E69" s="29">
        <v>4</v>
      </c>
      <c r="F69" s="34">
        <f t="shared" si="8"/>
        <v>140000000</v>
      </c>
      <c r="G69" s="34"/>
      <c r="H69" s="36">
        <f>(F69*100)/F57</f>
        <v>280</v>
      </c>
      <c r="I69" s="36"/>
      <c r="J69"/>
      <c r="K69" s="28" t="s">
        <v>1466</v>
      </c>
      <c r="L69" s="29"/>
      <c r="M69" s="29"/>
      <c r="N69" s="33">
        <v>7</v>
      </c>
      <c r="O69" s="33">
        <v>3</v>
      </c>
      <c r="P69" s="34">
        <f t="shared" ref="P69:P70" si="12">N69*10^5*10^2</f>
        <v>70000000</v>
      </c>
      <c r="Q69" s="34"/>
      <c r="R69" s="36">
        <f>(P69*100)/P57</f>
        <v>58.333333333333336</v>
      </c>
      <c r="S69" s="18"/>
      <c r="U69"/>
    </row>
    <row r="70" spans="1:21" ht="16.5" thickBot="1">
      <c r="A70" s="35" t="s">
        <v>1467</v>
      </c>
      <c r="B70" s="29"/>
      <c r="C70" s="29"/>
      <c r="D70" s="29">
        <v>10</v>
      </c>
      <c r="E70" s="29">
        <v>9</v>
      </c>
      <c r="F70" s="34">
        <f t="shared" si="8"/>
        <v>100000000</v>
      </c>
      <c r="G70" s="34">
        <f>9.29292929292929+STDEV(F68:F70)</f>
        <v>35118855.135771766</v>
      </c>
      <c r="H70" s="36">
        <f>(F70*100)/F58</f>
        <v>125</v>
      </c>
      <c r="I70" s="36">
        <f>AVERAGE(H68:H70)</f>
        <v>181.66666666666666</v>
      </c>
      <c r="J70"/>
      <c r="K70" s="35" t="s">
        <v>1467</v>
      </c>
      <c r="L70" s="29"/>
      <c r="M70" s="29"/>
      <c r="N70" s="33">
        <v>7</v>
      </c>
      <c r="O70" s="33">
        <v>0</v>
      </c>
      <c r="P70" s="34">
        <f t="shared" si="12"/>
        <v>70000000</v>
      </c>
      <c r="Q70" s="34">
        <f>STDEV(P68:P70)</f>
        <v>0</v>
      </c>
      <c r="R70" s="36">
        <f>(P70*100)/P58</f>
        <v>58.333333333333336</v>
      </c>
      <c r="S70" s="36">
        <f>AVERAGE(R68:R70)</f>
        <v>77.777777777777786</v>
      </c>
      <c r="U70"/>
    </row>
    <row r="71" spans="1:21" ht="16.5" thickBot="1">
      <c r="A71" s="37" t="s">
        <v>1472</v>
      </c>
      <c r="B71" s="21" t="s">
        <v>1457</v>
      </c>
      <c r="C71" s="22" t="s">
        <v>1458</v>
      </c>
      <c r="D71" s="51" t="s">
        <v>1459</v>
      </c>
      <c r="E71" s="21" t="s">
        <v>1460</v>
      </c>
      <c r="F71" s="34" t="e">
        <f t="shared" si="8"/>
        <v>#VALUE!</v>
      </c>
      <c r="G71" s="34"/>
      <c r="H71" s="36"/>
      <c r="I71" s="36"/>
      <c r="J71"/>
      <c r="K71" s="37" t="s">
        <v>1472</v>
      </c>
      <c r="L71" s="21" t="s">
        <v>1457</v>
      </c>
      <c r="M71" s="22" t="s">
        <v>1458</v>
      </c>
      <c r="N71" s="54" t="s">
        <v>1459</v>
      </c>
      <c r="O71" s="48" t="s">
        <v>1460</v>
      </c>
      <c r="P71" s="34"/>
      <c r="Q71" s="34"/>
      <c r="R71" s="36"/>
      <c r="S71" s="18"/>
      <c r="U71"/>
    </row>
    <row r="72" spans="1:21" ht="16.5" thickBot="1">
      <c r="A72" s="28" t="s">
        <v>1464</v>
      </c>
      <c r="B72" s="29"/>
      <c r="C72" s="29"/>
      <c r="D72" s="29">
        <v>10</v>
      </c>
      <c r="E72" s="29">
        <v>6</v>
      </c>
      <c r="F72" s="34">
        <f t="shared" si="8"/>
        <v>100000000</v>
      </c>
      <c r="G72" s="34"/>
      <c r="H72" s="36">
        <f>(F72*100)/F56</f>
        <v>200</v>
      </c>
      <c r="I72" s="36"/>
      <c r="J72"/>
      <c r="K72" s="28" t="s">
        <v>1464</v>
      </c>
      <c r="L72" s="29"/>
      <c r="M72" s="29"/>
      <c r="N72" s="33">
        <v>6</v>
      </c>
      <c r="O72" s="33">
        <v>3</v>
      </c>
      <c r="P72" s="34">
        <f>N72*10^2*10^5</f>
        <v>60000000</v>
      </c>
      <c r="Q72" s="34"/>
      <c r="R72" s="36">
        <f>(P72*100)/P56</f>
        <v>100</v>
      </c>
      <c r="S72" s="18"/>
      <c r="U72"/>
    </row>
    <row r="73" spans="1:21" ht="16.5" thickBot="1">
      <c r="A73" s="28" t="s">
        <v>1466</v>
      </c>
      <c r="B73" s="29"/>
      <c r="C73" s="29"/>
      <c r="D73" s="29">
        <v>10</v>
      </c>
      <c r="E73" s="29">
        <v>7</v>
      </c>
      <c r="F73" s="34">
        <f t="shared" si="8"/>
        <v>100000000</v>
      </c>
      <c r="G73" s="34"/>
      <c r="H73" s="36">
        <f>(F73*100)/F57</f>
        <v>200</v>
      </c>
      <c r="I73" s="36"/>
      <c r="J73"/>
      <c r="K73" s="28" t="s">
        <v>1466</v>
      </c>
      <c r="L73" s="29"/>
      <c r="M73" s="29"/>
      <c r="N73" s="33">
        <v>12</v>
      </c>
      <c r="O73" s="33">
        <v>3</v>
      </c>
      <c r="P73" s="34">
        <f t="shared" ref="P73:P74" si="13">N73*10^2*10^5</f>
        <v>120000000</v>
      </c>
      <c r="Q73" s="34"/>
      <c r="R73" s="36">
        <f>(P73*100)/P57</f>
        <v>100</v>
      </c>
      <c r="S73" s="18"/>
      <c r="U73"/>
    </row>
    <row r="74" spans="1:21" ht="16.5" thickBot="1">
      <c r="A74" s="35" t="s">
        <v>1467</v>
      </c>
      <c r="B74" s="29"/>
      <c r="C74" s="29"/>
      <c r="D74" s="29">
        <v>10</v>
      </c>
      <c r="E74" s="29">
        <v>10</v>
      </c>
      <c r="F74" s="34">
        <f t="shared" si="8"/>
        <v>100000000</v>
      </c>
      <c r="G74" s="34">
        <f>7.67288267288267+STDEV(F72:F74)</f>
        <v>7.67288267288267</v>
      </c>
      <c r="H74" s="36">
        <f>(F74*100)/F58</f>
        <v>125</v>
      </c>
      <c r="I74" s="36">
        <f>AVERAGE(H72:H74)</f>
        <v>175</v>
      </c>
      <c r="J74"/>
      <c r="K74" s="35" t="s">
        <v>1467</v>
      </c>
      <c r="L74" s="29"/>
      <c r="M74" s="29"/>
      <c r="N74" s="33">
        <v>12</v>
      </c>
      <c r="O74" s="33">
        <v>4</v>
      </c>
      <c r="P74" s="34">
        <f t="shared" si="13"/>
        <v>120000000</v>
      </c>
      <c r="Q74" s="34">
        <f>STDEV(P72:P74)</f>
        <v>34641016.151377544</v>
      </c>
      <c r="R74" s="36">
        <f>(P74*100)/P58</f>
        <v>100</v>
      </c>
      <c r="S74" s="36">
        <f>AVERAGE(R72:R74)</f>
        <v>100</v>
      </c>
      <c r="U74"/>
    </row>
    <row r="75" spans="1:21" ht="15.75">
      <c r="U75"/>
    </row>
    <row r="76" spans="1:21" ht="16.5" thickBot="1">
      <c r="A76" s="17" t="s">
        <v>847</v>
      </c>
      <c r="B76" s="18"/>
      <c r="C76" s="18"/>
      <c r="D76" s="18"/>
      <c r="E76" s="18"/>
      <c r="F76" s="18"/>
      <c r="G76" s="18"/>
      <c r="H76" s="18"/>
      <c r="I76"/>
      <c r="J76"/>
      <c r="K76" s="17" t="s">
        <v>1450</v>
      </c>
      <c r="L76" s="18"/>
      <c r="M76" s="18"/>
      <c r="N76" s="18"/>
      <c r="O76" s="18"/>
      <c r="P76" s="18"/>
      <c r="Q76" s="18"/>
      <c r="R76" s="18"/>
      <c r="S76" s="19"/>
      <c r="T76"/>
      <c r="U76"/>
    </row>
    <row r="77" spans="1:21" ht="16.5" thickBot="1">
      <c r="A77" s="20" t="s">
        <v>1456</v>
      </c>
      <c r="B77" s="21" t="s">
        <v>1457</v>
      </c>
      <c r="C77" s="22" t="s">
        <v>1458</v>
      </c>
      <c r="D77" s="22" t="s">
        <v>1459</v>
      </c>
      <c r="E77" s="23" t="s">
        <v>1460</v>
      </c>
      <c r="F77" s="50" t="s">
        <v>1461</v>
      </c>
      <c r="G77" s="25" t="s">
        <v>1462</v>
      </c>
      <c r="H77" s="50" t="s">
        <v>1447</v>
      </c>
      <c r="I77" s="25" t="s">
        <v>1463</v>
      </c>
      <c r="J77"/>
      <c r="K77" s="20" t="s">
        <v>1456</v>
      </c>
      <c r="L77" s="21" t="s">
        <v>1457</v>
      </c>
      <c r="M77" s="22" t="s">
        <v>1458</v>
      </c>
      <c r="N77" s="54" t="s">
        <v>1459</v>
      </c>
      <c r="O77" s="55" t="s">
        <v>1460</v>
      </c>
      <c r="P77" s="24" t="s">
        <v>1461</v>
      </c>
      <c r="Q77" s="52" t="s">
        <v>1462</v>
      </c>
      <c r="R77" s="24" t="s">
        <v>1447</v>
      </c>
      <c r="S77" s="25" t="s">
        <v>1463</v>
      </c>
      <c r="T77" s="19"/>
      <c r="U77"/>
    </row>
    <row r="78" spans="1:21" ht="16.5" thickBot="1">
      <c r="A78" s="28" t="s">
        <v>1464</v>
      </c>
      <c r="B78" s="29"/>
      <c r="C78" s="29">
        <v>11</v>
      </c>
      <c r="D78" s="29"/>
      <c r="E78" s="30"/>
      <c r="F78" s="31">
        <f>C78*10^4*10^2</f>
        <v>11000000</v>
      </c>
      <c r="G78" s="18"/>
      <c r="H78" s="56">
        <v>100</v>
      </c>
      <c r="I78" s="16"/>
      <c r="J78"/>
      <c r="K78" s="28" t="s">
        <v>1464</v>
      </c>
      <c r="L78" s="29"/>
      <c r="M78" s="29"/>
      <c r="N78" s="33">
        <v>10</v>
      </c>
      <c r="O78" s="29"/>
      <c r="P78" s="34">
        <f>N78*10^7</f>
        <v>100000000</v>
      </c>
      <c r="Q78" s="34"/>
      <c r="R78" s="32">
        <v>100</v>
      </c>
      <c r="S78" s="32"/>
      <c r="T78" s="19"/>
      <c r="U78"/>
    </row>
    <row r="79" spans="1:21" ht="16.5" thickBot="1">
      <c r="A79" s="28" t="s">
        <v>1466</v>
      </c>
      <c r="B79" s="29"/>
      <c r="C79" s="29">
        <v>16</v>
      </c>
      <c r="D79" s="29"/>
      <c r="E79" s="30"/>
      <c r="F79" s="31">
        <f t="shared" ref="F79:F92" si="14">C79*10^4*10^2</f>
        <v>16000000</v>
      </c>
      <c r="G79" s="18"/>
      <c r="H79" s="56">
        <v>100</v>
      </c>
      <c r="I79" s="16"/>
      <c r="J79"/>
      <c r="K79" s="28" t="s">
        <v>1466</v>
      </c>
      <c r="L79" s="29"/>
      <c r="M79" s="29"/>
      <c r="N79" s="33">
        <v>13</v>
      </c>
      <c r="O79" s="29"/>
      <c r="P79" s="34">
        <f t="shared" ref="P79:P96" si="15">N79*10^7</f>
        <v>130000000</v>
      </c>
      <c r="Q79" s="34"/>
      <c r="R79" s="32">
        <v>100</v>
      </c>
      <c r="S79" s="32"/>
      <c r="T79" s="19"/>
      <c r="U79"/>
    </row>
    <row r="80" spans="1:21" ht="16.5" thickBot="1">
      <c r="A80" s="35" t="s">
        <v>1467</v>
      </c>
      <c r="B80" s="29"/>
      <c r="C80" s="29">
        <v>17</v>
      </c>
      <c r="D80" s="29"/>
      <c r="E80" s="30"/>
      <c r="F80" s="31">
        <f t="shared" si="14"/>
        <v>17000000</v>
      </c>
      <c r="G80" s="34">
        <f>STDEV(F78:F80)</f>
        <v>3214550.2536643152</v>
      </c>
      <c r="H80" s="32">
        <v>100</v>
      </c>
      <c r="I80" s="46">
        <f>100</f>
        <v>100</v>
      </c>
      <c r="J80"/>
      <c r="K80" s="35" t="s">
        <v>1467</v>
      </c>
      <c r="L80" s="29"/>
      <c r="M80" s="29"/>
      <c r="N80" s="33">
        <v>13</v>
      </c>
      <c r="O80" s="29"/>
      <c r="P80" s="34">
        <f t="shared" si="15"/>
        <v>130000000</v>
      </c>
      <c r="Q80" s="34">
        <f>STDEV(P78:P80)</f>
        <v>17320508.075688772</v>
      </c>
      <c r="R80" s="32">
        <v>100</v>
      </c>
      <c r="S80" s="57">
        <f>100</f>
        <v>100</v>
      </c>
      <c r="U80"/>
    </row>
    <row r="81" spans="1:21" ht="16.5" thickBot="1">
      <c r="A81" s="37" t="s">
        <v>1468</v>
      </c>
      <c r="B81" s="21" t="s">
        <v>1457</v>
      </c>
      <c r="C81" s="51" t="s">
        <v>1458</v>
      </c>
      <c r="D81" s="22" t="s">
        <v>1459</v>
      </c>
      <c r="E81" s="23" t="s">
        <v>1460</v>
      </c>
      <c r="F81" s="31"/>
      <c r="G81" s="34"/>
      <c r="H81" s="18"/>
      <c r="I81"/>
      <c r="J81"/>
      <c r="K81" s="37" t="s">
        <v>1468</v>
      </c>
      <c r="L81" s="21" t="s">
        <v>1457</v>
      </c>
      <c r="M81" s="22" t="s">
        <v>1458</v>
      </c>
      <c r="N81" s="54" t="s">
        <v>1459</v>
      </c>
      <c r="O81" s="48" t="s">
        <v>1460</v>
      </c>
      <c r="P81" s="34"/>
      <c r="Q81" s="34"/>
      <c r="R81" s="18"/>
      <c r="S81" s="19"/>
      <c r="U81"/>
    </row>
    <row r="82" spans="1:21" ht="16.5" thickBot="1">
      <c r="A82" s="28" t="s">
        <v>1464</v>
      </c>
      <c r="B82" s="29"/>
      <c r="C82" s="29">
        <v>18</v>
      </c>
      <c r="D82" s="29"/>
      <c r="E82" s="30"/>
      <c r="F82" s="31">
        <f t="shared" si="14"/>
        <v>18000000</v>
      </c>
      <c r="G82" s="34"/>
      <c r="H82" s="36">
        <f>(F82*100)/F78</f>
        <v>163.63636363636363</v>
      </c>
      <c r="I82"/>
      <c r="J82"/>
      <c r="K82" s="28" t="s">
        <v>1464</v>
      </c>
      <c r="L82" s="29"/>
      <c r="M82" s="29"/>
      <c r="N82" s="33">
        <v>12</v>
      </c>
      <c r="O82" s="58"/>
      <c r="P82" s="34">
        <f t="shared" si="15"/>
        <v>120000000</v>
      </c>
      <c r="Q82" s="34"/>
      <c r="R82" s="36">
        <f>(P82*100)/P78</f>
        <v>120</v>
      </c>
      <c r="S82" s="19"/>
      <c r="U82"/>
    </row>
    <row r="83" spans="1:21" ht="16.5" thickBot="1">
      <c r="A83" s="28" t="s">
        <v>1469</v>
      </c>
      <c r="B83" s="29"/>
      <c r="C83" s="29">
        <v>20</v>
      </c>
      <c r="D83" s="29"/>
      <c r="E83" s="30"/>
      <c r="F83" s="31">
        <f t="shared" si="14"/>
        <v>20000000</v>
      </c>
      <c r="G83" s="34"/>
      <c r="H83" s="36">
        <f>(F83*100)/F79</f>
        <v>125</v>
      </c>
      <c r="I83"/>
      <c r="J83"/>
      <c r="K83" s="28" t="s">
        <v>1469</v>
      </c>
      <c r="L83" s="29"/>
      <c r="M83" s="29"/>
      <c r="N83" s="33">
        <v>24</v>
      </c>
      <c r="O83" s="58"/>
      <c r="P83" s="34">
        <f t="shared" si="15"/>
        <v>240000000</v>
      </c>
      <c r="Q83" s="34"/>
      <c r="R83" s="36">
        <f>(P83*100)/P79</f>
        <v>184.61538461538461</v>
      </c>
      <c r="S83" s="19"/>
      <c r="U83"/>
    </row>
    <row r="84" spans="1:21" ht="16.5" thickBot="1">
      <c r="A84" s="35" t="s">
        <v>1467</v>
      </c>
      <c r="B84" s="29"/>
      <c r="C84" s="29">
        <v>17</v>
      </c>
      <c r="D84" s="29"/>
      <c r="E84" s="30"/>
      <c r="F84" s="31">
        <f t="shared" si="14"/>
        <v>17000000</v>
      </c>
      <c r="G84" s="34">
        <f>STDEV(F82:F84)</f>
        <v>1527525.2316519467</v>
      </c>
      <c r="H84" s="36">
        <f>(F84*100)/F80</f>
        <v>100</v>
      </c>
      <c r="I84" s="46">
        <f>AVERAGE(H82:H84)</f>
        <v>129.54545454545453</v>
      </c>
      <c r="J84"/>
      <c r="K84" s="35" t="s">
        <v>1467</v>
      </c>
      <c r="L84" s="29"/>
      <c r="M84" s="29"/>
      <c r="N84" s="33">
        <v>24</v>
      </c>
      <c r="O84" s="58"/>
      <c r="P84" s="34">
        <f t="shared" si="15"/>
        <v>240000000</v>
      </c>
      <c r="Q84" s="34">
        <f>STDEV(P82:P84)</f>
        <v>69282032.302755088</v>
      </c>
      <c r="R84" s="36">
        <f>(P84*100)/P80</f>
        <v>184.61538461538461</v>
      </c>
      <c r="S84" s="57">
        <f>AVERAGE(R82:R84)</f>
        <v>163.07692307692309</v>
      </c>
      <c r="U84"/>
    </row>
    <row r="85" spans="1:21" ht="16.5" thickBot="1">
      <c r="A85" s="37" t="s">
        <v>1470</v>
      </c>
      <c r="B85" s="21" t="s">
        <v>1457</v>
      </c>
      <c r="C85" s="51" t="s">
        <v>1458</v>
      </c>
      <c r="D85" s="22" t="s">
        <v>1459</v>
      </c>
      <c r="E85" s="23" t="s">
        <v>1460</v>
      </c>
      <c r="F85" s="31"/>
      <c r="G85" s="34"/>
      <c r="H85" s="36"/>
      <c r="I85"/>
      <c r="J85"/>
      <c r="K85" s="37" t="s">
        <v>1470</v>
      </c>
      <c r="L85" s="21" t="s">
        <v>1457</v>
      </c>
      <c r="M85" s="22" t="s">
        <v>1458</v>
      </c>
      <c r="N85" s="54" t="s">
        <v>1459</v>
      </c>
      <c r="O85" s="48" t="s">
        <v>1460</v>
      </c>
      <c r="P85" s="34"/>
      <c r="Q85" s="34"/>
      <c r="R85" s="18"/>
      <c r="S85" s="19"/>
      <c r="U85"/>
    </row>
    <row r="86" spans="1:21" ht="16.5" thickBot="1">
      <c r="A86" s="28" t="s">
        <v>1464</v>
      </c>
      <c r="B86" s="29"/>
      <c r="C86" s="29">
        <v>19</v>
      </c>
      <c r="D86" s="59"/>
      <c r="E86" s="30"/>
      <c r="F86" s="31">
        <f t="shared" si="14"/>
        <v>19000000</v>
      </c>
      <c r="G86" s="34"/>
      <c r="H86" s="40">
        <f>(F86*100)/F78</f>
        <v>172.72727272727272</v>
      </c>
      <c r="I86"/>
      <c r="J86"/>
      <c r="K86" s="28" t="s">
        <v>1464</v>
      </c>
      <c r="L86" s="29"/>
      <c r="M86" s="29"/>
      <c r="N86" s="33">
        <v>11</v>
      </c>
      <c r="O86" s="33"/>
      <c r="P86" s="34">
        <f t="shared" si="15"/>
        <v>110000000</v>
      </c>
      <c r="Q86" s="34"/>
      <c r="R86" s="36">
        <f>(P86*100)/P78</f>
        <v>110</v>
      </c>
      <c r="S86" s="19"/>
      <c r="U86"/>
    </row>
    <row r="87" spans="1:21" ht="16.5" thickBot="1">
      <c r="A87" s="28" t="s">
        <v>1466</v>
      </c>
      <c r="B87" s="29"/>
      <c r="C87" s="29">
        <v>19</v>
      </c>
      <c r="D87" s="59"/>
      <c r="E87" s="30"/>
      <c r="F87" s="31">
        <f t="shared" si="14"/>
        <v>19000000</v>
      </c>
      <c r="G87" s="34"/>
      <c r="H87" s="40">
        <f>(F87*100)/F79</f>
        <v>118.75</v>
      </c>
      <c r="I87"/>
      <c r="J87"/>
      <c r="K87" s="28" t="s">
        <v>1466</v>
      </c>
      <c r="L87" s="29"/>
      <c r="M87" s="29"/>
      <c r="N87" s="33">
        <v>27</v>
      </c>
      <c r="O87" s="33"/>
      <c r="P87" s="34">
        <f t="shared" si="15"/>
        <v>270000000</v>
      </c>
      <c r="Q87" s="34"/>
      <c r="R87" s="36">
        <f>(P87*100)/P79</f>
        <v>207.69230769230768</v>
      </c>
      <c r="S87" s="19"/>
      <c r="U87"/>
    </row>
    <row r="88" spans="1:21" ht="16.5" thickBot="1">
      <c r="A88" s="35" t="s">
        <v>1467</v>
      </c>
      <c r="B88" s="29"/>
      <c r="C88" s="29">
        <v>20</v>
      </c>
      <c r="D88" s="59"/>
      <c r="E88" s="30"/>
      <c r="F88" s="31">
        <f t="shared" si="14"/>
        <v>20000000</v>
      </c>
      <c r="G88" s="34">
        <f>STDEV(F86:F88)</f>
        <v>577350.26918962575</v>
      </c>
      <c r="H88" s="40">
        <f>(F88*100)/F80</f>
        <v>117.64705882352941</v>
      </c>
      <c r="I88" s="46">
        <f>AVERAGE(H86:H88)</f>
        <v>136.37477718360071</v>
      </c>
      <c r="J88"/>
      <c r="K88" s="35" t="s">
        <v>1467</v>
      </c>
      <c r="L88" s="29"/>
      <c r="M88" s="29"/>
      <c r="N88" s="33">
        <v>28</v>
      </c>
      <c r="O88" s="33"/>
      <c r="P88" s="34">
        <f t="shared" si="15"/>
        <v>280000000</v>
      </c>
      <c r="Q88" s="34">
        <f>STDEV(P86:P88)</f>
        <v>95393920.141694561</v>
      </c>
      <c r="R88" s="36">
        <f>(P88*100)/P80</f>
        <v>215.38461538461539</v>
      </c>
      <c r="S88" s="57">
        <f>AVERAGE(R86:R88)</f>
        <v>177.69230769230771</v>
      </c>
      <c r="U88"/>
    </row>
    <row r="89" spans="1:21" ht="16.5" thickBot="1">
      <c r="A89" s="37" t="s">
        <v>1471</v>
      </c>
      <c r="B89" s="21" t="s">
        <v>1457</v>
      </c>
      <c r="C89" s="51" t="s">
        <v>1458</v>
      </c>
      <c r="D89" s="22" t="s">
        <v>1459</v>
      </c>
      <c r="E89" s="23" t="s">
        <v>1460</v>
      </c>
      <c r="F89" s="31"/>
      <c r="G89" s="34"/>
      <c r="H89" s="36"/>
      <c r="I89"/>
      <c r="J89"/>
      <c r="K89" s="37" t="s">
        <v>1471</v>
      </c>
      <c r="L89" s="21" t="s">
        <v>1457</v>
      </c>
      <c r="M89" s="22" t="s">
        <v>1458</v>
      </c>
      <c r="N89" s="54" t="s">
        <v>1459</v>
      </c>
      <c r="O89" s="48" t="s">
        <v>1460</v>
      </c>
      <c r="P89" s="34"/>
      <c r="Q89" s="34"/>
      <c r="R89" s="18"/>
      <c r="S89" s="19"/>
      <c r="U89"/>
    </row>
    <row r="90" spans="1:21" ht="16.5" thickBot="1">
      <c r="A90" s="28" t="s">
        <v>1464</v>
      </c>
      <c r="B90" s="29"/>
      <c r="C90" s="29">
        <v>18</v>
      </c>
      <c r="D90" s="29"/>
      <c r="E90" s="30"/>
      <c r="F90" s="31">
        <f t="shared" si="14"/>
        <v>18000000</v>
      </c>
      <c r="G90" s="34"/>
      <c r="H90" s="36">
        <f>(F90*100)/F78</f>
        <v>163.63636363636363</v>
      </c>
      <c r="I90"/>
      <c r="J90"/>
      <c r="K90" s="28" t="s">
        <v>1464</v>
      </c>
      <c r="L90" s="29"/>
      <c r="M90" s="29"/>
      <c r="N90" s="33">
        <v>20</v>
      </c>
      <c r="O90" s="33"/>
      <c r="P90" s="34">
        <f t="shared" si="15"/>
        <v>200000000</v>
      </c>
      <c r="Q90" s="34"/>
      <c r="R90" s="36">
        <f>(P90*100)/P78</f>
        <v>200</v>
      </c>
      <c r="S90" s="19"/>
      <c r="U90"/>
    </row>
    <row r="91" spans="1:21" ht="16.5" thickBot="1">
      <c r="A91" s="28" t="s">
        <v>1466</v>
      </c>
      <c r="B91" s="29"/>
      <c r="C91" s="29">
        <v>18</v>
      </c>
      <c r="D91" s="29"/>
      <c r="E91" s="30"/>
      <c r="F91" s="31">
        <f t="shared" si="14"/>
        <v>18000000</v>
      </c>
      <c r="G91" s="34"/>
      <c r="H91" s="36">
        <f>(F91*100)/F79</f>
        <v>112.5</v>
      </c>
      <c r="I91"/>
      <c r="J91"/>
      <c r="K91" s="28" t="s">
        <v>1466</v>
      </c>
      <c r="L91" s="29"/>
      <c r="M91" s="29"/>
      <c r="N91" s="33">
        <v>23</v>
      </c>
      <c r="O91" s="33"/>
      <c r="P91" s="34">
        <f t="shared" si="15"/>
        <v>230000000</v>
      </c>
      <c r="Q91" s="34"/>
      <c r="R91" s="36">
        <f>(P91*100)/P79</f>
        <v>176.92307692307693</v>
      </c>
      <c r="S91" s="19"/>
      <c r="U91"/>
    </row>
    <row r="92" spans="1:21" ht="16.5" thickBot="1">
      <c r="A92" s="35" t="s">
        <v>1467</v>
      </c>
      <c r="B92" s="29"/>
      <c r="C92" s="29">
        <v>18</v>
      </c>
      <c r="D92" s="29"/>
      <c r="E92" s="30"/>
      <c r="F92" s="31">
        <f t="shared" si="14"/>
        <v>18000000</v>
      </c>
      <c r="G92" s="34">
        <f>STDEV(F90:F92)</f>
        <v>0</v>
      </c>
      <c r="H92" s="36">
        <f>(F92*100)/F80</f>
        <v>105.88235294117646</v>
      </c>
      <c r="I92" s="46">
        <f>AVERAGE(H90:H92)</f>
        <v>127.33957219251336</v>
      </c>
      <c r="J92"/>
      <c r="K92" s="35" t="s">
        <v>1467</v>
      </c>
      <c r="L92" s="29"/>
      <c r="M92" s="29"/>
      <c r="N92" s="33">
        <v>20</v>
      </c>
      <c r="O92" s="33"/>
      <c r="P92" s="34">
        <f t="shared" si="15"/>
        <v>200000000</v>
      </c>
      <c r="Q92" s="34">
        <f>STDEV(P90:P92)</f>
        <v>17320508.075688772</v>
      </c>
      <c r="R92" s="36">
        <f>(P92*100)/P80</f>
        <v>153.84615384615384</v>
      </c>
      <c r="S92" s="57">
        <f>AVERAGE(R90:R92)</f>
        <v>176.92307692307691</v>
      </c>
      <c r="U92"/>
    </row>
    <row r="93" spans="1:21" ht="16.5" thickBot="1">
      <c r="A93" s="37" t="s">
        <v>1472</v>
      </c>
      <c r="B93" s="21" t="s">
        <v>1457</v>
      </c>
      <c r="C93" s="22" t="s">
        <v>1458</v>
      </c>
      <c r="D93" s="22" t="s">
        <v>1459</v>
      </c>
      <c r="E93" s="21" t="s">
        <v>1460</v>
      </c>
      <c r="F93" s="34"/>
      <c r="G93" s="34"/>
      <c r="H93" s="18"/>
      <c r="I93"/>
      <c r="J93"/>
      <c r="K93" s="37" t="s">
        <v>1472</v>
      </c>
      <c r="L93" s="21" t="s">
        <v>1457</v>
      </c>
      <c r="M93" s="22" t="s">
        <v>1458</v>
      </c>
      <c r="N93" s="54" t="s">
        <v>1459</v>
      </c>
      <c r="O93" s="48" t="s">
        <v>1460</v>
      </c>
      <c r="P93" s="34"/>
      <c r="Q93" s="34"/>
      <c r="R93" s="18"/>
      <c r="S93" s="19"/>
      <c r="U93"/>
    </row>
    <row r="94" spans="1:21" ht="16.5" thickBot="1">
      <c r="A94" s="28" t="s">
        <v>1464</v>
      </c>
      <c r="B94" s="29"/>
      <c r="C94" s="29"/>
      <c r="D94" s="29">
        <v>11</v>
      </c>
      <c r="E94" s="29"/>
      <c r="F94" s="34">
        <f>D94*10^5*10^2</f>
        <v>110000000</v>
      </c>
      <c r="G94" s="34"/>
      <c r="H94" s="36">
        <f>(F94*100)/F78</f>
        <v>1000</v>
      </c>
      <c r="I94"/>
      <c r="J94"/>
      <c r="K94" s="28" t="s">
        <v>1464</v>
      </c>
      <c r="L94" s="29"/>
      <c r="M94" s="29"/>
      <c r="N94" s="33">
        <v>28</v>
      </c>
      <c r="O94" s="44"/>
      <c r="P94" s="34">
        <f t="shared" si="15"/>
        <v>280000000</v>
      </c>
      <c r="Q94" s="34"/>
      <c r="R94" s="36">
        <f>(P94*100)/P78</f>
        <v>280</v>
      </c>
      <c r="S94" s="19"/>
      <c r="U94"/>
    </row>
    <row r="95" spans="1:21" ht="16.5" thickBot="1">
      <c r="A95" s="28" t="s">
        <v>1466</v>
      </c>
      <c r="B95" s="29"/>
      <c r="C95" s="29"/>
      <c r="D95" s="29">
        <v>14</v>
      </c>
      <c r="E95" s="29"/>
      <c r="F95" s="34">
        <f t="shared" ref="F95:F96" si="16">D95*10^5*10^2</f>
        <v>140000000</v>
      </c>
      <c r="G95" s="34"/>
      <c r="H95" s="36">
        <f>(F95*100)/F79</f>
        <v>875</v>
      </c>
      <c r="I95"/>
      <c r="J95"/>
      <c r="K95" s="28" t="s">
        <v>1466</v>
      </c>
      <c r="L95" s="29"/>
      <c r="M95" s="29"/>
      <c r="N95" s="33">
        <v>28</v>
      </c>
      <c r="O95" s="44"/>
      <c r="P95" s="34">
        <f t="shared" si="15"/>
        <v>280000000</v>
      </c>
      <c r="Q95" s="34"/>
      <c r="R95" s="36">
        <f>(P95*100)/P79</f>
        <v>215.38461538461539</v>
      </c>
      <c r="S95" s="19"/>
      <c r="U95"/>
    </row>
    <row r="96" spans="1:21" ht="16.5" thickBot="1">
      <c r="A96" s="35" t="s">
        <v>1467</v>
      </c>
      <c r="B96" s="29"/>
      <c r="C96" s="29"/>
      <c r="D96" s="29">
        <v>14</v>
      </c>
      <c r="E96" s="29"/>
      <c r="F96" s="34">
        <f t="shared" si="16"/>
        <v>140000000</v>
      </c>
      <c r="G96" s="34">
        <f>STDEV(F94:F96)</f>
        <v>17320508.075688772</v>
      </c>
      <c r="H96" s="36">
        <f>(F96*100)/F80</f>
        <v>823.52941176470586</v>
      </c>
      <c r="I96" s="46">
        <f>AVERAGE(H94:H96)</f>
        <v>899.50980392156862</v>
      </c>
      <c r="J96"/>
      <c r="K96" s="35" t="s">
        <v>1467</v>
      </c>
      <c r="L96" s="29"/>
      <c r="M96" s="29"/>
      <c r="N96" s="33">
        <v>30</v>
      </c>
      <c r="O96" s="44"/>
      <c r="P96" s="34">
        <f t="shared" si="15"/>
        <v>300000000</v>
      </c>
      <c r="Q96" s="34">
        <f>STDEV(P94:P96)</f>
        <v>11547005.383792516</v>
      </c>
      <c r="R96" s="36">
        <f>(P96*100)/P80</f>
        <v>230.76923076923077</v>
      </c>
      <c r="S96" s="57">
        <f>AVERAGE(R94:R96)</f>
        <v>242.05128205128207</v>
      </c>
      <c r="U96"/>
    </row>
    <row r="97" spans="1:21" ht="15.75">
      <c r="A97" s="18"/>
      <c r="B97" s="18"/>
      <c r="C97" s="18"/>
      <c r="D97" s="18"/>
      <c r="E97" s="18"/>
      <c r="F97" s="18"/>
      <c r="G97" s="18"/>
      <c r="H97" s="18"/>
      <c r="I97" s="19"/>
      <c r="J97"/>
      <c r="K97"/>
      <c r="L97"/>
      <c r="M97"/>
      <c r="N97"/>
      <c r="O97"/>
      <c r="P97"/>
      <c r="Q97"/>
      <c r="R97"/>
      <c r="S97"/>
      <c r="T97"/>
      <c r="U97"/>
    </row>
    <row r="98" spans="1:21" ht="16.5" thickBot="1">
      <c r="A98" s="17" t="s">
        <v>1188</v>
      </c>
      <c r="B98" s="18"/>
      <c r="C98" s="18"/>
      <c r="D98" s="18"/>
      <c r="E98" s="18"/>
      <c r="F98" s="18"/>
      <c r="G98" s="18"/>
      <c r="H98"/>
      <c r="I98" s="60"/>
      <c r="K98" s="17" t="s">
        <v>1191</v>
      </c>
      <c r="L98" s="18"/>
      <c r="M98" s="18"/>
      <c r="N98" s="18"/>
      <c r="O98" s="18"/>
      <c r="P98" s="18"/>
      <c r="Q98" s="18"/>
      <c r="R98"/>
      <c r="S98"/>
      <c r="T98"/>
      <c r="U98"/>
    </row>
    <row r="99" spans="1:21" ht="16.5" thickBot="1">
      <c r="A99" s="20" t="s">
        <v>1456</v>
      </c>
      <c r="B99" s="21" t="s">
        <v>1457</v>
      </c>
      <c r="C99" s="22" t="s">
        <v>1458</v>
      </c>
      <c r="D99" s="22" t="s">
        <v>1459</v>
      </c>
      <c r="E99" s="23" t="s">
        <v>1460</v>
      </c>
      <c r="F99" s="24" t="s">
        <v>1461</v>
      </c>
      <c r="G99" s="52" t="s">
        <v>1462</v>
      </c>
      <c r="H99" s="50" t="s">
        <v>1447</v>
      </c>
      <c r="I99" s="25" t="s">
        <v>1463</v>
      </c>
      <c r="K99" s="20" t="s">
        <v>1456</v>
      </c>
      <c r="L99" s="21" t="s">
        <v>1457</v>
      </c>
      <c r="M99" s="22" t="s">
        <v>1458</v>
      </c>
      <c r="N99" s="22" t="s">
        <v>1459</v>
      </c>
      <c r="O99" s="23" t="s">
        <v>1460</v>
      </c>
      <c r="P99" s="24" t="s">
        <v>1461</v>
      </c>
      <c r="Q99" s="25" t="s">
        <v>1462</v>
      </c>
      <c r="R99" s="24" t="s">
        <v>1447</v>
      </c>
      <c r="S99" s="25" t="s">
        <v>1463</v>
      </c>
      <c r="U99"/>
    </row>
    <row r="100" spans="1:21" ht="16.5" thickBot="1">
      <c r="A100" s="28" t="s">
        <v>1464</v>
      </c>
      <c r="B100" s="29">
        <v>10</v>
      </c>
      <c r="C100" s="29"/>
      <c r="D100" s="29"/>
      <c r="E100" s="30"/>
      <c r="F100" s="31">
        <f>B100*10^5</f>
        <v>1000000</v>
      </c>
      <c r="G100" s="61"/>
      <c r="H100" s="32">
        <v>100</v>
      </c>
      <c r="I100"/>
      <c r="K100" s="28" t="s">
        <v>1464</v>
      </c>
      <c r="L100" s="29"/>
      <c r="M100" s="29"/>
      <c r="N100" s="29">
        <v>16</v>
      </c>
      <c r="O100" s="30"/>
      <c r="P100" s="31">
        <f>N100*10^7</f>
        <v>160000000</v>
      </c>
      <c r="Q100" s="34"/>
      <c r="R100" s="32">
        <v>100</v>
      </c>
      <c r="S100"/>
      <c r="U100"/>
    </row>
    <row r="101" spans="1:21" ht="16.5" thickBot="1">
      <c r="A101" s="28" t="s">
        <v>1466</v>
      </c>
      <c r="B101" s="29">
        <v>10</v>
      </c>
      <c r="C101" s="29"/>
      <c r="D101" s="29"/>
      <c r="E101" s="30"/>
      <c r="F101" s="31">
        <f t="shared" ref="F101:F102" si="17">B101*10^5</f>
        <v>1000000</v>
      </c>
      <c r="G101" s="61"/>
      <c r="H101" s="32">
        <v>100</v>
      </c>
      <c r="I101"/>
      <c r="K101" s="28" t="s">
        <v>1466</v>
      </c>
      <c r="L101" s="29"/>
      <c r="M101" s="29"/>
      <c r="N101" s="29">
        <v>20</v>
      </c>
      <c r="O101" s="30"/>
      <c r="P101" s="31">
        <f t="shared" ref="P101:P118" si="18">N101*10^7</f>
        <v>200000000</v>
      </c>
      <c r="Q101" s="34"/>
      <c r="R101" s="32">
        <v>100</v>
      </c>
      <c r="S101"/>
      <c r="U101"/>
    </row>
    <row r="102" spans="1:21" ht="16.5" thickBot="1">
      <c r="A102" s="35" t="s">
        <v>1467</v>
      </c>
      <c r="B102" s="29">
        <v>10</v>
      </c>
      <c r="C102" s="29"/>
      <c r="D102" s="29"/>
      <c r="E102" s="30"/>
      <c r="F102" s="31">
        <f t="shared" si="17"/>
        <v>1000000</v>
      </c>
      <c r="G102" s="61">
        <f>STDEV(F100:F102)</f>
        <v>0</v>
      </c>
      <c r="H102" s="32">
        <v>100</v>
      </c>
      <c r="I102" s="46">
        <f>100</f>
        <v>100</v>
      </c>
      <c r="K102" s="35" t="s">
        <v>1467</v>
      </c>
      <c r="L102" s="29"/>
      <c r="M102" s="29"/>
      <c r="N102" s="29">
        <v>22</v>
      </c>
      <c r="O102" s="30"/>
      <c r="P102" s="31">
        <f t="shared" si="18"/>
        <v>220000000</v>
      </c>
      <c r="Q102" s="34">
        <f>STDEV(P100:P102)</f>
        <v>30550504.633038975</v>
      </c>
      <c r="R102" s="32">
        <v>100</v>
      </c>
      <c r="S102" s="46">
        <f>100</f>
        <v>100</v>
      </c>
      <c r="U102"/>
    </row>
    <row r="103" spans="1:21" ht="16.5" thickBot="1">
      <c r="A103" s="37" t="s">
        <v>1468</v>
      </c>
      <c r="B103" s="41" t="s">
        <v>1457</v>
      </c>
      <c r="C103" s="22" t="s">
        <v>1458</v>
      </c>
      <c r="D103" s="22" t="s">
        <v>1459</v>
      </c>
      <c r="E103" s="21" t="s">
        <v>1460</v>
      </c>
      <c r="F103" s="18"/>
      <c r="G103" s="61"/>
      <c r="H103" s="18"/>
      <c r="I103"/>
      <c r="K103" s="37" t="s">
        <v>1468</v>
      </c>
      <c r="L103" s="21" t="s">
        <v>1457</v>
      </c>
      <c r="M103" s="51" t="s">
        <v>1458</v>
      </c>
      <c r="N103" s="22" t="s">
        <v>1459</v>
      </c>
      <c r="O103" s="23" t="s">
        <v>1460</v>
      </c>
      <c r="P103" s="31"/>
      <c r="Q103" s="34"/>
      <c r="R103" s="18"/>
      <c r="S103"/>
      <c r="U103"/>
    </row>
    <row r="104" spans="1:21" ht="16.5" thickBot="1">
      <c r="A104" s="28" t="s">
        <v>1464</v>
      </c>
      <c r="B104" s="29">
        <v>5</v>
      </c>
      <c r="C104" s="59"/>
      <c r="D104" s="29"/>
      <c r="E104" s="29"/>
      <c r="F104" s="34">
        <f>B104*10^2*10^3</f>
        <v>500000</v>
      </c>
      <c r="G104" s="61"/>
      <c r="H104" s="36">
        <f>(F104*100)/F100</f>
        <v>50</v>
      </c>
      <c r="I104"/>
      <c r="K104" s="28" t="s">
        <v>1464</v>
      </c>
      <c r="L104" s="29"/>
      <c r="M104" s="29">
        <v>17</v>
      </c>
      <c r="N104" s="29">
        <v>9</v>
      </c>
      <c r="O104" s="30">
        <v>2</v>
      </c>
      <c r="P104" s="31">
        <f t="shared" si="18"/>
        <v>90000000</v>
      </c>
      <c r="Q104" s="34"/>
      <c r="R104" s="36">
        <f>(P104*100)/P100</f>
        <v>56.25</v>
      </c>
      <c r="S104"/>
      <c r="U104"/>
    </row>
    <row r="105" spans="1:21" ht="16.5" thickBot="1">
      <c r="A105" s="28" t="s">
        <v>1469</v>
      </c>
      <c r="B105" s="29">
        <v>10</v>
      </c>
      <c r="C105" s="59"/>
      <c r="D105" s="29"/>
      <c r="E105" s="29"/>
      <c r="F105" s="34">
        <f t="shared" ref="F105:F106" si="19">B105*10^2*10^3</f>
        <v>1000000</v>
      </c>
      <c r="G105" s="61"/>
      <c r="H105" s="36">
        <f>(F105*100)/F101</f>
        <v>100</v>
      </c>
      <c r="I105"/>
      <c r="K105" s="28" t="s">
        <v>1469</v>
      </c>
      <c r="L105" s="29"/>
      <c r="M105" s="29">
        <v>18</v>
      </c>
      <c r="N105" s="29">
        <v>9</v>
      </c>
      <c r="O105" s="30">
        <v>8</v>
      </c>
      <c r="P105" s="31">
        <f t="shared" si="18"/>
        <v>90000000</v>
      </c>
      <c r="Q105" s="34"/>
      <c r="R105" s="36">
        <f>(P106*100)/P101</f>
        <v>55</v>
      </c>
      <c r="S105"/>
      <c r="U105"/>
    </row>
    <row r="106" spans="1:21" ht="16.5" thickBot="1">
      <c r="A106" s="35" t="s">
        <v>1467</v>
      </c>
      <c r="B106" s="29">
        <v>11</v>
      </c>
      <c r="C106" s="59"/>
      <c r="D106" s="29"/>
      <c r="E106" s="29"/>
      <c r="F106" s="34">
        <f t="shared" si="19"/>
        <v>1100000</v>
      </c>
      <c r="G106" s="61">
        <f>STDEV(F104:F106)</f>
        <v>321455.02536643168</v>
      </c>
      <c r="H106" s="36">
        <f>(F106*100)/F102</f>
        <v>110</v>
      </c>
      <c r="I106" s="46">
        <f>AVERAGE(H104:H106)</f>
        <v>86.666666666666671</v>
      </c>
      <c r="K106" s="35" t="s">
        <v>1467</v>
      </c>
      <c r="L106" s="29"/>
      <c r="M106" s="29">
        <v>20</v>
      </c>
      <c r="N106" s="29">
        <v>11</v>
      </c>
      <c r="O106" s="30">
        <v>10</v>
      </c>
      <c r="P106" s="31">
        <f t="shared" si="18"/>
        <v>110000000</v>
      </c>
      <c r="Q106" s="34">
        <f>STDEV(P104:P106)</f>
        <v>11547005.383792516</v>
      </c>
      <c r="R106" s="36">
        <f>(P106*100)/P102</f>
        <v>50</v>
      </c>
      <c r="S106" s="46">
        <f>AVERAGE(R104:R106)</f>
        <v>53.75</v>
      </c>
      <c r="U106"/>
    </row>
    <row r="107" spans="1:21" ht="16.5" thickBot="1">
      <c r="A107" s="37" t="s">
        <v>1470</v>
      </c>
      <c r="B107" s="41" t="s">
        <v>1457</v>
      </c>
      <c r="C107" s="22" t="s">
        <v>1458</v>
      </c>
      <c r="D107" s="22" t="s">
        <v>1459</v>
      </c>
      <c r="E107" s="21" t="s">
        <v>1460</v>
      </c>
      <c r="F107" s="34"/>
      <c r="G107" s="61"/>
      <c r="H107" s="36"/>
      <c r="I107"/>
      <c r="K107" s="37" t="s">
        <v>1470</v>
      </c>
      <c r="L107" s="21" t="s">
        <v>1457</v>
      </c>
      <c r="M107" s="51" t="s">
        <v>1458</v>
      </c>
      <c r="N107" s="51" t="s">
        <v>1459</v>
      </c>
      <c r="O107" s="23" t="s">
        <v>1460</v>
      </c>
      <c r="P107" s="31"/>
      <c r="Q107" s="34"/>
      <c r="R107" s="36"/>
      <c r="S107"/>
      <c r="U107"/>
    </row>
    <row r="108" spans="1:21" ht="16.5" thickBot="1">
      <c r="A108" s="28" t="s">
        <v>1464</v>
      </c>
      <c r="B108" s="29">
        <v>0</v>
      </c>
      <c r="C108" s="59"/>
      <c r="D108" s="59"/>
      <c r="E108" s="29"/>
      <c r="F108" s="34">
        <v>100</v>
      </c>
      <c r="G108" s="61"/>
      <c r="H108" s="40">
        <f>(F108*100)/F100</f>
        <v>0.01</v>
      </c>
      <c r="I108"/>
      <c r="K108" s="28" t="s">
        <v>1464</v>
      </c>
      <c r="L108" s="29" t="s">
        <v>1465</v>
      </c>
      <c r="M108" s="29">
        <v>16</v>
      </c>
      <c r="N108" s="29">
        <v>6</v>
      </c>
      <c r="O108" s="30">
        <v>1</v>
      </c>
      <c r="P108" s="31">
        <f t="shared" si="18"/>
        <v>60000000</v>
      </c>
      <c r="Q108" s="34"/>
      <c r="R108" s="40">
        <f>(P108*100)/P100</f>
        <v>37.5</v>
      </c>
      <c r="S108"/>
      <c r="U108"/>
    </row>
    <row r="109" spans="1:21" ht="16.5" thickBot="1">
      <c r="A109" s="28" t="s">
        <v>1466</v>
      </c>
      <c r="B109" s="29">
        <v>0</v>
      </c>
      <c r="C109" s="59"/>
      <c r="D109" s="59"/>
      <c r="E109" s="29"/>
      <c r="F109" s="34">
        <v>100</v>
      </c>
      <c r="G109" s="61"/>
      <c r="H109" s="40">
        <f>(F109*100)/F101</f>
        <v>0.01</v>
      </c>
      <c r="I109"/>
      <c r="K109" s="28" t="s">
        <v>1466</v>
      </c>
      <c r="L109" s="29" t="s">
        <v>1465</v>
      </c>
      <c r="M109" s="29">
        <v>17</v>
      </c>
      <c r="N109" s="29">
        <v>5</v>
      </c>
      <c r="O109" s="30">
        <v>3</v>
      </c>
      <c r="P109" s="31">
        <f t="shared" si="18"/>
        <v>50000000</v>
      </c>
      <c r="Q109" s="34"/>
      <c r="R109" s="40">
        <f>(P109*100)/P101</f>
        <v>25</v>
      </c>
      <c r="S109"/>
      <c r="U109"/>
    </row>
    <row r="110" spans="1:21" ht="16.5" thickBot="1">
      <c r="A110" s="35" t="s">
        <v>1467</v>
      </c>
      <c r="B110" s="29">
        <v>0</v>
      </c>
      <c r="C110" s="59"/>
      <c r="D110" s="59"/>
      <c r="E110" s="29"/>
      <c r="F110" s="34">
        <v>100</v>
      </c>
      <c r="G110" s="61">
        <f>STDEV(F108:F110)</f>
        <v>0</v>
      </c>
      <c r="H110" s="40">
        <f>(F110*100)/F102</f>
        <v>0.01</v>
      </c>
      <c r="I110" s="46">
        <f>AVERAGE(H108:H110)</f>
        <v>0.01</v>
      </c>
      <c r="K110" s="35" t="s">
        <v>1467</v>
      </c>
      <c r="L110" s="29" t="s">
        <v>1465</v>
      </c>
      <c r="M110" s="29">
        <v>18</v>
      </c>
      <c r="N110" s="29">
        <v>6</v>
      </c>
      <c r="O110" s="30">
        <v>4</v>
      </c>
      <c r="P110" s="31">
        <f t="shared" si="18"/>
        <v>60000000</v>
      </c>
      <c r="Q110" s="34">
        <f>STDEV(P108:P110)</f>
        <v>5773502.6918962579</v>
      </c>
      <c r="R110" s="40">
        <f>(P110*100)/P102</f>
        <v>27.272727272727273</v>
      </c>
      <c r="S110" s="46">
        <f>AVERAGE(R108:R110)</f>
        <v>29.924242424242426</v>
      </c>
      <c r="U110"/>
    </row>
    <row r="111" spans="1:21" ht="16.5" thickBot="1">
      <c r="A111" s="37" t="s">
        <v>1471</v>
      </c>
      <c r="B111" s="41" t="s">
        <v>1457</v>
      </c>
      <c r="C111" s="22" t="s">
        <v>1458</v>
      </c>
      <c r="D111" s="22" t="s">
        <v>1459</v>
      </c>
      <c r="E111" s="21" t="s">
        <v>1460</v>
      </c>
      <c r="F111" s="34"/>
      <c r="G111" s="61"/>
      <c r="H111" s="36"/>
      <c r="I111"/>
      <c r="K111" s="37" t="s">
        <v>1471</v>
      </c>
      <c r="L111" s="21" t="s">
        <v>1457</v>
      </c>
      <c r="M111" s="51" t="s">
        <v>1458</v>
      </c>
      <c r="N111" s="51" t="s">
        <v>1459</v>
      </c>
      <c r="O111" s="23" t="s">
        <v>1460</v>
      </c>
      <c r="P111" s="31"/>
      <c r="Q111" s="34"/>
      <c r="R111" s="36"/>
      <c r="S111"/>
      <c r="U111"/>
    </row>
    <row r="112" spans="1:21" ht="16.5" thickBot="1">
      <c r="A112" s="28" t="s">
        <v>1464</v>
      </c>
      <c r="B112" s="29">
        <v>0</v>
      </c>
      <c r="C112" s="59"/>
      <c r="D112" s="59"/>
      <c r="E112" s="29"/>
      <c r="F112" s="34">
        <v>100</v>
      </c>
      <c r="G112" s="61"/>
      <c r="H112" s="36">
        <f>(F112*100)/F100</f>
        <v>0.01</v>
      </c>
      <c r="I112"/>
      <c r="K112" s="28" t="s">
        <v>1464</v>
      </c>
      <c r="L112" s="29" t="s">
        <v>1465</v>
      </c>
      <c r="M112" s="29">
        <v>18</v>
      </c>
      <c r="N112" s="29">
        <v>8</v>
      </c>
      <c r="O112" s="30">
        <v>0</v>
      </c>
      <c r="P112" s="31">
        <f t="shared" si="18"/>
        <v>80000000</v>
      </c>
      <c r="Q112" s="34"/>
      <c r="R112" s="36">
        <f>(P112*100)/P100</f>
        <v>50</v>
      </c>
      <c r="S112"/>
      <c r="U112"/>
    </row>
    <row r="113" spans="1:21" ht="16.5" thickBot="1">
      <c r="A113" s="28" t="s">
        <v>1466</v>
      </c>
      <c r="B113" s="29">
        <v>0</v>
      </c>
      <c r="C113" s="59"/>
      <c r="D113" s="59"/>
      <c r="E113" s="29"/>
      <c r="F113" s="34">
        <v>100</v>
      </c>
      <c r="G113" s="61"/>
      <c r="H113" s="36">
        <f>(F113*100)/F101</f>
        <v>0.01</v>
      </c>
      <c r="I113"/>
      <c r="K113" s="28" t="s">
        <v>1466</v>
      </c>
      <c r="L113" s="29" t="s">
        <v>1465</v>
      </c>
      <c r="M113" s="29">
        <v>25</v>
      </c>
      <c r="N113" s="29">
        <v>6</v>
      </c>
      <c r="O113" s="30">
        <v>0</v>
      </c>
      <c r="P113" s="31">
        <f t="shared" si="18"/>
        <v>60000000</v>
      </c>
      <c r="Q113" s="34"/>
      <c r="R113" s="36">
        <f>(P113*100)/P101</f>
        <v>30</v>
      </c>
      <c r="S113"/>
      <c r="U113"/>
    </row>
    <row r="114" spans="1:21" ht="16.5" thickBot="1">
      <c r="A114" s="35" t="s">
        <v>1467</v>
      </c>
      <c r="B114" s="29">
        <v>0</v>
      </c>
      <c r="C114" s="59"/>
      <c r="D114" s="59"/>
      <c r="E114" s="29"/>
      <c r="F114" s="34">
        <v>100</v>
      </c>
      <c r="G114" s="61">
        <f>STDEV(F112:F114)</f>
        <v>0</v>
      </c>
      <c r="H114" s="36">
        <f>(F114*100)/F102</f>
        <v>0.01</v>
      </c>
      <c r="I114" s="46">
        <f>AVERAGE(H112:H114)</f>
        <v>0.01</v>
      </c>
      <c r="K114" s="35" t="s">
        <v>1467</v>
      </c>
      <c r="L114" s="29" t="s">
        <v>1465</v>
      </c>
      <c r="M114" s="29">
        <v>28</v>
      </c>
      <c r="N114" s="29">
        <v>6</v>
      </c>
      <c r="O114" s="30">
        <v>0</v>
      </c>
      <c r="P114" s="31">
        <f t="shared" si="18"/>
        <v>60000000</v>
      </c>
      <c r="Q114" s="34">
        <f>STDEV(P112:P114)</f>
        <v>11547005.383792501</v>
      </c>
      <c r="R114" s="36">
        <f>(P114*100)/P102</f>
        <v>27.272727272727273</v>
      </c>
      <c r="S114" s="46">
        <f>AVERAGE(R112:R114)</f>
        <v>35.757575757575758</v>
      </c>
      <c r="U114"/>
    </row>
    <row r="115" spans="1:21" ht="16.5" thickBot="1">
      <c r="A115" s="37" t="s">
        <v>1472</v>
      </c>
      <c r="B115" s="41" t="s">
        <v>1457</v>
      </c>
      <c r="C115" s="22" t="s">
        <v>1458</v>
      </c>
      <c r="D115" s="22" t="s">
        <v>1459</v>
      </c>
      <c r="E115" s="21" t="s">
        <v>1460</v>
      </c>
      <c r="F115" s="34"/>
      <c r="G115" s="61"/>
      <c r="H115" s="18"/>
      <c r="I115"/>
      <c r="K115" s="37" t="s">
        <v>1472</v>
      </c>
      <c r="L115" s="21" t="s">
        <v>1457</v>
      </c>
      <c r="M115" s="51" t="s">
        <v>1458</v>
      </c>
      <c r="N115" s="51" t="s">
        <v>1459</v>
      </c>
      <c r="O115" s="23" t="s">
        <v>1460</v>
      </c>
      <c r="P115" s="31"/>
      <c r="Q115" s="34"/>
      <c r="R115" s="18"/>
      <c r="S115"/>
      <c r="U115"/>
    </row>
    <row r="116" spans="1:21" ht="16.5" thickBot="1">
      <c r="A116" s="28" t="s">
        <v>1464</v>
      </c>
      <c r="B116" s="29">
        <v>0</v>
      </c>
      <c r="C116" s="59"/>
      <c r="D116" s="59"/>
      <c r="E116" s="29"/>
      <c r="F116" s="34">
        <f>100</f>
        <v>100</v>
      </c>
      <c r="G116" s="61"/>
      <c r="H116" s="36">
        <f>(F116*100)/F100</f>
        <v>0.01</v>
      </c>
      <c r="I116"/>
      <c r="K116" s="28" t="s">
        <v>1464</v>
      </c>
      <c r="L116" s="29" t="s">
        <v>1465</v>
      </c>
      <c r="M116" s="29">
        <v>12</v>
      </c>
      <c r="N116" s="29">
        <v>7</v>
      </c>
      <c r="O116" s="30">
        <v>3</v>
      </c>
      <c r="P116" s="31">
        <f t="shared" si="18"/>
        <v>70000000</v>
      </c>
      <c r="Q116" s="34"/>
      <c r="R116" s="36">
        <f>(P116*100)/P100</f>
        <v>43.75</v>
      </c>
      <c r="S116"/>
      <c r="U116"/>
    </row>
    <row r="117" spans="1:21" ht="16.5" thickBot="1">
      <c r="A117" s="28" t="s">
        <v>1466</v>
      </c>
      <c r="B117" s="29">
        <v>0</v>
      </c>
      <c r="C117" s="59"/>
      <c r="D117" s="59"/>
      <c r="E117" s="29"/>
      <c r="F117" s="34">
        <f>100</f>
        <v>100</v>
      </c>
      <c r="G117" s="61"/>
      <c r="H117" s="36">
        <f>(F117*100)/F101</f>
        <v>0.01</v>
      </c>
      <c r="I117"/>
      <c r="K117" s="28" t="s">
        <v>1466</v>
      </c>
      <c r="L117" s="29" t="s">
        <v>1465</v>
      </c>
      <c r="M117" s="29">
        <v>15</v>
      </c>
      <c r="N117" s="29">
        <v>8</v>
      </c>
      <c r="O117" s="30">
        <v>4</v>
      </c>
      <c r="P117" s="31">
        <f t="shared" si="18"/>
        <v>80000000</v>
      </c>
      <c r="Q117" s="34"/>
      <c r="R117" s="36">
        <f>(P117*100)/P101</f>
        <v>40</v>
      </c>
      <c r="S117"/>
      <c r="U117"/>
    </row>
    <row r="118" spans="1:21" ht="16.5" thickBot="1">
      <c r="A118" s="35" t="s">
        <v>1467</v>
      </c>
      <c r="B118" s="29">
        <v>0</v>
      </c>
      <c r="C118" s="59"/>
      <c r="D118" s="59"/>
      <c r="E118" s="29"/>
      <c r="F118" s="34">
        <f>100</f>
        <v>100</v>
      </c>
      <c r="G118" s="61">
        <f>STDEV(F116:F118)</f>
        <v>0</v>
      </c>
      <c r="H118" s="36">
        <f>(F118*100)/F102</f>
        <v>0.01</v>
      </c>
      <c r="I118" s="46">
        <f>AVERAGE(H116:H118)</f>
        <v>0.01</v>
      </c>
      <c r="K118" s="35" t="s">
        <v>1467</v>
      </c>
      <c r="L118" s="29" t="s">
        <v>1465</v>
      </c>
      <c r="M118" s="29">
        <v>11</v>
      </c>
      <c r="N118" s="29">
        <v>10</v>
      </c>
      <c r="O118" s="30">
        <v>4</v>
      </c>
      <c r="P118" s="31">
        <f t="shared" si="18"/>
        <v>100000000</v>
      </c>
      <c r="Q118" s="34">
        <f>STDEV(P116:P118)</f>
        <v>15275252.316519488</v>
      </c>
      <c r="R118" s="36">
        <f>(P118*100)/P102</f>
        <v>45.454545454545453</v>
      </c>
      <c r="S118" s="46">
        <f>AVERAGE(R116:R118)</f>
        <v>43.068181818181813</v>
      </c>
      <c r="U118"/>
    </row>
    <row r="119" spans="1:21" ht="15.75">
      <c r="U119"/>
    </row>
    <row r="120" spans="1:21" ht="16.5" thickBot="1">
      <c r="A120" s="17" t="s">
        <v>1194</v>
      </c>
      <c r="B120" s="18"/>
      <c r="C120" s="18"/>
      <c r="D120" s="18"/>
      <c r="E120" s="18"/>
      <c r="F120" s="18"/>
      <c r="G120" s="18"/>
      <c r="H120" s="19"/>
      <c r="I120"/>
      <c r="K120" s="17" t="s">
        <v>1211</v>
      </c>
      <c r="L120" s="18"/>
      <c r="M120" s="18"/>
      <c r="N120" s="18"/>
      <c r="O120" s="18"/>
      <c r="P120" s="18"/>
      <c r="Q120" s="18"/>
      <c r="R120"/>
      <c r="S120"/>
    </row>
    <row r="121" spans="1:21" ht="16.5" thickBot="1">
      <c r="A121" s="20" t="s">
        <v>1456</v>
      </c>
      <c r="B121" s="21" t="s">
        <v>1457</v>
      </c>
      <c r="C121" s="22" t="s">
        <v>1458</v>
      </c>
      <c r="D121" s="22" t="s">
        <v>1459</v>
      </c>
      <c r="E121" s="23" t="s">
        <v>1460</v>
      </c>
      <c r="F121" s="24" t="s">
        <v>1461</v>
      </c>
      <c r="G121" s="52" t="s">
        <v>1462</v>
      </c>
      <c r="H121" s="24" t="s">
        <v>1447</v>
      </c>
      <c r="I121" s="25" t="s">
        <v>1463</v>
      </c>
      <c r="K121" s="20" t="s">
        <v>1456</v>
      </c>
      <c r="L121" s="21" t="s">
        <v>1457</v>
      </c>
      <c r="M121" s="22" t="s">
        <v>1458</v>
      </c>
      <c r="N121" s="22" t="s">
        <v>1459</v>
      </c>
      <c r="O121" s="23" t="s">
        <v>1460</v>
      </c>
      <c r="P121" s="52" t="s">
        <v>1462</v>
      </c>
      <c r="Q121" s="24" t="s">
        <v>1461</v>
      </c>
      <c r="R121" s="24" t="s">
        <v>1447</v>
      </c>
      <c r="S121" s="25" t="s">
        <v>1463</v>
      </c>
    </row>
    <row r="122" spans="1:21" ht="16.5" thickBot="1">
      <c r="A122" s="28" t="s">
        <v>1464</v>
      </c>
      <c r="B122" s="29" t="s">
        <v>1465</v>
      </c>
      <c r="C122" s="29">
        <v>18</v>
      </c>
      <c r="D122" s="29"/>
      <c r="E122" s="29"/>
      <c r="F122" s="34">
        <f>C122*10^6</f>
        <v>18000000</v>
      </c>
      <c r="G122" s="34"/>
      <c r="H122" s="32">
        <v>100</v>
      </c>
      <c r="I122" s="18"/>
      <c r="K122" s="28" t="s">
        <v>1464</v>
      </c>
      <c r="L122" s="29" t="s">
        <v>1465</v>
      </c>
      <c r="M122" s="29">
        <v>8</v>
      </c>
      <c r="N122" s="29"/>
      <c r="O122" s="30"/>
      <c r="P122" s="34"/>
      <c r="Q122" s="31">
        <f>M122*10^6</f>
        <v>8000000</v>
      </c>
      <c r="R122" s="32">
        <v>100</v>
      </c>
      <c r="S122"/>
    </row>
    <row r="123" spans="1:21" ht="16.5" thickBot="1">
      <c r="A123" s="28" t="s">
        <v>1466</v>
      </c>
      <c r="B123" s="29" t="s">
        <v>1465</v>
      </c>
      <c r="C123" s="29">
        <v>18</v>
      </c>
      <c r="D123" s="29"/>
      <c r="E123" s="29"/>
      <c r="F123" s="34">
        <f t="shared" ref="F123:F140" si="20">C123*10^6</f>
        <v>18000000</v>
      </c>
      <c r="G123" s="34"/>
      <c r="H123" s="32">
        <v>100</v>
      </c>
      <c r="I123" s="18"/>
      <c r="K123" s="28" t="s">
        <v>1466</v>
      </c>
      <c r="L123" s="29" t="s">
        <v>1465</v>
      </c>
      <c r="M123" s="29">
        <v>9</v>
      </c>
      <c r="N123" s="29"/>
      <c r="O123" s="30"/>
      <c r="P123" s="34"/>
      <c r="Q123" s="31">
        <f>M123*10^6</f>
        <v>9000000</v>
      </c>
      <c r="R123" s="32">
        <v>100</v>
      </c>
      <c r="S123" s="18"/>
    </row>
    <row r="124" spans="1:21" ht="16.5" thickBot="1">
      <c r="A124" s="35" t="s">
        <v>1467</v>
      </c>
      <c r="B124" s="29" t="s">
        <v>1465</v>
      </c>
      <c r="C124" s="29">
        <v>18</v>
      </c>
      <c r="D124" s="29"/>
      <c r="E124" s="29"/>
      <c r="F124" s="34">
        <f t="shared" si="20"/>
        <v>18000000</v>
      </c>
      <c r="G124" s="34">
        <f>STDEV(F122:F124)</f>
        <v>0</v>
      </c>
      <c r="H124" s="32">
        <v>100</v>
      </c>
      <c r="I124" s="36">
        <f>100</f>
        <v>100</v>
      </c>
      <c r="K124" s="35" t="s">
        <v>1467</v>
      </c>
      <c r="L124" s="29" t="s">
        <v>1465</v>
      </c>
      <c r="M124" s="29">
        <v>13</v>
      </c>
      <c r="N124" s="29"/>
      <c r="O124" s="30"/>
      <c r="P124" s="34">
        <f>STDEV(Q122:Q124)</f>
        <v>2645751.3110645907</v>
      </c>
      <c r="Q124" s="31">
        <f>M124*10^6</f>
        <v>13000000</v>
      </c>
      <c r="R124" s="32">
        <v>100</v>
      </c>
      <c r="S124" s="36">
        <f>100</f>
        <v>100</v>
      </c>
    </row>
    <row r="125" spans="1:21" ht="16.5" thickBot="1">
      <c r="A125" s="37" t="s">
        <v>1468</v>
      </c>
      <c r="B125" s="21" t="s">
        <v>1457</v>
      </c>
      <c r="C125" s="51" t="s">
        <v>1458</v>
      </c>
      <c r="D125" s="22" t="s">
        <v>1459</v>
      </c>
      <c r="E125" s="21" t="s">
        <v>1460</v>
      </c>
      <c r="F125" s="34"/>
      <c r="G125" s="34"/>
      <c r="H125" s="18"/>
      <c r="I125" s="18"/>
      <c r="K125" s="37" t="s">
        <v>1468</v>
      </c>
      <c r="L125" s="41" t="s">
        <v>1457</v>
      </c>
      <c r="M125" s="51" t="s">
        <v>1458</v>
      </c>
      <c r="N125" s="51" t="s">
        <v>1459</v>
      </c>
      <c r="O125" s="21" t="s">
        <v>1460</v>
      </c>
      <c r="P125" s="34"/>
      <c r="Q125" s="18"/>
      <c r="R125" s="18"/>
      <c r="S125" s="18"/>
    </row>
    <row r="126" spans="1:21" ht="16.5" thickBot="1">
      <c r="A126" s="28" t="s">
        <v>1464</v>
      </c>
      <c r="B126" s="29" t="s">
        <v>1465</v>
      </c>
      <c r="C126" s="29">
        <v>17</v>
      </c>
      <c r="D126" s="29"/>
      <c r="E126" s="62"/>
      <c r="F126" s="34">
        <f t="shared" si="20"/>
        <v>17000000</v>
      </c>
      <c r="G126" s="34"/>
      <c r="H126" s="36">
        <f>(F126*100)/F122</f>
        <v>94.444444444444443</v>
      </c>
      <c r="I126" s="18"/>
      <c r="K126" s="28" t="s">
        <v>1464</v>
      </c>
      <c r="L126" s="29" t="s">
        <v>1465</v>
      </c>
      <c r="M126" s="29">
        <v>2</v>
      </c>
      <c r="N126" s="29"/>
      <c r="O126" s="29"/>
      <c r="P126" s="34"/>
      <c r="Q126" s="34">
        <f>M126*10^6</f>
        <v>2000000</v>
      </c>
      <c r="R126" s="36">
        <f>(Q126*100)/Q122</f>
        <v>25</v>
      </c>
      <c r="S126" s="18"/>
    </row>
    <row r="127" spans="1:21" ht="16.5" thickBot="1">
      <c r="A127" s="28" t="s">
        <v>1469</v>
      </c>
      <c r="B127" s="29" t="s">
        <v>1465</v>
      </c>
      <c r="C127" s="29">
        <v>17</v>
      </c>
      <c r="D127" s="29"/>
      <c r="E127" s="62"/>
      <c r="F127" s="34">
        <f t="shared" si="20"/>
        <v>17000000</v>
      </c>
      <c r="G127" s="34"/>
      <c r="H127" s="36">
        <f>(F127*100)/F123</f>
        <v>94.444444444444443</v>
      </c>
      <c r="I127" s="18"/>
      <c r="K127" s="28" t="s">
        <v>1469</v>
      </c>
      <c r="L127" s="29" t="s">
        <v>1465</v>
      </c>
      <c r="M127" s="29">
        <v>2</v>
      </c>
      <c r="N127" s="29"/>
      <c r="O127" s="29"/>
      <c r="P127" s="34"/>
      <c r="Q127" s="34">
        <f>M127*10^6</f>
        <v>2000000</v>
      </c>
      <c r="R127" s="36">
        <f t="shared" ref="R127:R128" si="21">(Q127*100)/Q123</f>
        <v>22.222222222222221</v>
      </c>
      <c r="S127" s="18"/>
    </row>
    <row r="128" spans="1:21" ht="16.5" thickBot="1">
      <c r="A128" s="35" t="s">
        <v>1467</v>
      </c>
      <c r="B128" s="29" t="s">
        <v>1465</v>
      </c>
      <c r="C128" s="29">
        <v>18</v>
      </c>
      <c r="D128" s="29"/>
      <c r="E128" s="62"/>
      <c r="F128" s="34">
        <f t="shared" si="20"/>
        <v>18000000</v>
      </c>
      <c r="G128" s="34">
        <f>STDEV(F126:F128)</f>
        <v>577350.26918962575</v>
      </c>
      <c r="H128" s="36">
        <f>(F128*100)/F124</f>
        <v>100</v>
      </c>
      <c r="I128" s="36">
        <f>AVERAGE(H126:H128)</f>
        <v>96.296296296296305</v>
      </c>
      <c r="K128" s="35" t="s">
        <v>1467</v>
      </c>
      <c r="L128" s="29" t="s">
        <v>1465</v>
      </c>
      <c r="M128" s="29">
        <v>3</v>
      </c>
      <c r="N128" s="29"/>
      <c r="O128" s="29"/>
      <c r="P128" s="34">
        <f>STDEV(Q126:Q128)</f>
        <v>577350.26918962551</v>
      </c>
      <c r="Q128" s="34">
        <f>M128*10^6</f>
        <v>3000000</v>
      </c>
      <c r="R128" s="36">
        <f t="shared" si="21"/>
        <v>23.076923076923077</v>
      </c>
      <c r="S128" s="36">
        <f>AVERAGE(R126:R128)</f>
        <v>23.43304843304843</v>
      </c>
    </row>
    <row r="129" spans="1:19" ht="16.5" thickBot="1">
      <c r="A129" s="37" t="s">
        <v>1470</v>
      </c>
      <c r="B129" s="21" t="s">
        <v>1457</v>
      </c>
      <c r="C129" s="51" t="s">
        <v>1458</v>
      </c>
      <c r="D129" s="22" t="s">
        <v>1459</v>
      </c>
      <c r="E129" s="21" t="s">
        <v>1460</v>
      </c>
      <c r="F129" s="34"/>
      <c r="G129" s="34"/>
      <c r="H129" s="18"/>
      <c r="I129" s="18"/>
      <c r="K129" s="37" t="s">
        <v>1470</v>
      </c>
      <c r="L129" s="41" t="s">
        <v>1457</v>
      </c>
      <c r="M129" s="51" t="s">
        <v>1458</v>
      </c>
      <c r="N129" s="51" t="s">
        <v>1459</v>
      </c>
      <c r="O129" s="21" t="s">
        <v>1460</v>
      </c>
      <c r="P129" s="34"/>
      <c r="Q129" s="34"/>
      <c r="R129" s="36"/>
      <c r="S129" s="18"/>
    </row>
    <row r="130" spans="1:19" ht="16.5" thickBot="1">
      <c r="A130" s="28" t="s">
        <v>1464</v>
      </c>
      <c r="B130" s="29" t="s">
        <v>1465</v>
      </c>
      <c r="C130" s="29">
        <v>24</v>
      </c>
      <c r="D130" s="29"/>
      <c r="E130" s="29"/>
      <c r="F130" s="34">
        <f t="shared" si="20"/>
        <v>24000000</v>
      </c>
      <c r="G130" s="34"/>
      <c r="H130" s="36">
        <f>(F130*100)/F122</f>
        <v>133.33333333333334</v>
      </c>
      <c r="I130" s="18"/>
      <c r="K130" s="28" t="s">
        <v>1464</v>
      </c>
      <c r="L130" s="29">
        <v>0</v>
      </c>
      <c r="M130" s="29">
        <v>0</v>
      </c>
      <c r="N130" s="29">
        <v>0</v>
      </c>
      <c r="O130" s="29">
        <v>0</v>
      </c>
      <c r="P130" s="34"/>
      <c r="Q130" s="34">
        <v>100</v>
      </c>
      <c r="R130" s="40">
        <f>(Q130*100)/Q122</f>
        <v>1.25E-3</v>
      </c>
      <c r="S130" s="18"/>
    </row>
    <row r="131" spans="1:19" ht="16.5" thickBot="1">
      <c r="A131" s="28" t="s">
        <v>1466</v>
      </c>
      <c r="B131" s="29" t="s">
        <v>1465</v>
      </c>
      <c r="C131" s="29">
        <v>24</v>
      </c>
      <c r="D131" s="29"/>
      <c r="E131" s="29"/>
      <c r="F131" s="34">
        <f t="shared" si="20"/>
        <v>24000000</v>
      </c>
      <c r="G131" s="34"/>
      <c r="H131" s="36">
        <f>(F131*100)/F123</f>
        <v>133.33333333333334</v>
      </c>
      <c r="I131" s="18"/>
      <c r="K131" s="28" t="s">
        <v>1466</v>
      </c>
      <c r="L131" s="29">
        <v>2</v>
      </c>
      <c r="M131" s="29">
        <v>0</v>
      </c>
      <c r="N131" s="29">
        <v>0</v>
      </c>
      <c r="O131" s="29">
        <v>0</v>
      </c>
      <c r="P131" s="34"/>
      <c r="Q131" s="34">
        <f>L131*10^5</f>
        <v>200000</v>
      </c>
      <c r="R131" s="40">
        <f>(Q131*100)/Q123</f>
        <v>2.2222222222222223</v>
      </c>
      <c r="S131" s="18"/>
    </row>
    <row r="132" spans="1:19" ht="16.5" thickBot="1">
      <c r="A132" s="35" t="s">
        <v>1467</v>
      </c>
      <c r="B132" s="29" t="s">
        <v>1465</v>
      </c>
      <c r="C132" s="29">
        <v>24</v>
      </c>
      <c r="D132" s="29"/>
      <c r="E132" s="29"/>
      <c r="F132" s="34">
        <f t="shared" si="20"/>
        <v>24000000</v>
      </c>
      <c r="G132" s="34">
        <f>STDEV(F130:F132)</f>
        <v>0</v>
      </c>
      <c r="H132" s="36">
        <f>(F132*100)/F124</f>
        <v>133.33333333333334</v>
      </c>
      <c r="I132" s="36">
        <f>AVERAGE(H130:H132)</f>
        <v>133.33333333333334</v>
      </c>
      <c r="K132" s="35" t="s">
        <v>1467</v>
      </c>
      <c r="L132" s="29">
        <v>1</v>
      </c>
      <c r="M132" s="29">
        <v>0</v>
      </c>
      <c r="N132" s="29">
        <v>0</v>
      </c>
      <c r="O132" s="29">
        <v>0</v>
      </c>
      <c r="P132" s="34">
        <f>STDEV(Q130:Q132)</f>
        <v>99950.004168750966</v>
      </c>
      <c r="Q132" s="34">
        <f>L132*10^5</f>
        <v>100000</v>
      </c>
      <c r="R132" s="40">
        <f>(Q132*100)/Q124</f>
        <v>0.76923076923076927</v>
      </c>
      <c r="S132" s="36">
        <f>AVERAGE(R130:R132)</f>
        <v>0.99756766381766393</v>
      </c>
    </row>
    <row r="133" spans="1:19" ht="16.5" thickBot="1">
      <c r="A133" s="37" t="s">
        <v>1471</v>
      </c>
      <c r="B133" s="21" t="s">
        <v>1457</v>
      </c>
      <c r="C133" s="51" t="s">
        <v>1458</v>
      </c>
      <c r="D133" s="22" t="s">
        <v>1459</v>
      </c>
      <c r="E133" s="21" t="s">
        <v>1460</v>
      </c>
      <c r="F133" s="34"/>
      <c r="G133" s="34"/>
      <c r="H133" s="18"/>
      <c r="I133" s="18"/>
      <c r="K133" s="37" t="s">
        <v>1471</v>
      </c>
      <c r="L133" s="41" t="s">
        <v>1457</v>
      </c>
      <c r="M133" s="51" t="s">
        <v>1458</v>
      </c>
      <c r="N133" s="51" t="s">
        <v>1459</v>
      </c>
      <c r="O133" s="41" t="s">
        <v>1460</v>
      </c>
      <c r="P133" s="34"/>
      <c r="Q133" s="34"/>
      <c r="R133" s="36"/>
      <c r="S133" s="18"/>
    </row>
    <row r="134" spans="1:19" ht="16.5" thickBot="1">
      <c r="A134" s="28" t="s">
        <v>1464</v>
      </c>
      <c r="B134" s="29" t="s">
        <v>1465</v>
      </c>
      <c r="C134" s="29">
        <v>25</v>
      </c>
      <c r="D134" s="29"/>
      <c r="E134" s="29"/>
      <c r="F134" s="34">
        <f t="shared" si="20"/>
        <v>25000000</v>
      </c>
      <c r="G134" s="34"/>
      <c r="H134" s="36">
        <f>(F134*100)/F123</f>
        <v>138.88888888888889</v>
      </c>
      <c r="I134" s="18"/>
      <c r="K134" s="28" t="s">
        <v>1464</v>
      </c>
      <c r="L134" s="29">
        <v>0</v>
      </c>
      <c r="M134" s="29">
        <v>0</v>
      </c>
      <c r="N134" s="29">
        <v>0</v>
      </c>
      <c r="O134" s="29">
        <v>0</v>
      </c>
      <c r="P134" s="34"/>
      <c r="Q134" s="34">
        <v>100</v>
      </c>
      <c r="R134" s="36">
        <f>(Q134*100)/Q122</f>
        <v>1.25E-3</v>
      </c>
      <c r="S134" s="18"/>
    </row>
    <row r="135" spans="1:19" ht="16.5" thickBot="1">
      <c r="A135" s="28" t="s">
        <v>1466</v>
      </c>
      <c r="B135" s="29" t="s">
        <v>1465</v>
      </c>
      <c r="C135" s="29">
        <v>25</v>
      </c>
      <c r="D135" s="29"/>
      <c r="E135" s="29"/>
      <c r="F135" s="34">
        <f t="shared" si="20"/>
        <v>25000000</v>
      </c>
      <c r="G135" s="34"/>
      <c r="H135" s="36">
        <f>(F135*100)/F124</f>
        <v>138.88888888888889</v>
      </c>
      <c r="I135" s="18"/>
      <c r="K135" s="28" t="s">
        <v>1466</v>
      </c>
      <c r="L135" s="29">
        <v>0</v>
      </c>
      <c r="M135" s="29">
        <v>0</v>
      </c>
      <c r="N135" s="29">
        <v>0</v>
      </c>
      <c r="O135" s="29">
        <v>0</v>
      </c>
      <c r="P135" s="34"/>
      <c r="Q135" s="34">
        <v>100</v>
      </c>
      <c r="R135" s="36">
        <f>(Q135*100)/Q123</f>
        <v>1.1111111111111111E-3</v>
      </c>
      <c r="S135" s="18"/>
    </row>
    <row r="136" spans="1:19" ht="16.5" thickBot="1">
      <c r="A136" s="35" t="s">
        <v>1467</v>
      </c>
      <c r="B136" s="29" t="s">
        <v>1465</v>
      </c>
      <c r="C136" s="29">
        <v>25</v>
      </c>
      <c r="D136" s="29"/>
      <c r="E136" s="29"/>
      <c r="F136" s="34">
        <f t="shared" si="20"/>
        <v>25000000</v>
      </c>
      <c r="G136" s="34">
        <f>STDEV(F134:F136)</f>
        <v>0</v>
      </c>
      <c r="H136" s="36">
        <f>(F136*100)/F124</f>
        <v>138.88888888888889</v>
      </c>
      <c r="I136" s="36">
        <f>AVERAGE(H134:H136)</f>
        <v>138.88888888888889</v>
      </c>
      <c r="K136" s="35" t="s">
        <v>1467</v>
      </c>
      <c r="L136" s="29">
        <v>0</v>
      </c>
      <c r="M136" s="29">
        <v>0</v>
      </c>
      <c r="N136" s="29">
        <v>0</v>
      </c>
      <c r="O136" s="29">
        <v>0</v>
      </c>
      <c r="P136" s="34">
        <f>STDEV(Q134:Q136)</f>
        <v>0</v>
      </c>
      <c r="Q136" s="34">
        <v>100</v>
      </c>
      <c r="R136" s="36">
        <f>(Q136*100)/Q124</f>
        <v>7.6923076923076923E-4</v>
      </c>
      <c r="S136" s="36">
        <f>AVERAGE(R134:R136)</f>
        <v>1.0434472934472935E-3</v>
      </c>
    </row>
    <row r="137" spans="1:19" ht="16.5" thickBot="1">
      <c r="A137" s="37" t="s">
        <v>1472</v>
      </c>
      <c r="B137" s="21" t="s">
        <v>1457</v>
      </c>
      <c r="C137" s="51" t="s">
        <v>1458</v>
      </c>
      <c r="D137" s="22" t="s">
        <v>1459</v>
      </c>
      <c r="E137" s="21" t="s">
        <v>1460</v>
      </c>
      <c r="F137" s="34"/>
      <c r="G137" s="34"/>
      <c r="H137" s="18"/>
      <c r="I137" s="18"/>
      <c r="K137" s="37" t="s">
        <v>1472</v>
      </c>
      <c r="L137" s="41" t="s">
        <v>1457</v>
      </c>
      <c r="M137" s="51" t="s">
        <v>1458</v>
      </c>
      <c r="N137" s="51" t="s">
        <v>1459</v>
      </c>
      <c r="O137" s="21" t="s">
        <v>1460</v>
      </c>
      <c r="P137" s="34"/>
      <c r="Q137" s="34"/>
      <c r="R137" s="18"/>
      <c r="S137" s="18"/>
    </row>
    <row r="138" spans="1:19" ht="16.5" thickBot="1">
      <c r="A138" s="28" t="s">
        <v>1464</v>
      </c>
      <c r="B138" s="29" t="s">
        <v>1465</v>
      </c>
      <c r="C138" s="29">
        <v>20</v>
      </c>
      <c r="D138" s="29"/>
      <c r="E138" s="29"/>
      <c r="F138" s="34">
        <f t="shared" si="20"/>
        <v>20000000</v>
      </c>
      <c r="G138" s="34"/>
      <c r="H138" s="36">
        <f>(F138*100)/F122</f>
        <v>111.11111111111111</v>
      </c>
      <c r="I138" s="18"/>
      <c r="K138" s="28" t="s">
        <v>1464</v>
      </c>
      <c r="L138" s="29">
        <v>0</v>
      </c>
      <c r="M138" s="29">
        <v>0</v>
      </c>
      <c r="N138" s="29">
        <v>0</v>
      </c>
      <c r="O138" s="29">
        <v>0</v>
      </c>
      <c r="P138" s="34"/>
      <c r="Q138" s="34">
        <f>100</f>
        <v>100</v>
      </c>
      <c r="R138" s="36">
        <f>(Q138*100)/Q122</f>
        <v>1.25E-3</v>
      </c>
      <c r="S138" s="18"/>
    </row>
    <row r="139" spans="1:19" ht="16.5" thickBot="1">
      <c r="A139" s="28" t="s">
        <v>1466</v>
      </c>
      <c r="B139" s="29" t="s">
        <v>1465</v>
      </c>
      <c r="C139" s="29">
        <v>20</v>
      </c>
      <c r="D139" s="29"/>
      <c r="E139" s="29"/>
      <c r="F139" s="34">
        <f t="shared" si="20"/>
        <v>20000000</v>
      </c>
      <c r="G139" s="34"/>
      <c r="H139" s="36">
        <f>(F139*100)/F123</f>
        <v>111.11111111111111</v>
      </c>
      <c r="I139" s="18"/>
      <c r="K139" s="28" t="s">
        <v>1466</v>
      </c>
      <c r="L139" s="29">
        <v>0</v>
      </c>
      <c r="M139" s="29">
        <v>0</v>
      </c>
      <c r="N139" s="29">
        <v>0</v>
      </c>
      <c r="O139" s="29">
        <v>0</v>
      </c>
      <c r="P139" s="34"/>
      <c r="Q139" s="34">
        <f>100</f>
        <v>100</v>
      </c>
      <c r="R139" s="36">
        <f>(Q139*100)/Q123</f>
        <v>1.1111111111111111E-3</v>
      </c>
      <c r="S139" s="18"/>
    </row>
    <row r="140" spans="1:19" ht="16.5" thickBot="1">
      <c r="A140" s="35" t="s">
        <v>1467</v>
      </c>
      <c r="B140" s="29" t="s">
        <v>1465</v>
      </c>
      <c r="C140" s="29">
        <v>20</v>
      </c>
      <c r="D140" s="29"/>
      <c r="E140" s="29"/>
      <c r="F140" s="34">
        <f t="shared" si="20"/>
        <v>20000000</v>
      </c>
      <c r="G140" s="34">
        <f>STDEV(F138:F140)</f>
        <v>0</v>
      </c>
      <c r="H140" s="36">
        <f>(F140*100)/F124</f>
        <v>111.11111111111111</v>
      </c>
      <c r="I140" s="36">
        <f>AVERAGE(H138:H140)</f>
        <v>111.11111111111113</v>
      </c>
      <c r="K140" s="35" t="s">
        <v>1467</v>
      </c>
      <c r="L140" s="29">
        <v>0</v>
      </c>
      <c r="M140" s="29">
        <v>0</v>
      </c>
      <c r="N140" s="29">
        <v>0</v>
      </c>
      <c r="O140" s="29">
        <v>0</v>
      </c>
      <c r="P140" s="34">
        <f>STDEV(Q138:Q140)</f>
        <v>0</v>
      </c>
      <c r="Q140" s="34">
        <f>100</f>
        <v>100</v>
      </c>
      <c r="R140" s="36">
        <f>(Q140*100)/Q124</f>
        <v>7.6923076923076923E-4</v>
      </c>
      <c r="S140" s="36">
        <f>AVERAGE(R138:R140)</f>
        <v>1.0434472934472935E-3</v>
      </c>
    </row>
    <row r="142" spans="1:19" ht="16.5" thickBot="1">
      <c r="A142" s="63" t="s">
        <v>1062</v>
      </c>
      <c r="B142" s="18"/>
      <c r="C142" s="18"/>
      <c r="D142" s="18"/>
      <c r="E142" s="18"/>
      <c r="F142" s="18"/>
      <c r="G142" s="18"/>
      <c r="H142"/>
      <c r="I142" s="60"/>
      <c r="K142" s="17" t="s">
        <v>1155</v>
      </c>
      <c r="L142" s="18"/>
      <c r="M142" s="18"/>
      <c r="N142" s="18"/>
      <c r="O142" s="18"/>
      <c r="P142" s="18"/>
      <c r="Q142" s="18"/>
      <c r="R142" s="19"/>
      <c r="S142"/>
    </row>
    <row r="143" spans="1:19" ht="16.5" thickBot="1">
      <c r="A143" s="20" t="s">
        <v>1456</v>
      </c>
      <c r="B143" s="21" t="s">
        <v>1457</v>
      </c>
      <c r="C143" s="22" t="s">
        <v>1458</v>
      </c>
      <c r="D143" s="22" t="s">
        <v>1459</v>
      </c>
      <c r="E143" s="23" t="s">
        <v>1460</v>
      </c>
      <c r="F143" s="24" t="s">
        <v>1461</v>
      </c>
      <c r="G143" s="52" t="s">
        <v>1462</v>
      </c>
      <c r="H143" s="50" t="s">
        <v>1447</v>
      </c>
      <c r="I143" s="25" t="s">
        <v>1463</v>
      </c>
      <c r="K143" s="64" t="s">
        <v>1456</v>
      </c>
      <c r="L143" s="21" t="s">
        <v>1457</v>
      </c>
      <c r="M143" s="22" t="s">
        <v>1458</v>
      </c>
      <c r="N143" s="22" t="s">
        <v>1459</v>
      </c>
      <c r="O143" s="23" t="s">
        <v>1460</v>
      </c>
      <c r="P143" s="24" t="s">
        <v>1461</v>
      </c>
      <c r="Q143" s="52" t="s">
        <v>1462</v>
      </c>
      <c r="R143" s="24" t="s">
        <v>1447</v>
      </c>
      <c r="S143" s="25" t="s">
        <v>1463</v>
      </c>
    </row>
    <row r="144" spans="1:19" ht="16.5" thickBot="1">
      <c r="A144" s="28" t="s">
        <v>1464</v>
      </c>
      <c r="B144" s="29"/>
      <c r="C144" s="29"/>
      <c r="D144" s="29">
        <v>4</v>
      </c>
      <c r="E144" s="30">
        <v>2</v>
      </c>
      <c r="F144" s="34">
        <f>D144*10^7</f>
        <v>40000000</v>
      </c>
      <c r="G144" s="61"/>
      <c r="H144" s="36">
        <v>100</v>
      </c>
      <c r="I144" s="18"/>
      <c r="K144" s="65" t="s">
        <v>1464</v>
      </c>
      <c r="L144" s="29"/>
      <c r="M144" s="29">
        <v>8</v>
      </c>
      <c r="N144" s="29"/>
      <c r="O144" s="30"/>
      <c r="P144" s="31">
        <f>M144*10^4*10^2</f>
        <v>8000000</v>
      </c>
      <c r="Q144" s="34"/>
      <c r="R144" s="32">
        <v>100</v>
      </c>
      <c r="S144" s="18"/>
    </row>
    <row r="145" spans="1:19" ht="16.5" thickBot="1">
      <c r="A145" s="28" t="s">
        <v>1466</v>
      </c>
      <c r="B145" s="29"/>
      <c r="C145" s="29"/>
      <c r="D145" s="29">
        <v>7</v>
      </c>
      <c r="E145" s="30">
        <v>3</v>
      </c>
      <c r="F145" s="34">
        <f t="shared" ref="F145:F162" si="22">D145*10^7</f>
        <v>70000000</v>
      </c>
      <c r="G145" s="61"/>
      <c r="H145" s="36">
        <v>100</v>
      </c>
      <c r="I145" s="18"/>
      <c r="K145" s="65" t="s">
        <v>1466</v>
      </c>
      <c r="L145" s="29"/>
      <c r="M145" s="29">
        <v>11</v>
      </c>
      <c r="N145" s="29"/>
      <c r="O145" s="30"/>
      <c r="P145" s="31">
        <f t="shared" ref="P145:P146" si="23">M145*10^4*10^2</f>
        <v>11000000</v>
      </c>
      <c r="Q145" s="34"/>
      <c r="R145" s="32">
        <v>100</v>
      </c>
      <c r="S145" s="18"/>
    </row>
    <row r="146" spans="1:19" ht="16.5" thickBot="1">
      <c r="A146" s="35" t="s">
        <v>1467</v>
      </c>
      <c r="B146" s="29"/>
      <c r="C146" s="29"/>
      <c r="D146" s="29">
        <v>10</v>
      </c>
      <c r="E146" s="30"/>
      <c r="F146" s="34">
        <f t="shared" si="22"/>
        <v>100000000</v>
      </c>
      <c r="G146" s="61">
        <f>STDEV(F144:F146)</f>
        <v>30000000</v>
      </c>
      <c r="H146" s="36">
        <v>100</v>
      </c>
      <c r="I146" s="36">
        <f>100</f>
        <v>100</v>
      </c>
      <c r="K146" s="29" t="s">
        <v>1467</v>
      </c>
      <c r="L146" s="29"/>
      <c r="M146" s="29">
        <v>12</v>
      </c>
      <c r="N146" s="29"/>
      <c r="O146" s="30"/>
      <c r="P146" s="31">
        <f t="shared" si="23"/>
        <v>12000000</v>
      </c>
      <c r="Q146" s="34">
        <f>STDEV(P144:P146)</f>
        <v>2081665.9994661352</v>
      </c>
      <c r="R146" s="32">
        <v>100</v>
      </c>
      <c r="S146" s="36">
        <f>100</f>
        <v>100</v>
      </c>
    </row>
    <row r="147" spans="1:19" ht="16.5" thickBot="1">
      <c r="A147" s="37" t="s">
        <v>1468</v>
      </c>
      <c r="B147" s="41" t="s">
        <v>1457</v>
      </c>
      <c r="C147" s="51" t="s">
        <v>1458</v>
      </c>
      <c r="D147" s="51" t="s">
        <v>1459</v>
      </c>
      <c r="E147" s="66" t="s">
        <v>1460</v>
      </c>
      <c r="F147" s="34"/>
      <c r="G147" s="61"/>
      <c r="H147" s="36"/>
      <c r="I147" s="18"/>
      <c r="K147" s="67" t="s">
        <v>1468</v>
      </c>
      <c r="L147" s="21" t="s">
        <v>1457</v>
      </c>
      <c r="M147" s="22" t="s">
        <v>1458</v>
      </c>
      <c r="N147" s="22" t="s">
        <v>1459</v>
      </c>
      <c r="O147" s="21" t="s">
        <v>1460</v>
      </c>
      <c r="P147" s="18"/>
      <c r="Q147" s="34"/>
      <c r="R147" s="18"/>
      <c r="S147" s="18"/>
    </row>
    <row r="148" spans="1:19" ht="16.5" thickBot="1">
      <c r="A148" s="28" t="s">
        <v>1464</v>
      </c>
      <c r="B148" s="29"/>
      <c r="C148" s="29">
        <v>17</v>
      </c>
      <c r="D148" s="29">
        <v>8</v>
      </c>
      <c r="E148" s="30">
        <v>6</v>
      </c>
      <c r="F148" s="34">
        <f t="shared" si="22"/>
        <v>80000000</v>
      </c>
      <c r="G148" s="61"/>
      <c r="H148" s="36">
        <f>(F148*100)/F144</f>
        <v>200</v>
      </c>
      <c r="I148" s="18"/>
      <c r="K148" s="65" t="s">
        <v>1464</v>
      </c>
      <c r="L148" s="29"/>
      <c r="M148" s="29">
        <v>18</v>
      </c>
      <c r="N148" s="29"/>
      <c r="O148" s="29"/>
      <c r="P148" s="34">
        <f>M148*10^2*10^4</f>
        <v>18000000</v>
      </c>
      <c r="Q148" s="34"/>
      <c r="R148" s="36">
        <f>(P148*100)/P144</f>
        <v>225</v>
      </c>
      <c r="S148" s="18"/>
    </row>
    <row r="149" spans="1:19" ht="16.5" thickBot="1">
      <c r="A149" s="28" t="s">
        <v>1469</v>
      </c>
      <c r="B149" s="29"/>
      <c r="C149" s="29">
        <v>17</v>
      </c>
      <c r="D149" s="29">
        <v>10</v>
      </c>
      <c r="E149" s="30">
        <v>6</v>
      </c>
      <c r="F149" s="34">
        <f t="shared" si="22"/>
        <v>100000000</v>
      </c>
      <c r="G149" s="61"/>
      <c r="H149" s="36">
        <f>(F149*100)/F145</f>
        <v>142.85714285714286</v>
      </c>
      <c r="I149" s="18"/>
      <c r="K149" s="65" t="s">
        <v>1469</v>
      </c>
      <c r="L149" s="29"/>
      <c r="M149" s="29">
        <v>20</v>
      </c>
      <c r="N149" s="29"/>
      <c r="O149" s="29"/>
      <c r="P149" s="34">
        <f t="shared" ref="P149:P150" si="24">M149*10^2*10^4</f>
        <v>20000000</v>
      </c>
      <c r="Q149" s="34"/>
      <c r="R149" s="36">
        <f>(P149*100)/P145</f>
        <v>181.81818181818181</v>
      </c>
      <c r="S149" s="18"/>
    </row>
    <row r="150" spans="1:19" ht="16.5" thickBot="1">
      <c r="A150" s="35" t="s">
        <v>1467</v>
      </c>
      <c r="B150" s="29"/>
      <c r="C150" s="29">
        <v>17</v>
      </c>
      <c r="D150" s="29">
        <v>11</v>
      </c>
      <c r="E150" s="30">
        <v>6</v>
      </c>
      <c r="F150" s="34">
        <f t="shared" si="22"/>
        <v>110000000</v>
      </c>
      <c r="G150" s="61">
        <f>STDEV(F148:F150)</f>
        <v>15275252.316519488</v>
      </c>
      <c r="H150" s="36">
        <f>(F150*100)/F146</f>
        <v>110</v>
      </c>
      <c r="I150" s="36">
        <f>AVERAGE(H148:H150)</f>
        <v>150.95238095238096</v>
      </c>
      <c r="K150" s="29" t="s">
        <v>1467</v>
      </c>
      <c r="L150" s="29"/>
      <c r="M150" s="29">
        <v>20</v>
      </c>
      <c r="N150" s="29"/>
      <c r="O150" s="29"/>
      <c r="P150" s="34">
        <f t="shared" si="24"/>
        <v>20000000</v>
      </c>
      <c r="Q150" s="34">
        <f>STDEV(P148:P150)</f>
        <v>1154700.5383792515</v>
      </c>
      <c r="R150" s="36">
        <f>(P150*100)/P146</f>
        <v>166.66666666666666</v>
      </c>
      <c r="S150" s="36">
        <f>AVERAGE(R148:R150)</f>
        <v>191.16161616161617</v>
      </c>
    </row>
    <row r="151" spans="1:19" ht="16.5" thickBot="1">
      <c r="A151" s="37" t="s">
        <v>1470</v>
      </c>
      <c r="B151" s="41" t="s">
        <v>1457</v>
      </c>
      <c r="C151" s="51" t="s">
        <v>1458</v>
      </c>
      <c r="D151" s="51" t="s">
        <v>1459</v>
      </c>
      <c r="E151" s="66" t="s">
        <v>1460</v>
      </c>
      <c r="F151" s="34"/>
      <c r="G151" s="61"/>
      <c r="H151" s="18"/>
      <c r="I151" s="18"/>
      <c r="K151" s="67" t="s">
        <v>1470</v>
      </c>
      <c r="L151" s="21" t="s">
        <v>1457</v>
      </c>
      <c r="M151" s="22">
        <v>1</v>
      </c>
      <c r="N151" s="22" t="s">
        <v>1459</v>
      </c>
      <c r="O151" s="21" t="s">
        <v>1460</v>
      </c>
      <c r="P151" s="34"/>
      <c r="Q151" s="34"/>
      <c r="R151" s="36"/>
      <c r="S151" s="18"/>
    </row>
    <row r="152" spans="1:19" ht="16.5" thickBot="1">
      <c r="A152" s="28" t="s">
        <v>1464</v>
      </c>
      <c r="B152" s="29"/>
      <c r="C152" s="29">
        <v>12</v>
      </c>
      <c r="D152" s="29">
        <v>9</v>
      </c>
      <c r="E152" s="30">
        <v>1</v>
      </c>
      <c r="F152" s="34">
        <f t="shared" si="22"/>
        <v>90000000</v>
      </c>
      <c r="G152" s="61"/>
      <c r="H152" s="36">
        <f>(F152*100)/F144</f>
        <v>225</v>
      </c>
      <c r="I152" s="18"/>
      <c r="K152" s="65" t="s">
        <v>1464</v>
      </c>
      <c r="L152" s="29"/>
      <c r="M152" s="29">
        <v>15</v>
      </c>
      <c r="N152" s="29"/>
      <c r="O152" s="29"/>
      <c r="P152" s="34">
        <f>M152*10^2*10^4</f>
        <v>15000000</v>
      </c>
      <c r="Q152" s="34"/>
      <c r="R152" s="40">
        <f>(P152*100)/P144</f>
        <v>187.5</v>
      </c>
      <c r="S152" s="18"/>
    </row>
    <row r="153" spans="1:19" ht="16.5" thickBot="1">
      <c r="A153" s="28" t="s">
        <v>1466</v>
      </c>
      <c r="B153" s="29"/>
      <c r="C153" s="29">
        <v>22</v>
      </c>
      <c r="D153" s="29">
        <v>10</v>
      </c>
      <c r="E153" s="30">
        <v>2</v>
      </c>
      <c r="F153" s="34">
        <f t="shared" si="22"/>
        <v>100000000</v>
      </c>
      <c r="G153" s="61"/>
      <c r="H153" s="36">
        <f>(F153*100)/F145</f>
        <v>142.85714285714286</v>
      </c>
      <c r="I153" s="18"/>
      <c r="K153" s="65" t="s">
        <v>1466</v>
      </c>
      <c r="L153" s="29"/>
      <c r="M153" s="29">
        <v>19</v>
      </c>
      <c r="N153" s="29"/>
      <c r="O153" s="29"/>
      <c r="P153" s="34">
        <f t="shared" ref="P153:P154" si="25">M153*10^2*10^4</f>
        <v>19000000</v>
      </c>
      <c r="Q153" s="34"/>
      <c r="R153" s="40">
        <f>(P153*100)/P145</f>
        <v>172.72727272727272</v>
      </c>
      <c r="S153" s="18"/>
    </row>
    <row r="154" spans="1:19" ht="16.5" thickBot="1">
      <c r="A154" s="35" t="s">
        <v>1467</v>
      </c>
      <c r="B154" s="29"/>
      <c r="C154" s="29">
        <v>12</v>
      </c>
      <c r="D154" s="29">
        <v>12</v>
      </c>
      <c r="E154" s="30">
        <v>2</v>
      </c>
      <c r="F154" s="34">
        <f t="shared" si="22"/>
        <v>120000000</v>
      </c>
      <c r="G154" s="61">
        <f>STDEV(F152:F154)</f>
        <v>15275252.316519488</v>
      </c>
      <c r="H154" s="36">
        <f>(F154*100)/F146</f>
        <v>120</v>
      </c>
      <c r="I154" s="36">
        <f>AVERAGE(H152:H154)</f>
        <v>162.61904761904762</v>
      </c>
      <c r="K154" s="29" t="s">
        <v>1467</v>
      </c>
      <c r="L154" s="29"/>
      <c r="M154" s="29">
        <v>25</v>
      </c>
      <c r="N154" s="29"/>
      <c r="O154" s="29"/>
      <c r="P154" s="34">
        <f t="shared" si="25"/>
        <v>25000000</v>
      </c>
      <c r="Q154" s="34">
        <f>STDEV(P152:P154)</f>
        <v>5033222.9568471704</v>
      </c>
      <c r="R154" s="40">
        <f>(P154*100)/P146</f>
        <v>208.33333333333334</v>
      </c>
      <c r="S154" s="36">
        <f>AVERAGE(R152:R154)</f>
        <v>189.52020202020205</v>
      </c>
    </row>
    <row r="155" spans="1:19" ht="16.5" thickBot="1">
      <c r="A155" s="37" t="s">
        <v>1471</v>
      </c>
      <c r="B155" s="41" t="s">
        <v>1457</v>
      </c>
      <c r="C155" s="51" t="s">
        <v>1458</v>
      </c>
      <c r="D155" s="51" t="s">
        <v>1459</v>
      </c>
      <c r="E155" s="66" t="s">
        <v>1460</v>
      </c>
      <c r="F155" s="34"/>
      <c r="G155" s="61"/>
      <c r="H155" s="18"/>
      <c r="I155" s="18"/>
      <c r="K155" s="67" t="s">
        <v>1471</v>
      </c>
      <c r="L155" s="21" t="s">
        <v>1457</v>
      </c>
      <c r="M155" s="22" t="s">
        <v>1458</v>
      </c>
      <c r="N155" s="22" t="s">
        <v>1459</v>
      </c>
      <c r="O155" s="21" t="s">
        <v>1460</v>
      </c>
      <c r="P155" s="34"/>
      <c r="Q155" s="34"/>
      <c r="R155" s="36"/>
      <c r="S155" s="18"/>
    </row>
    <row r="156" spans="1:19" ht="16.5" thickBot="1">
      <c r="A156" s="28" t="s">
        <v>1464</v>
      </c>
      <c r="B156" s="29"/>
      <c r="C156" s="29"/>
      <c r="D156" s="29">
        <v>11</v>
      </c>
      <c r="E156" s="30">
        <v>4</v>
      </c>
      <c r="F156" s="34">
        <f t="shared" si="22"/>
        <v>110000000</v>
      </c>
      <c r="G156" s="61"/>
      <c r="H156" s="36">
        <f>(F156*100)/F144</f>
        <v>275</v>
      </c>
      <c r="I156" s="18"/>
      <c r="K156" s="65" t="s">
        <v>1464</v>
      </c>
      <c r="L156" s="29"/>
      <c r="M156" s="29"/>
      <c r="N156" s="29">
        <v>8</v>
      </c>
      <c r="O156" s="29"/>
      <c r="P156" s="34">
        <f>N156*10^7</f>
        <v>80000000</v>
      </c>
      <c r="Q156" s="34"/>
      <c r="R156" s="36">
        <f>(P156*100)/P144</f>
        <v>1000</v>
      </c>
      <c r="S156" s="18"/>
    </row>
    <row r="157" spans="1:19" ht="16.5" thickBot="1">
      <c r="A157" s="28" t="s">
        <v>1466</v>
      </c>
      <c r="B157" s="29"/>
      <c r="C157" s="29"/>
      <c r="D157" s="29">
        <v>13</v>
      </c>
      <c r="E157" s="30">
        <v>4</v>
      </c>
      <c r="F157" s="34">
        <f t="shared" si="22"/>
        <v>130000000</v>
      </c>
      <c r="G157" s="61"/>
      <c r="H157" s="36">
        <f>(F157*100)/F145</f>
        <v>185.71428571428572</v>
      </c>
      <c r="I157" s="18"/>
      <c r="K157" s="65" t="s">
        <v>1466</v>
      </c>
      <c r="L157" s="29"/>
      <c r="M157" s="29"/>
      <c r="N157" s="29">
        <v>11</v>
      </c>
      <c r="O157" s="29"/>
      <c r="P157" s="34">
        <f t="shared" ref="P157:P158" si="26">N157*10^7</f>
        <v>110000000</v>
      </c>
      <c r="Q157" s="34"/>
      <c r="R157" s="36">
        <f>(P157*100)/P145</f>
        <v>1000</v>
      </c>
      <c r="S157" s="18"/>
    </row>
    <row r="158" spans="1:19" ht="16.5" thickBot="1">
      <c r="A158" s="35" t="s">
        <v>1467</v>
      </c>
      <c r="B158" s="29"/>
      <c r="C158" s="29"/>
      <c r="D158" s="29">
        <v>15</v>
      </c>
      <c r="E158" s="30">
        <v>4</v>
      </c>
      <c r="F158" s="34">
        <f t="shared" si="22"/>
        <v>150000000</v>
      </c>
      <c r="G158" s="61">
        <f>STDEV(F156:F158)</f>
        <v>20000000</v>
      </c>
      <c r="H158" s="36">
        <f>(F158*100)/F146</f>
        <v>150</v>
      </c>
      <c r="I158" s="36">
        <f>AVERAGE(H156:H158)</f>
        <v>203.57142857142858</v>
      </c>
      <c r="K158" s="29" t="s">
        <v>1467</v>
      </c>
      <c r="L158" s="29"/>
      <c r="M158" s="29"/>
      <c r="N158" s="29">
        <v>11</v>
      </c>
      <c r="O158" s="29"/>
      <c r="P158" s="34">
        <f t="shared" si="26"/>
        <v>110000000</v>
      </c>
      <c r="Q158" s="34">
        <f>STDEV(P156:P158)</f>
        <v>17320508.075688772</v>
      </c>
      <c r="R158" s="36">
        <f>(P158*100)/P146</f>
        <v>916.66666666666663</v>
      </c>
      <c r="S158" s="36">
        <f>AVERAGE(R156:R158)</f>
        <v>972.22222222222217</v>
      </c>
    </row>
    <row r="159" spans="1:19" ht="16.5" thickBot="1">
      <c r="A159" s="37" t="s">
        <v>1472</v>
      </c>
      <c r="B159" s="41" t="s">
        <v>1457</v>
      </c>
      <c r="C159" s="51" t="s">
        <v>1458</v>
      </c>
      <c r="D159" s="51" t="s">
        <v>1459</v>
      </c>
      <c r="E159" s="66" t="s">
        <v>1460</v>
      </c>
      <c r="F159" s="34"/>
      <c r="G159" s="61"/>
      <c r="H159" s="18"/>
      <c r="I159" s="18"/>
      <c r="K159" s="67" t="s">
        <v>1472</v>
      </c>
      <c r="L159" s="21" t="s">
        <v>1457</v>
      </c>
      <c r="M159" s="22" t="s">
        <v>1458</v>
      </c>
      <c r="N159" s="22" t="s">
        <v>1459</v>
      </c>
      <c r="O159" s="21" t="s">
        <v>1460</v>
      </c>
      <c r="P159" s="34"/>
      <c r="Q159" s="34"/>
      <c r="R159" s="18"/>
      <c r="S159" s="18"/>
    </row>
    <row r="160" spans="1:19" ht="16.5" thickBot="1">
      <c r="A160" s="28" t="s">
        <v>1464</v>
      </c>
      <c r="B160" s="29"/>
      <c r="C160" s="29"/>
      <c r="D160" s="29">
        <v>13</v>
      </c>
      <c r="E160" s="30">
        <v>12</v>
      </c>
      <c r="F160" s="34">
        <f t="shared" si="22"/>
        <v>130000000</v>
      </c>
      <c r="G160" s="61"/>
      <c r="H160" s="36">
        <f>(F160*100)/F144</f>
        <v>325</v>
      </c>
      <c r="I160" s="18"/>
      <c r="K160" s="65" t="s">
        <v>1464</v>
      </c>
      <c r="L160" s="29"/>
      <c r="M160" s="29"/>
      <c r="N160" s="29">
        <v>12</v>
      </c>
      <c r="O160" s="29"/>
      <c r="P160" s="34">
        <f>N160*10^7</f>
        <v>120000000</v>
      </c>
      <c r="Q160" s="34"/>
      <c r="R160" s="36">
        <f>(P160*100)/P144</f>
        <v>1500</v>
      </c>
      <c r="S160" s="18"/>
    </row>
    <row r="161" spans="1:19" ht="16.5" thickBot="1">
      <c r="A161" s="28" t="s">
        <v>1466</v>
      </c>
      <c r="B161" s="29"/>
      <c r="C161" s="29"/>
      <c r="D161" s="29">
        <v>13</v>
      </c>
      <c r="E161" s="30">
        <v>13</v>
      </c>
      <c r="F161" s="34">
        <f t="shared" si="22"/>
        <v>130000000</v>
      </c>
      <c r="G161" s="61"/>
      <c r="H161" s="36">
        <f>(F161*100)/F145</f>
        <v>185.71428571428572</v>
      </c>
      <c r="I161" s="18"/>
      <c r="K161" s="65" t="s">
        <v>1466</v>
      </c>
      <c r="L161" s="29"/>
      <c r="M161" s="29"/>
      <c r="N161" s="29">
        <v>14</v>
      </c>
      <c r="O161" s="29"/>
      <c r="P161" s="34">
        <f t="shared" ref="P161:P162" si="27">N161*10^7</f>
        <v>140000000</v>
      </c>
      <c r="Q161" s="34"/>
      <c r="R161" s="36">
        <f>(P161*100)/P145</f>
        <v>1272.7272727272727</v>
      </c>
      <c r="S161" s="18"/>
    </row>
    <row r="162" spans="1:19" ht="16.5" thickBot="1">
      <c r="A162" s="35" t="s">
        <v>1467</v>
      </c>
      <c r="B162" s="29"/>
      <c r="C162" s="29"/>
      <c r="D162" s="29">
        <v>13</v>
      </c>
      <c r="E162" s="30">
        <v>17</v>
      </c>
      <c r="F162" s="34">
        <f t="shared" si="22"/>
        <v>130000000</v>
      </c>
      <c r="G162" s="61">
        <f>STDEV(F160:F162)</f>
        <v>0</v>
      </c>
      <c r="H162" s="36">
        <f>(F162*100)/F146</f>
        <v>130</v>
      </c>
      <c r="I162" s="36">
        <f>AVERAGE(H160:H162)</f>
        <v>213.57142857142858</v>
      </c>
      <c r="K162" s="29" t="s">
        <v>1467</v>
      </c>
      <c r="L162" s="29"/>
      <c r="M162" s="29"/>
      <c r="N162" s="29">
        <v>14</v>
      </c>
      <c r="O162" s="29"/>
      <c r="P162" s="34">
        <f t="shared" si="27"/>
        <v>140000000</v>
      </c>
      <c r="Q162" s="34">
        <f>STDEV(P160:P162)</f>
        <v>11547005.383792516</v>
      </c>
      <c r="R162" s="36">
        <f>(P162*100)/P146</f>
        <v>1166.6666666666667</v>
      </c>
      <c r="S162" s="36">
        <f>AVERAGE(R160:R162)</f>
        <v>1313.1313131313134</v>
      </c>
    </row>
    <row r="164" spans="1:19" ht="16.5" thickBot="1">
      <c r="A164" s="17" t="s">
        <v>1065</v>
      </c>
      <c r="B164" s="68"/>
      <c r="C164" s="68"/>
      <c r="D164" s="68"/>
      <c r="E164" s="68"/>
      <c r="F164" s="68"/>
      <c r="G164" s="68"/>
      <c r="H164" s="60"/>
      <c r="I164" s="60"/>
      <c r="K164" s="17" t="s">
        <v>1138</v>
      </c>
      <c r="L164" s="18"/>
      <c r="M164" s="18"/>
      <c r="N164" s="18"/>
      <c r="O164" s="18"/>
      <c r="P164" s="18"/>
      <c r="Q164" s="18"/>
      <c r="R164"/>
      <c r="S164"/>
    </row>
    <row r="165" spans="1:19" ht="16.5" thickBot="1">
      <c r="A165" s="20" t="s">
        <v>1456</v>
      </c>
      <c r="B165" s="41" t="s">
        <v>1457</v>
      </c>
      <c r="C165" s="51" t="s">
        <v>1458</v>
      </c>
      <c r="D165" s="51" t="s">
        <v>1459</v>
      </c>
      <c r="E165" s="66" t="s">
        <v>1460</v>
      </c>
      <c r="F165" s="50" t="s">
        <v>1461</v>
      </c>
      <c r="G165" s="52" t="s">
        <v>1462</v>
      </c>
      <c r="H165" s="50" t="s">
        <v>1447</v>
      </c>
      <c r="I165" s="25" t="s">
        <v>1463</v>
      </c>
      <c r="K165" s="20" t="s">
        <v>1456</v>
      </c>
      <c r="L165" s="21" t="s">
        <v>1457</v>
      </c>
      <c r="M165" s="22" t="s">
        <v>1458</v>
      </c>
      <c r="N165" s="22" t="s">
        <v>1459</v>
      </c>
      <c r="O165" s="23" t="s">
        <v>1460</v>
      </c>
      <c r="P165" s="24" t="s">
        <v>1461</v>
      </c>
      <c r="Q165" s="25" t="s">
        <v>1462</v>
      </c>
      <c r="R165" s="24" t="s">
        <v>1447</v>
      </c>
      <c r="S165" s="25" t="s">
        <v>1463</v>
      </c>
    </row>
    <row r="166" spans="1:19" ht="16.5" thickBot="1">
      <c r="A166" s="69" t="s">
        <v>1464</v>
      </c>
      <c r="B166" s="59" t="s">
        <v>1465</v>
      </c>
      <c r="C166" s="29">
        <v>17</v>
      </c>
      <c r="D166" s="29">
        <v>1</v>
      </c>
      <c r="E166" s="70">
        <v>2</v>
      </c>
      <c r="F166" s="71">
        <f>C166*10^6</f>
        <v>17000000</v>
      </c>
      <c r="G166" s="61"/>
      <c r="H166" s="72">
        <v>100</v>
      </c>
      <c r="I166" s="73"/>
      <c r="K166" s="28" t="s">
        <v>1464</v>
      </c>
      <c r="L166" s="29"/>
      <c r="M166" s="29">
        <v>18</v>
      </c>
      <c r="N166" s="29"/>
      <c r="O166" s="30"/>
      <c r="P166" s="31">
        <f>M166*10^6</f>
        <v>18000000</v>
      </c>
      <c r="Q166" s="18"/>
      <c r="R166" s="32">
        <v>100</v>
      </c>
      <c r="S166"/>
    </row>
    <row r="167" spans="1:19" ht="16.5" thickBot="1">
      <c r="A167" s="69" t="s">
        <v>1466</v>
      </c>
      <c r="B167" s="59" t="s">
        <v>1465</v>
      </c>
      <c r="C167" s="29">
        <v>17</v>
      </c>
      <c r="D167" s="29">
        <v>4</v>
      </c>
      <c r="E167" s="70">
        <v>2</v>
      </c>
      <c r="F167" s="71">
        <f t="shared" ref="F167:F184" si="28">C167*10^6</f>
        <v>17000000</v>
      </c>
      <c r="G167" s="61"/>
      <c r="H167" s="72">
        <v>100</v>
      </c>
      <c r="I167" s="18"/>
      <c r="K167" s="28" t="s">
        <v>1466</v>
      </c>
      <c r="L167" s="29"/>
      <c r="M167" s="29">
        <v>20</v>
      </c>
      <c r="N167" s="29"/>
      <c r="O167" s="30"/>
      <c r="P167" s="31">
        <f t="shared" ref="P167:P184" si="29">M167*10^6</f>
        <v>20000000</v>
      </c>
      <c r="Q167" s="18"/>
      <c r="R167" s="32">
        <v>100</v>
      </c>
      <c r="S167"/>
    </row>
    <row r="168" spans="1:19" ht="16.5" thickBot="1">
      <c r="A168" s="74" t="s">
        <v>1467</v>
      </c>
      <c r="B168" s="59" t="s">
        <v>1465</v>
      </c>
      <c r="C168" s="29">
        <v>12</v>
      </c>
      <c r="D168" s="29">
        <v>6</v>
      </c>
      <c r="E168" s="70">
        <v>2</v>
      </c>
      <c r="F168" s="71">
        <f t="shared" si="28"/>
        <v>12000000</v>
      </c>
      <c r="G168" s="61">
        <f>STDEV(F166:F168)</f>
        <v>2886751.3459481252</v>
      </c>
      <c r="H168" s="72">
        <v>100</v>
      </c>
      <c r="I168" s="36">
        <f>100</f>
        <v>100</v>
      </c>
      <c r="K168" s="35" t="s">
        <v>1467</v>
      </c>
      <c r="L168" s="29"/>
      <c r="M168" s="29">
        <v>22</v>
      </c>
      <c r="N168" s="29"/>
      <c r="O168" s="30"/>
      <c r="P168" s="31">
        <f t="shared" si="29"/>
        <v>22000000</v>
      </c>
      <c r="Q168" s="34">
        <f>STDEV(P166:P168)</f>
        <v>2000000</v>
      </c>
      <c r="R168" s="32">
        <v>100</v>
      </c>
      <c r="S168" s="46">
        <f>100</f>
        <v>100</v>
      </c>
    </row>
    <row r="169" spans="1:19" ht="16.5" thickBot="1">
      <c r="A169" s="37" t="s">
        <v>1468</v>
      </c>
      <c r="B169" s="41" t="s">
        <v>1457</v>
      </c>
      <c r="C169" s="51" t="s">
        <v>1458</v>
      </c>
      <c r="D169" s="51" t="s">
        <v>1459</v>
      </c>
      <c r="E169" s="66" t="s">
        <v>1460</v>
      </c>
      <c r="F169" s="71"/>
      <c r="G169" s="61"/>
      <c r="H169" s="68"/>
      <c r="I169" s="18"/>
      <c r="K169" s="37" t="s">
        <v>1468</v>
      </c>
      <c r="L169" s="21" t="s">
        <v>1457</v>
      </c>
      <c r="M169" s="22" t="s">
        <v>1458</v>
      </c>
      <c r="N169" s="22" t="s">
        <v>1459</v>
      </c>
      <c r="O169" s="23" t="s">
        <v>1460</v>
      </c>
      <c r="P169" s="31"/>
      <c r="Q169" s="34"/>
      <c r="R169" s="18"/>
      <c r="S169"/>
    </row>
    <row r="170" spans="1:19" ht="16.5" thickBot="1">
      <c r="A170" s="69" t="s">
        <v>1464</v>
      </c>
      <c r="B170" s="59" t="s">
        <v>1465</v>
      </c>
      <c r="C170" s="29">
        <v>18</v>
      </c>
      <c r="D170" s="29">
        <v>15</v>
      </c>
      <c r="E170" s="70">
        <v>1</v>
      </c>
      <c r="F170" s="71">
        <f t="shared" si="28"/>
        <v>18000000</v>
      </c>
      <c r="G170" s="61"/>
      <c r="H170" s="40">
        <f>(F170*100)/F166</f>
        <v>105.88235294117646</v>
      </c>
      <c r="I170" s="73"/>
      <c r="K170" s="28" t="s">
        <v>1464</v>
      </c>
      <c r="L170" s="29"/>
      <c r="M170" s="29">
        <v>17</v>
      </c>
      <c r="N170" s="29"/>
      <c r="O170" s="30"/>
      <c r="P170" s="31">
        <f t="shared" si="29"/>
        <v>17000000</v>
      </c>
      <c r="Q170" s="34"/>
      <c r="R170" s="36">
        <f>(P170*100)/P166</f>
        <v>94.444444444444443</v>
      </c>
      <c r="S170"/>
    </row>
    <row r="171" spans="1:19" ht="16.5" thickBot="1">
      <c r="A171" s="69" t="s">
        <v>1469</v>
      </c>
      <c r="B171" s="59" t="s">
        <v>1465</v>
      </c>
      <c r="C171" s="29">
        <v>25</v>
      </c>
      <c r="D171" s="29">
        <v>3</v>
      </c>
      <c r="E171" s="70">
        <v>1</v>
      </c>
      <c r="F171" s="71">
        <f t="shared" si="28"/>
        <v>25000000</v>
      </c>
      <c r="G171" s="61"/>
      <c r="H171" s="40">
        <f>(F171*100)/F167</f>
        <v>147.05882352941177</v>
      </c>
      <c r="I171" s="18"/>
      <c r="K171" s="28" t="s">
        <v>1469</v>
      </c>
      <c r="L171" s="29"/>
      <c r="M171" s="29">
        <v>18</v>
      </c>
      <c r="N171" s="29"/>
      <c r="O171" s="30"/>
      <c r="P171" s="31">
        <f t="shared" si="29"/>
        <v>18000000</v>
      </c>
      <c r="Q171" s="34"/>
      <c r="R171" s="36">
        <f>(P171*100)/P167</f>
        <v>90</v>
      </c>
      <c r="S171"/>
    </row>
    <row r="172" spans="1:19" ht="16.5" thickBot="1">
      <c r="A172" s="74" t="s">
        <v>1467</v>
      </c>
      <c r="B172" s="59" t="s">
        <v>1465</v>
      </c>
      <c r="C172" s="29">
        <v>25</v>
      </c>
      <c r="D172" s="29">
        <v>6</v>
      </c>
      <c r="E172" s="70">
        <v>1</v>
      </c>
      <c r="F172" s="71">
        <f t="shared" si="28"/>
        <v>25000000</v>
      </c>
      <c r="G172" s="61">
        <f>STDEV(F170:F172)</f>
        <v>4041451.8843273856</v>
      </c>
      <c r="H172" s="40">
        <f>(F172*100)/F168</f>
        <v>208.33333333333334</v>
      </c>
      <c r="I172" s="36">
        <f>AVERAGE(H170:H172)</f>
        <v>153.75816993464051</v>
      </c>
      <c r="K172" s="35" t="s">
        <v>1467</v>
      </c>
      <c r="L172" s="29"/>
      <c r="M172" s="29">
        <v>18</v>
      </c>
      <c r="N172" s="29"/>
      <c r="O172" s="30"/>
      <c r="P172" s="31">
        <f t="shared" si="29"/>
        <v>18000000</v>
      </c>
      <c r="Q172" s="34">
        <f>STDEV(P170:P172)</f>
        <v>577350.26918962575</v>
      </c>
      <c r="R172" s="36">
        <f>(P172*100)/P168</f>
        <v>81.818181818181813</v>
      </c>
      <c r="S172" s="46">
        <f>AVERAGE(R170:R172)</f>
        <v>88.754208754208761</v>
      </c>
    </row>
    <row r="173" spans="1:19" ht="16.5" thickBot="1">
      <c r="A173" s="37" t="s">
        <v>1470</v>
      </c>
      <c r="B173" s="41" t="s">
        <v>1457</v>
      </c>
      <c r="C173" s="51" t="s">
        <v>1458</v>
      </c>
      <c r="D173" s="51" t="s">
        <v>1459</v>
      </c>
      <c r="E173" s="66" t="s">
        <v>1460</v>
      </c>
      <c r="F173" s="71"/>
      <c r="G173" s="61"/>
      <c r="H173" s="40"/>
      <c r="I173" s="18"/>
      <c r="K173" s="37" t="s">
        <v>1470</v>
      </c>
      <c r="L173" s="21" t="s">
        <v>1457</v>
      </c>
      <c r="M173" s="22" t="s">
        <v>1458</v>
      </c>
      <c r="N173" s="22" t="s">
        <v>1459</v>
      </c>
      <c r="O173" s="23" t="s">
        <v>1460</v>
      </c>
      <c r="P173" s="31" t="e">
        <f t="shared" si="29"/>
        <v>#VALUE!</v>
      </c>
      <c r="Q173" s="34"/>
      <c r="R173" s="36"/>
      <c r="S173"/>
    </row>
    <row r="174" spans="1:19" ht="16.5" thickBot="1">
      <c r="A174" s="69" t="s">
        <v>1464</v>
      </c>
      <c r="B174" s="59" t="s">
        <v>1465</v>
      </c>
      <c r="C174" s="29">
        <v>20</v>
      </c>
      <c r="D174" s="29">
        <v>8</v>
      </c>
      <c r="E174" s="70">
        <v>0</v>
      </c>
      <c r="F174" s="71">
        <f t="shared" si="28"/>
        <v>20000000</v>
      </c>
      <c r="G174" s="61"/>
      <c r="H174" s="40">
        <f>(F174*100)/F166</f>
        <v>117.64705882352941</v>
      </c>
      <c r="I174" s="73"/>
      <c r="K174" s="28" t="s">
        <v>1464</v>
      </c>
      <c r="L174" s="29"/>
      <c r="M174" s="29">
        <v>13</v>
      </c>
      <c r="N174" s="29"/>
      <c r="O174" s="30"/>
      <c r="P174" s="31">
        <f t="shared" si="29"/>
        <v>13000000</v>
      </c>
      <c r="Q174" s="34"/>
      <c r="R174" s="40">
        <f>(P174*100)/P166</f>
        <v>72.222222222222229</v>
      </c>
      <c r="S174"/>
    </row>
    <row r="175" spans="1:19" ht="16.5" thickBot="1">
      <c r="A175" s="69" t="s">
        <v>1466</v>
      </c>
      <c r="B175" s="59" t="s">
        <v>1465</v>
      </c>
      <c r="C175" s="29">
        <v>18</v>
      </c>
      <c r="D175" s="29">
        <v>8</v>
      </c>
      <c r="E175" s="70">
        <v>1</v>
      </c>
      <c r="F175" s="71">
        <f t="shared" si="28"/>
        <v>18000000</v>
      </c>
      <c r="G175" s="61"/>
      <c r="H175" s="40">
        <f>(F175*100)/F167</f>
        <v>105.88235294117646</v>
      </c>
      <c r="I175" s="18"/>
      <c r="K175" s="28" t="s">
        <v>1466</v>
      </c>
      <c r="L175" s="29"/>
      <c r="M175" s="29">
        <v>17</v>
      </c>
      <c r="N175" s="29"/>
      <c r="O175" s="30"/>
      <c r="P175" s="31">
        <f t="shared" si="29"/>
        <v>17000000</v>
      </c>
      <c r="Q175" s="34"/>
      <c r="R175" s="40">
        <f>(P175*100)/P167</f>
        <v>85</v>
      </c>
      <c r="S175"/>
    </row>
    <row r="176" spans="1:19" ht="16.5" thickBot="1">
      <c r="A176" s="74" t="s">
        <v>1467</v>
      </c>
      <c r="B176" s="59" t="s">
        <v>1465</v>
      </c>
      <c r="C176" s="29">
        <v>22</v>
      </c>
      <c r="D176" s="29">
        <v>8</v>
      </c>
      <c r="E176" s="70">
        <v>2</v>
      </c>
      <c r="F176" s="71">
        <f t="shared" si="28"/>
        <v>22000000</v>
      </c>
      <c r="G176" s="61">
        <f>STDEV(F174:F176)</f>
        <v>2000000</v>
      </c>
      <c r="H176" s="40">
        <f>(F176*100)/F168</f>
        <v>183.33333333333334</v>
      </c>
      <c r="I176" s="36">
        <f>AVERAGE(H174:H176)</f>
        <v>135.62091503267973</v>
      </c>
      <c r="K176" s="35" t="s">
        <v>1467</v>
      </c>
      <c r="L176" s="29"/>
      <c r="M176" s="29">
        <v>17</v>
      </c>
      <c r="N176" s="29"/>
      <c r="O176" s="30"/>
      <c r="P176" s="31">
        <f t="shared" si="29"/>
        <v>17000000</v>
      </c>
      <c r="Q176" s="34">
        <f>STDEV(P174:P176)</f>
        <v>2309401.0767584983</v>
      </c>
      <c r="R176" s="40">
        <f>(P176*100)/P168</f>
        <v>77.272727272727266</v>
      </c>
      <c r="S176" s="46">
        <f>AVERAGE(R174:R176)</f>
        <v>78.164983164983155</v>
      </c>
    </row>
    <row r="177" spans="1:19" ht="16.5" thickBot="1">
      <c r="A177" s="37" t="s">
        <v>1471</v>
      </c>
      <c r="B177" s="41" t="s">
        <v>1457</v>
      </c>
      <c r="C177" s="51" t="s">
        <v>1458</v>
      </c>
      <c r="D177" s="51" t="s">
        <v>1459</v>
      </c>
      <c r="E177" s="66" t="s">
        <v>1460</v>
      </c>
      <c r="F177" s="71"/>
      <c r="G177" s="61"/>
      <c r="H177" s="40"/>
      <c r="I177" s="18"/>
      <c r="K177" s="37" t="s">
        <v>1471</v>
      </c>
      <c r="L177" s="21" t="s">
        <v>1457</v>
      </c>
      <c r="M177" s="22" t="s">
        <v>1458</v>
      </c>
      <c r="N177" s="22" t="s">
        <v>1459</v>
      </c>
      <c r="O177" s="23" t="s">
        <v>1460</v>
      </c>
      <c r="P177" s="31" t="e">
        <f t="shared" si="29"/>
        <v>#VALUE!</v>
      </c>
      <c r="Q177" s="34"/>
      <c r="R177" s="36"/>
      <c r="S177"/>
    </row>
    <row r="178" spans="1:19" ht="16.5" thickBot="1">
      <c r="A178" s="69" t="s">
        <v>1464</v>
      </c>
      <c r="B178" s="59" t="s">
        <v>1465</v>
      </c>
      <c r="C178" s="29">
        <v>30</v>
      </c>
      <c r="D178" s="29">
        <v>4</v>
      </c>
      <c r="E178" s="70">
        <v>0</v>
      </c>
      <c r="F178" s="71">
        <f t="shared" si="28"/>
        <v>30000000</v>
      </c>
      <c r="G178" s="61"/>
      <c r="H178" s="40">
        <f>(F178*100)/F166</f>
        <v>176.47058823529412</v>
      </c>
      <c r="I178" s="73"/>
      <c r="K178" s="28" t="s">
        <v>1464</v>
      </c>
      <c r="L178" s="29"/>
      <c r="M178" s="29">
        <v>7</v>
      </c>
      <c r="N178" s="29"/>
      <c r="O178" s="30"/>
      <c r="P178" s="31">
        <f t="shared" si="29"/>
        <v>7000000</v>
      </c>
      <c r="Q178" s="34"/>
      <c r="R178" s="36">
        <f>(P178*100)/P166</f>
        <v>38.888888888888886</v>
      </c>
      <c r="S178"/>
    </row>
    <row r="179" spans="1:19" ht="16.5" thickBot="1">
      <c r="A179" s="69" t="s">
        <v>1466</v>
      </c>
      <c r="B179" s="59" t="s">
        <v>1465</v>
      </c>
      <c r="C179" s="29">
        <v>33</v>
      </c>
      <c r="D179" s="29">
        <v>18</v>
      </c>
      <c r="E179" s="70">
        <v>1</v>
      </c>
      <c r="F179" s="71">
        <f t="shared" si="28"/>
        <v>33000000</v>
      </c>
      <c r="G179" s="61"/>
      <c r="H179" s="40">
        <f>(F179*100)/F167</f>
        <v>194.11764705882354</v>
      </c>
      <c r="I179" s="18"/>
      <c r="K179" s="28" t="s">
        <v>1466</v>
      </c>
      <c r="L179" s="29"/>
      <c r="M179" s="29">
        <v>10</v>
      </c>
      <c r="N179" s="29"/>
      <c r="O179" s="30"/>
      <c r="P179" s="31">
        <f t="shared" si="29"/>
        <v>10000000</v>
      </c>
      <c r="Q179" s="34"/>
      <c r="R179" s="36">
        <f>(P179*100)/P167</f>
        <v>50</v>
      </c>
      <c r="S179"/>
    </row>
    <row r="180" spans="1:19" ht="16.5" thickBot="1">
      <c r="A180" s="74" t="s">
        <v>1467</v>
      </c>
      <c r="B180" s="59" t="s">
        <v>1465</v>
      </c>
      <c r="C180" s="29">
        <v>33</v>
      </c>
      <c r="D180" s="29">
        <v>12</v>
      </c>
      <c r="E180" s="70">
        <v>1</v>
      </c>
      <c r="F180" s="71">
        <f t="shared" si="28"/>
        <v>33000000</v>
      </c>
      <c r="G180" s="61">
        <f>STDEV(F178:F180)</f>
        <v>1732050.8075688772</v>
      </c>
      <c r="H180" s="40">
        <f>(F180*100)/F168</f>
        <v>275</v>
      </c>
      <c r="I180" s="36">
        <f>AVERAGE(H178:H180)</f>
        <v>215.19607843137257</v>
      </c>
      <c r="K180" s="35" t="s">
        <v>1467</v>
      </c>
      <c r="L180" s="29"/>
      <c r="M180" s="29">
        <v>12</v>
      </c>
      <c r="N180" s="29"/>
      <c r="O180" s="30"/>
      <c r="P180" s="31">
        <f t="shared" si="29"/>
        <v>12000000</v>
      </c>
      <c r="Q180" s="34">
        <f>STDEV(P178:P180)</f>
        <v>2516611.4784235824</v>
      </c>
      <c r="R180" s="36">
        <f>(P180*100)/P168</f>
        <v>54.545454545454547</v>
      </c>
      <c r="S180" s="46">
        <f>AVERAGE(R178:R180)</f>
        <v>47.811447811447806</v>
      </c>
    </row>
    <row r="181" spans="1:19" ht="16.5" thickBot="1">
      <c r="A181" s="37" t="s">
        <v>1472</v>
      </c>
      <c r="B181" s="41" t="s">
        <v>1457</v>
      </c>
      <c r="C181" s="51" t="s">
        <v>1458</v>
      </c>
      <c r="D181" s="51" t="s">
        <v>1459</v>
      </c>
      <c r="E181" s="66" t="s">
        <v>1460</v>
      </c>
      <c r="F181" s="71"/>
      <c r="G181" s="61"/>
      <c r="H181" s="68"/>
      <c r="I181" s="18"/>
      <c r="K181" s="37" t="s">
        <v>1472</v>
      </c>
      <c r="L181" s="21" t="s">
        <v>1457</v>
      </c>
      <c r="M181" s="22" t="s">
        <v>1458</v>
      </c>
      <c r="N181" s="22" t="s">
        <v>1459</v>
      </c>
      <c r="O181" s="23" t="s">
        <v>1460</v>
      </c>
      <c r="P181" s="31" t="e">
        <f t="shared" si="29"/>
        <v>#VALUE!</v>
      </c>
      <c r="Q181" s="34"/>
      <c r="R181" s="18"/>
      <c r="S181"/>
    </row>
    <row r="182" spans="1:19" ht="16.5" thickBot="1">
      <c r="A182" s="69" t="s">
        <v>1464</v>
      </c>
      <c r="B182" s="59" t="s">
        <v>1465</v>
      </c>
      <c r="C182" s="29">
        <v>30</v>
      </c>
      <c r="D182" s="29">
        <v>2</v>
      </c>
      <c r="E182" s="70">
        <v>0</v>
      </c>
      <c r="F182" s="71">
        <f t="shared" si="28"/>
        <v>30000000</v>
      </c>
      <c r="G182" s="61"/>
      <c r="H182" s="40">
        <f>(F182*100)/F166</f>
        <v>176.47058823529412</v>
      </c>
      <c r="I182" s="73"/>
      <c r="K182" s="28" t="s">
        <v>1464</v>
      </c>
      <c r="L182" s="29"/>
      <c r="M182" s="29">
        <v>8</v>
      </c>
      <c r="N182" s="29"/>
      <c r="O182" s="30"/>
      <c r="P182" s="31">
        <f t="shared" si="29"/>
        <v>8000000</v>
      </c>
      <c r="Q182" s="34"/>
      <c r="R182" s="36">
        <f>(P182*100)/P166</f>
        <v>44.444444444444443</v>
      </c>
      <c r="S182"/>
    </row>
    <row r="183" spans="1:19" ht="16.5" thickBot="1">
      <c r="A183" s="69" t="s">
        <v>1466</v>
      </c>
      <c r="B183" s="59" t="s">
        <v>1465</v>
      </c>
      <c r="C183" s="29">
        <v>30</v>
      </c>
      <c r="D183" s="29">
        <v>3</v>
      </c>
      <c r="E183" s="70">
        <v>2</v>
      </c>
      <c r="F183" s="71">
        <f t="shared" si="28"/>
        <v>30000000</v>
      </c>
      <c r="G183" s="61"/>
      <c r="H183" s="40">
        <f>(F183*100)/F167</f>
        <v>176.47058823529412</v>
      </c>
      <c r="I183" s="18"/>
      <c r="K183" s="28" t="s">
        <v>1466</v>
      </c>
      <c r="L183" s="29"/>
      <c r="M183" s="29">
        <v>10</v>
      </c>
      <c r="N183" s="29"/>
      <c r="O183" s="30"/>
      <c r="P183" s="31">
        <f t="shared" si="29"/>
        <v>10000000</v>
      </c>
      <c r="Q183" s="34"/>
      <c r="R183" s="36">
        <f>(P183*100)/P167</f>
        <v>50</v>
      </c>
      <c r="S183"/>
    </row>
    <row r="184" spans="1:19" ht="16.5" thickBot="1">
      <c r="A184" s="74" t="s">
        <v>1467</v>
      </c>
      <c r="B184" s="59" t="s">
        <v>1465</v>
      </c>
      <c r="C184" s="29">
        <v>30</v>
      </c>
      <c r="D184" s="29">
        <v>1</v>
      </c>
      <c r="E184" s="70">
        <v>2</v>
      </c>
      <c r="F184" s="71">
        <f t="shared" si="28"/>
        <v>30000000</v>
      </c>
      <c r="G184" s="61">
        <f>STDEV(F182:F184)</f>
        <v>0</v>
      </c>
      <c r="H184" s="40">
        <f>(F184*100)/F168</f>
        <v>250</v>
      </c>
      <c r="I184" s="36">
        <f>AVERAGE(H182:H184)</f>
        <v>200.98039215686276</v>
      </c>
      <c r="K184" s="35" t="s">
        <v>1467</v>
      </c>
      <c r="L184" s="29"/>
      <c r="M184" s="29">
        <v>10</v>
      </c>
      <c r="N184" s="29"/>
      <c r="O184" s="30"/>
      <c r="P184" s="31">
        <f t="shared" si="29"/>
        <v>10000000</v>
      </c>
      <c r="Q184" s="34">
        <f>STDEV(P182:P184)</f>
        <v>1154700.5383792492</v>
      </c>
      <c r="R184" s="36">
        <f>(P184*100)/P168</f>
        <v>45.454545454545453</v>
      </c>
      <c r="S184" s="46">
        <f>AVERAGE(R182:R184)</f>
        <v>46.63299663299663</v>
      </c>
    </row>
    <row r="186" spans="1:19" ht="16.5" thickBot="1">
      <c r="A186" s="17" t="s">
        <v>1059</v>
      </c>
      <c r="B186" s="18"/>
      <c r="C186" s="18"/>
      <c r="D186" s="18"/>
      <c r="E186" s="18"/>
      <c r="F186" s="18"/>
      <c r="G186" s="18"/>
      <c r="H186"/>
      <c r="I186" s="34"/>
      <c r="J186"/>
      <c r="K186" s="75" t="s">
        <v>1473</v>
      </c>
      <c r="L186" s="18"/>
      <c r="M186" s="18"/>
      <c r="N186" s="18"/>
      <c r="O186" s="18"/>
      <c r="P186" s="18"/>
      <c r="Q186" s="18"/>
      <c r="R186"/>
      <c r="S186"/>
    </row>
    <row r="187" spans="1:19" ht="16.5" thickBot="1">
      <c r="A187" s="20" t="s">
        <v>1456</v>
      </c>
      <c r="B187" s="21" t="s">
        <v>1457</v>
      </c>
      <c r="C187" s="22" t="s">
        <v>1458</v>
      </c>
      <c r="D187" s="22" t="s">
        <v>1459</v>
      </c>
      <c r="E187" s="76" t="s">
        <v>1460</v>
      </c>
      <c r="F187" s="24" t="s">
        <v>1461</v>
      </c>
      <c r="G187" s="52" t="s">
        <v>1462</v>
      </c>
      <c r="H187" s="24" t="s">
        <v>1447</v>
      </c>
      <c r="I187" s="25" t="s">
        <v>1463</v>
      </c>
      <c r="J187"/>
      <c r="K187" s="20" t="s">
        <v>1456</v>
      </c>
      <c r="L187" s="41" t="s">
        <v>1457</v>
      </c>
      <c r="M187" s="51" t="s">
        <v>1458</v>
      </c>
      <c r="N187" s="51" t="s">
        <v>1459</v>
      </c>
      <c r="O187" s="66" t="s">
        <v>1460</v>
      </c>
      <c r="P187" s="50" t="s">
        <v>1461</v>
      </c>
      <c r="Q187" s="25" t="s">
        <v>1462</v>
      </c>
      <c r="R187" s="50" t="s">
        <v>1447</v>
      </c>
      <c r="S187" s="25" t="s">
        <v>1463</v>
      </c>
    </row>
    <row r="188" spans="1:19" ht="16.5" thickBot="1">
      <c r="A188" s="28" t="s">
        <v>1464</v>
      </c>
      <c r="B188" s="29"/>
      <c r="C188" s="29"/>
      <c r="D188" s="29">
        <v>10</v>
      </c>
      <c r="E188" s="29">
        <v>5</v>
      </c>
      <c r="F188" s="34">
        <f>D188*10^7</f>
        <v>100000000</v>
      </c>
      <c r="G188" s="34"/>
      <c r="H188" s="32">
        <v>100</v>
      </c>
      <c r="I188"/>
      <c r="J188"/>
      <c r="K188" s="28" t="s">
        <v>1464</v>
      </c>
      <c r="L188" s="29"/>
      <c r="M188" s="29"/>
      <c r="N188" s="29">
        <v>5</v>
      </c>
      <c r="O188" s="30">
        <v>3</v>
      </c>
      <c r="P188" s="31">
        <f>N188*10^7</f>
        <v>50000000</v>
      </c>
      <c r="Q188" s="34"/>
      <c r="R188" s="32">
        <v>100</v>
      </c>
      <c r="S188" s="18"/>
    </row>
    <row r="189" spans="1:19" ht="16.5" thickBot="1">
      <c r="A189" s="28" t="s">
        <v>1466</v>
      </c>
      <c r="B189" s="29"/>
      <c r="C189" s="29"/>
      <c r="D189" s="29">
        <v>10</v>
      </c>
      <c r="E189" s="29">
        <v>5</v>
      </c>
      <c r="F189" s="34">
        <f t="shared" ref="F189:F206" si="30">D189*10^7</f>
        <v>100000000</v>
      </c>
      <c r="G189" s="34"/>
      <c r="H189" s="32">
        <v>100</v>
      </c>
      <c r="I189"/>
      <c r="J189"/>
      <c r="K189" s="28" t="s">
        <v>1466</v>
      </c>
      <c r="L189" s="29"/>
      <c r="M189" s="29"/>
      <c r="N189" s="29">
        <v>8</v>
      </c>
      <c r="O189" s="30">
        <v>5</v>
      </c>
      <c r="P189" s="31">
        <f t="shared" ref="P189:P206" si="31">N189*10^7</f>
        <v>80000000</v>
      </c>
      <c r="Q189" s="34"/>
      <c r="R189" s="32">
        <v>100</v>
      </c>
      <c r="S189" s="18"/>
    </row>
    <row r="190" spans="1:19" ht="16.5" thickBot="1">
      <c r="A190" s="35" t="s">
        <v>1467</v>
      </c>
      <c r="B190" s="29"/>
      <c r="C190" s="29"/>
      <c r="D190" s="29">
        <v>12</v>
      </c>
      <c r="E190" s="29">
        <v>11</v>
      </c>
      <c r="F190" s="34">
        <f t="shared" si="30"/>
        <v>120000000</v>
      </c>
      <c r="G190" s="34">
        <f>STDEV(F188:F190)</f>
        <v>11547005.383792516</v>
      </c>
      <c r="H190" s="32">
        <v>100</v>
      </c>
      <c r="I190">
        <f>AVERAGE(H188:H190)</f>
        <v>100</v>
      </c>
      <c r="J190"/>
      <c r="K190" s="35" t="s">
        <v>1467</v>
      </c>
      <c r="L190" s="29"/>
      <c r="M190" s="29"/>
      <c r="N190" s="29">
        <v>12</v>
      </c>
      <c r="O190" s="30">
        <v>5</v>
      </c>
      <c r="P190" s="31">
        <f t="shared" si="31"/>
        <v>120000000</v>
      </c>
      <c r="Q190" s="34">
        <f>STDEV(P188:P190)</f>
        <v>35118845.842842475</v>
      </c>
      <c r="R190" s="32">
        <v>100</v>
      </c>
      <c r="S190" s="36">
        <f>100</f>
        <v>100</v>
      </c>
    </row>
    <row r="191" spans="1:19" ht="16.5" thickBot="1">
      <c r="A191" s="37" t="s">
        <v>1468</v>
      </c>
      <c r="B191" s="21" t="s">
        <v>1457</v>
      </c>
      <c r="C191" s="22" t="s">
        <v>1458</v>
      </c>
      <c r="D191" s="51" t="s">
        <v>1459</v>
      </c>
      <c r="E191" s="21" t="s">
        <v>1460</v>
      </c>
      <c r="F191" s="34"/>
      <c r="G191" s="77"/>
      <c r="H191" s="18"/>
      <c r="I191"/>
      <c r="J191" s="18"/>
      <c r="K191" s="37" t="s">
        <v>1468</v>
      </c>
      <c r="L191" s="21" t="s">
        <v>1457</v>
      </c>
      <c r="M191" s="22" t="s">
        <v>1458</v>
      </c>
      <c r="N191" s="78" t="s">
        <v>1459</v>
      </c>
      <c r="O191" s="79" t="s">
        <v>1460</v>
      </c>
      <c r="P191" s="31"/>
      <c r="Q191" s="34"/>
      <c r="R191" s="18"/>
      <c r="S191" s="18"/>
    </row>
    <row r="192" spans="1:19" ht="16.5" thickBot="1">
      <c r="A192" s="28" t="s">
        <v>1464</v>
      </c>
      <c r="B192" s="29"/>
      <c r="C192" s="29"/>
      <c r="D192" s="29">
        <v>10</v>
      </c>
      <c r="E192" s="29">
        <v>4</v>
      </c>
      <c r="F192" s="34">
        <f t="shared" si="30"/>
        <v>100000000</v>
      </c>
      <c r="G192" s="34"/>
      <c r="H192" s="36">
        <f>(F192*100)/F188</f>
        <v>100</v>
      </c>
      <c r="I192"/>
      <c r="J192"/>
      <c r="K192" s="28" t="s">
        <v>1464</v>
      </c>
      <c r="L192" s="29"/>
      <c r="M192" s="29"/>
      <c r="N192" s="29">
        <v>4</v>
      </c>
      <c r="O192" s="30">
        <v>2</v>
      </c>
      <c r="P192" s="31">
        <f t="shared" si="31"/>
        <v>40000000</v>
      </c>
      <c r="Q192" s="34"/>
      <c r="R192" s="36">
        <f>(P192*100)/P188</f>
        <v>80</v>
      </c>
      <c r="S192" s="18"/>
    </row>
    <row r="193" spans="1:19" ht="16.5" thickBot="1">
      <c r="A193" s="28" t="s">
        <v>1469</v>
      </c>
      <c r="B193" s="29"/>
      <c r="C193" s="29"/>
      <c r="D193" s="29">
        <v>12</v>
      </c>
      <c r="E193" s="29">
        <v>7</v>
      </c>
      <c r="F193" s="34">
        <f t="shared" si="30"/>
        <v>120000000</v>
      </c>
      <c r="G193" s="34"/>
      <c r="H193" s="36">
        <f>(F193*100)/F189</f>
        <v>120</v>
      </c>
      <c r="I193"/>
      <c r="J193"/>
      <c r="K193" s="28" t="s">
        <v>1469</v>
      </c>
      <c r="L193" s="29"/>
      <c r="M193" s="29"/>
      <c r="N193" s="29">
        <v>6</v>
      </c>
      <c r="O193" s="30">
        <v>5</v>
      </c>
      <c r="P193" s="31">
        <f t="shared" si="31"/>
        <v>60000000</v>
      </c>
      <c r="Q193" s="34"/>
      <c r="R193" s="36">
        <f>(P193*100)/P189</f>
        <v>75</v>
      </c>
      <c r="S193" s="18"/>
    </row>
    <row r="194" spans="1:19" ht="16.5" thickBot="1">
      <c r="A194" s="35" t="s">
        <v>1467</v>
      </c>
      <c r="B194" s="29"/>
      <c r="C194" s="29"/>
      <c r="D194" s="29">
        <v>14</v>
      </c>
      <c r="E194" s="29">
        <v>8</v>
      </c>
      <c r="F194" s="34">
        <f t="shared" si="30"/>
        <v>140000000</v>
      </c>
      <c r="G194" s="34">
        <f>STDEV(F192:F194)</f>
        <v>20000000</v>
      </c>
      <c r="H194" s="36">
        <f>(F194*100)/F190</f>
        <v>116.66666666666667</v>
      </c>
      <c r="I194" s="46">
        <f>AVERAGE(H192:H194)</f>
        <v>112.22222222222223</v>
      </c>
      <c r="J194"/>
      <c r="K194" s="35" t="s">
        <v>1467</v>
      </c>
      <c r="L194" s="29"/>
      <c r="M194" s="29"/>
      <c r="N194" s="29">
        <v>8</v>
      </c>
      <c r="O194" s="30">
        <v>7</v>
      </c>
      <c r="P194" s="31">
        <f t="shared" si="31"/>
        <v>80000000</v>
      </c>
      <c r="Q194" s="34">
        <f>STDEV(P192:P194)</f>
        <v>20000000</v>
      </c>
      <c r="R194" s="36">
        <f>(P194*100)/P190</f>
        <v>66.666666666666671</v>
      </c>
      <c r="S194" s="36">
        <f>AVERAGE(R192:R194)</f>
        <v>73.8888888888889</v>
      </c>
    </row>
    <row r="195" spans="1:19" ht="16.5" thickBot="1">
      <c r="A195" s="37" t="s">
        <v>1470</v>
      </c>
      <c r="B195" s="21" t="s">
        <v>1457</v>
      </c>
      <c r="C195" s="22" t="s">
        <v>1458</v>
      </c>
      <c r="D195" s="51" t="s">
        <v>1459</v>
      </c>
      <c r="E195" s="21" t="s">
        <v>1460</v>
      </c>
      <c r="F195" s="34"/>
      <c r="G195" s="34"/>
      <c r="H195" s="36"/>
      <c r="I195"/>
      <c r="J195"/>
      <c r="K195" s="37" t="s">
        <v>1470</v>
      </c>
      <c r="L195" s="21" t="s">
        <v>1457</v>
      </c>
      <c r="M195" s="22" t="s">
        <v>1458</v>
      </c>
      <c r="N195" s="78" t="s">
        <v>1459</v>
      </c>
      <c r="O195" s="79" t="s">
        <v>1460</v>
      </c>
      <c r="P195" s="31"/>
      <c r="Q195" s="34"/>
      <c r="R195" s="36"/>
      <c r="S195" s="18"/>
    </row>
    <row r="196" spans="1:19" ht="16.5" thickBot="1">
      <c r="A196" s="28" t="s">
        <v>1464</v>
      </c>
      <c r="B196" s="29"/>
      <c r="C196" s="29"/>
      <c r="D196" s="29">
        <v>10</v>
      </c>
      <c r="E196" s="29">
        <v>8</v>
      </c>
      <c r="F196" s="34">
        <f t="shared" si="30"/>
        <v>100000000</v>
      </c>
      <c r="G196" s="34"/>
      <c r="H196" s="36">
        <f>(F196*100)/F188</f>
        <v>100</v>
      </c>
      <c r="I196"/>
      <c r="J196"/>
      <c r="K196" s="28" t="s">
        <v>1464</v>
      </c>
      <c r="L196" s="29"/>
      <c r="M196" s="29"/>
      <c r="N196" s="29">
        <v>5</v>
      </c>
      <c r="O196" s="30">
        <v>2</v>
      </c>
      <c r="P196" s="31">
        <f t="shared" si="31"/>
        <v>50000000</v>
      </c>
      <c r="Q196" s="34"/>
      <c r="R196" s="40">
        <f>(P196*100)/P188</f>
        <v>100</v>
      </c>
      <c r="S196" s="18"/>
    </row>
    <row r="197" spans="1:19" ht="16.5" thickBot="1">
      <c r="A197" s="28" t="s">
        <v>1466</v>
      </c>
      <c r="B197" s="29"/>
      <c r="C197" s="29"/>
      <c r="D197" s="29">
        <v>13</v>
      </c>
      <c r="E197" s="29">
        <v>8</v>
      </c>
      <c r="F197" s="34">
        <f t="shared" si="30"/>
        <v>130000000</v>
      </c>
      <c r="G197" s="34"/>
      <c r="H197" s="36">
        <f>(F197*100)/F189</f>
        <v>130</v>
      </c>
      <c r="I197"/>
      <c r="J197"/>
      <c r="K197" s="28" t="s">
        <v>1466</v>
      </c>
      <c r="L197" s="29"/>
      <c r="M197" s="29"/>
      <c r="N197" s="29">
        <v>7</v>
      </c>
      <c r="O197" s="30">
        <v>5</v>
      </c>
      <c r="P197" s="31">
        <f t="shared" si="31"/>
        <v>70000000</v>
      </c>
      <c r="Q197" s="34"/>
      <c r="R197" s="40">
        <f>(P197*100)/P189</f>
        <v>87.5</v>
      </c>
      <c r="S197" s="18"/>
    </row>
    <row r="198" spans="1:19" ht="16.5" thickBot="1">
      <c r="A198" s="35" t="s">
        <v>1467</v>
      </c>
      <c r="B198" s="29"/>
      <c r="C198" s="29"/>
      <c r="D198" s="29">
        <v>16</v>
      </c>
      <c r="E198" s="29">
        <v>10</v>
      </c>
      <c r="F198" s="34">
        <f t="shared" si="30"/>
        <v>160000000</v>
      </c>
      <c r="G198" s="34">
        <f>STDEV(F196:F198)</f>
        <v>30000000</v>
      </c>
      <c r="H198" s="36">
        <f>(F198*100)/F190</f>
        <v>133.33333333333334</v>
      </c>
      <c r="I198" s="46">
        <f>AVERAGE(H196:H198)</f>
        <v>121.11111111111113</v>
      </c>
      <c r="J198"/>
      <c r="K198" s="35" t="s">
        <v>1467</v>
      </c>
      <c r="L198" s="29"/>
      <c r="M198" s="29"/>
      <c r="N198" s="29">
        <v>10</v>
      </c>
      <c r="O198" s="30">
        <v>8</v>
      </c>
      <c r="P198" s="31">
        <f t="shared" si="31"/>
        <v>100000000</v>
      </c>
      <c r="Q198" s="34">
        <f>STDEV(P196:P198)</f>
        <v>25166114.784235824</v>
      </c>
      <c r="R198" s="40">
        <f>(P198*100)/P190</f>
        <v>83.333333333333329</v>
      </c>
      <c r="S198" s="36">
        <f>AVERAGE(R196:R198)</f>
        <v>90.277777777777771</v>
      </c>
    </row>
    <row r="199" spans="1:19" ht="16.5" thickBot="1">
      <c r="A199" s="37" t="s">
        <v>1471</v>
      </c>
      <c r="B199" s="21" t="s">
        <v>1457</v>
      </c>
      <c r="C199" s="22" t="s">
        <v>1458</v>
      </c>
      <c r="D199" s="51" t="s">
        <v>1459</v>
      </c>
      <c r="E199" s="21" t="s">
        <v>1460</v>
      </c>
      <c r="F199" s="34"/>
      <c r="G199" s="34"/>
      <c r="H199" s="36"/>
      <c r="I199"/>
      <c r="J199"/>
      <c r="K199" s="37" t="s">
        <v>1471</v>
      </c>
      <c r="L199" s="21" t="s">
        <v>1457</v>
      </c>
      <c r="M199" s="22" t="s">
        <v>1458</v>
      </c>
      <c r="N199" s="78" t="s">
        <v>1459</v>
      </c>
      <c r="O199" s="79" t="s">
        <v>1460</v>
      </c>
      <c r="P199" s="31"/>
      <c r="Q199" s="34"/>
      <c r="R199" s="36"/>
      <c r="S199" s="18"/>
    </row>
    <row r="200" spans="1:19" ht="16.5" thickBot="1">
      <c r="A200" s="28" t="s">
        <v>1464</v>
      </c>
      <c r="B200" s="29"/>
      <c r="C200" s="29"/>
      <c r="D200" s="29">
        <v>12</v>
      </c>
      <c r="E200" s="29">
        <v>10</v>
      </c>
      <c r="F200" s="34">
        <f t="shared" si="30"/>
        <v>120000000</v>
      </c>
      <c r="G200" s="34"/>
      <c r="H200" s="36">
        <f>(F200*100)/F188</f>
        <v>120</v>
      </c>
      <c r="I200"/>
      <c r="J200"/>
      <c r="K200" s="28" t="s">
        <v>1464</v>
      </c>
      <c r="L200" s="29"/>
      <c r="M200" s="29"/>
      <c r="N200" s="29">
        <v>6</v>
      </c>
      <c r="O200" s="30">
        <v>7</v>
      </c>
      <c r="P200" s="31">
        <f t="shared" si="31"/>
        <v>60000000</v>
      </c>
      <c r="Q200" s="34"/>
      <c r="R200" s="36">
        <f>(P200*100)/P188</f>
        <v>120</v>
      </c>
      <c r="S200" s="18"/>
    </row>
    <row r="201" spans="1:19" ht="16.5" thickBot="1">
      <c r="A201" s="28" t="s">
        <v>1466</v>
      </c>
      <c r="B201" s="29"/>
      <c r="C201" s="29"/>
      <c r="D201" s="29">
        <v>14</v>
      </c>
      <c r="E201" s="29">
        <v>11</v>
      </c>
      <c r="F201" s="34">
        <f t="shared" si="30"/>
        <v>140000000</v>
      </c>
      <c r="G201" s="34"/>
      <c r="H201" s="36">
        <f>(F201*100)/F189</f>
        <v>140</v>
      </c>
      <c r="I201"/>
      <c r="J201"/>
      <c r="K201" s="28" t="s">
        <v>1466</v>
      </c>
      <c r="L201" s="29"/>
      <c r="M201" s="29"/>
      <c r="N201" s="29">
        <v>10</v>
      </c>
      <c r="O201" s="30">
        <v>20</v>
      </c>
      <c r="P201" s="31">
        <f t="shared" si="31"/>
        <v>100000000</v>
      </c>
      <c r="Q201" s="34"/>
      <c r="R201" s="36">
        <f>(P201*100)/P189</f>
        <v>125</v>
      </c>
      <c r="S201" s="18"/>
    </row>
    <row r="202" spans="1:19" ht="16.5" thickBot="1">
      <c r="A202" s="35" t="s">
        <v>1467</v>
      </c>
      <c r="B202" s="29"/>
      <c r="C202" s="29"/>
      <c r="D202" s="29">
        <v>16</v>
      </c>
      <c r="E202" s="29">
        <v>12</v>
      </c>
      <c r="F202" s="34">
        <f t="shared" si="30"/>
        <v>160000000</v>
      </c>
      <c r="G202" s="34">
        <f>STDEV(F200:F202)</f>
        <v>20000000</v>
      </c>
      <c r="H202" s="36">
        <f>(F202*100)/F190</f>
        <v>133.33333333333334</v>
      </c>
      <c r="I202" s="46">
        <f>AVERAGE(H200:H202)</f>
        <v>131.11111111111111</v>
      </c>
      <c r="J202"/>
      <c r="K202" s="35" t="s">
        <v>1467</v>
      </c>
      <c r="L202" s="29"/>
      <c r="M202" s="29"/>
      <c r="N202" s="29">
        <v>10</v>
      </c>
      <c r="O202" s="30">
        <v>20</v>
      </c>
      <c r="P202" s="31">
        <f t="shared" si="31"/>
        <v>100000000</v>
      </c>
      <c r="Q202" s="34">
        <f>STDEV(P200:P202)</f>
        <v>23094010.767585047</v>
      </c>
      <c r="R202" s="36">
        <f>(P202*100)/P190</f>
        <v>83.333333333333329</v>
      </c>
      <c r="S202" s="36">
        <f>AVERAGE(R200:R202)</f>
        <v>109.44444444444444</v>
      </c>
    </row>
    <row r="203" spans="1:19" ht="16.5" thickBot="1">
      <c r="A203" s="37" t="s">
        <v>1472</v>
      </c>
      <c r="B203" s="21" t="s">
        <v>1457</v>
      </c>
      <c r="C203" s="22" t="s">
        <v>1458</v>
      </c>
      <c r="D203" s="51" t="s">
        <v>1459</v>
      </c>
      <c r="E203" s="21" t="s">
        <v>1460</v>
      </c>
      <c r="F203" s="34"/>
      <c r="G203" s="34"/>
      <c r="H203" s="36"/>
      <c r="I203"/>
      <c r="J203"/>
      <c r="K203" s="37" t="s">
        <v>1472</v>
      </c>
      <c r="L203" s="21" t="s">
        <v>1457</v>
      </c>
      <c r="M203" s="22" t="s">
        <v>1458</v>
      </c>
      <c r="N203" s="78" t="s">
        <v>1459</v>
      </c>
      <c r="O203" s="79" t="s">
        <v>1460</v>
      </c>
      <c r="P203" s="31"/>
      <c r="Q203" s="34"/>
      <c r="R203" s="18"/>
      <c r="S203" s="18"/>
    </row>
    <row r="204" spans="1:19" ht="16.5" thickBot="1">
      <c r="A204" s="28" t="s">
        <v>1464</v>
      </c>
      <c r="B204" s="29"/>
      <c r="C204" s="29"/>
      <c r="D204" s="29">
        <v>14</v>
      </c>
      <c r="E204" s="29">
        <v>4</v>
      </c>
      <c r="F204" s="34">
        <f t="shared" si="30"/>
        <v>140000000</v>
      </c>
      <c r="G204" s="34"/>
      <c r="H204" s="36">
        <f>(F204*100)/F188</f>
        <v>140</v>
      </c>
      <c r="I204"/>
      <c r="J204"/>
      <c r="K204" s="28" t="s">
        <v>1464</v>
      </c>
      <c r="L204" s="29"/>
      <c r="M204" s="29"/>
      <c r="N204" s="29">
        <v>14</v>
      </c>
      <c r="O204" s="30">
        <v>9</v>
      </c>
      <c r="P204" s="31">
        <f t="shared" si="31"/>
        <v>140000000</v>
      </c>
      <c r="Q204" s="34"/>
      <c r="R204" s="36">
        <f>(P204*100)/P188</f>
        <v>280</v>
      </c>
      <c r="S204" s="18"/>
    </row>
    <row r="205" spans="1:19" ht="16.5" thickBot="1">
      <c r="A205" s="28" t="s">
        <v>1466</v>
      </c>
      <c r="B205" s="29"/>
      <c r="C205" s="29"/>
      <c r="D205" s="29">
        <v>17</v>
      </c>
      <c r="E205" s="29">
        <v>7</v>
      </c>
      <c r="F205" s="34">
        <f t="shared" si="30"/>
        <v>170000000</v>
      </c>
      <c r="G205" s="34"/>
      <c r="H205" s="36">
        <f>(F205*100)/F189</f>
        <v>170</v>
      </c>
      <c r="I205"/>
      <c r="J205"/>
      <c r="K205" s="28" t="s">
        <v>1466</v>
      </c>
      <c r="L205" s="29"/>
      <c r="M205" s="29"/>
      <c r="N205" s="29">
        <v>14</v>
      </c>
      <c r="O205" s="30">
        <v>9</v>
      </c>
      <c r="P205" s="31">
        <f t="shared" si="31"/>
        <v>140000000</v>
      </c>
      <c r="Q205" s="34"/>
      <c r="R205" s="36">
        <f>(P205*100)/P189</f>
        <v>175</v>
      </c>
      <c r="S205" s="18"/>
    </row>
    <row r="206" spans="1:19" ht="16.5" thickBot="1">
      <c r="A206" s="35" t="s">
        <v>1467</v>
      </c>
      <c r="B206" s="29"/>
      <c r="C206" s="29"/>
      <c r="D206" s="29">
        <v>17</v>
      </c>
      <c r="E206" s="29">
        <v>4</v>
      </c>
      <c r="F206" s="34">
        <f t="shared" si="30"/>
        <v>170000000</v>
      </c>
      <c r="G206" s="34">
        <f>STDEV(F204:F206)</f>
        <v>17320508.075688772</v>
      </c>
      <c r="H206" s="36">
        <f>(F206*100)/F190</f>
        <v>141.66666666666666</v>
      </c>
      <c r="I206" s="46">
        <f>SUM(H204:H206)</f>
        <v>451.66666666666663</v>
      </c>
      <c r="J206"/>
      <c r="K206" s="35" t="s">
        <v>1467</v>
      </c>
      <c r="L206" s="29"/>
      <c r="M206" s="29"/>
      <c r="N206" s="29">
        <v>14</v>
      </c>
      <c r="O206" s="30">
        <v>9</v>
      </c>
      <c r="P206" s="31">
        <f t="shared" si="31"/>
        <v>140000000</v>
      </c>
      <c r="Q206" s="34">
        <f>STDEV(R204:S206)</f>
        <v>67.581683543821882</v>
      </c>
      <c r="R206" s="36">
        <f>(P206*100)/P190</f>
        <v>116.66666666666667</v>
      </c>
      <c r="S206" s="36">
        <f>AVERAGE(R204:R206)</f>
        <v>190.55555555555554</v>
      </c>
    </row>
    <row r="208" spans="1:19" ht="16.5" thickBot="1">
      <c r="A208" s="17" t="s">
        <v>1187</v>
      </c>
      <c r="B208"/>
      <c r="C208"/>
      <c r="D208"/>
      <c r="E208"/>
      <c r="F208"/>
      <c r="G208"/>
      <c r="H208"/>
      <c r="I208"/>
      <c r="J208"/>
      <c r="K208" s="17" t="s">
        <v>1196</v>
      </c>
      <c r="L208" s="18"/>
      <c r="M208" s="18"/>
      <c r="N208" s="18"/>
      <c r="O208" s="18"/>
      <c r="P208" s="18"/>
      <c r="Q208" s="18"/>
      <c r="R208"/>
      <c r="S208"/>
    </row>
    <row r="209" spans="1:19" ht="16.5" thickBot="1">
      <c r="A209" s="20" t="s">
        <v>1456</v>
      </c>
      <c r="B209" s="41" t="s">
        <v>1457</v>
      </c>
      <c r="C209" s="51" t="s">
        <v>1458</v>
      </c>
      <c r="D209" s="51" t="s">
        <v>1459</v>
      </c>
      <c r="E209" s="80" t="s">
        <v>1460</v>
      </c>
      <c r="F209" s="50" t="s">
        <v>1461</v>
      </c>
      <c r="G209" s="52" t="s">
        <v>1462</v>
      </c>
      <c r="H209" s="50" t="s">
        <v>1447</v>
      </c>
      <c r="I209" s="25" t="s">
        <v>1463</v>
      </c>
      <c r="J209"/>
      <c r="K209" s="20" t="s">
        <v>1456</v>
      </c>
      <c r="L209" s="41" t="s">
        <v>1457</v>
      </c>
      <c r="M209" s="51" t="s">
        <v>1458</v>
      </c>
      <c r="N209" s="51" t="s">
        <v>1459</v>
      </c>
      <c r="O209" s="80" t="s">
        <v>1460</v>
      </c>
      <c r="P209" s="50" t="s">
        <v>1461</v>
      </c>
      <c r="Q209" s="25" t="s">
        <v>1462</v>
      </c>
      <c r="R209" s="50" t="s">
        <v>1447</v>
      </c>
      <c r="S209" s="25" t="s">
        <v>1463</v>
      </c>
    </row>
    <row r="210" spans="1:19" ht="16.5" thickBot="1">
      <c r="A210" s="28" t="s">
        <v>1464</v>
      </c>
      <c r="B210" s="29"/>
      <c r="C210" s="29"/>
      <c r="D210" s="29"/>
      <c r="E210" s="81">
        <v>8</v>
      </c>
      <c r="F210" s="31">
        <f>E210*10^8</f>
        <v>800000000</v>
      </c>
      <c r="G210" s="34"/>
      <c r="H210" s="32">
        <v>100</v>
      </c>
      <c r="I210" s="18"/>
      <c r="J210"/>
      <c r="K210" s="28" t="s">
        <v>1464</v>
      </c>
      <c r="L210" s="29"/>
      <c r="M210" s="29"/>
      <c r="N210" s="29"/>
      <c r="O210" s="81">
        <v>2</v>
      </c>
      <c r="P210" s="31">
        <f>O210*10^8</f>
        <v>200000000</v>
      </c>
      <c r="Q210" s="34"/>
      <c r="R210" s="32">
        <v>100</v>
      </c>
      <c r="S210" s="18"/>
    </row>
    <row r="211" spans="1:19" ht="16.5" thickBot="1">
      <c r="A211" s="28" t="s">
        <v>1466</v>
      </c>
      <c r="B211" s="29"/>
      <c r="C211" s="29"/>
      <c r="D211" s="29"/>
      <c r="E211" s="81">
        <v>8</v>
      </c>
      <c r="F211" s="31">
        <f t="shared" ref="F211:F228" si="32">E211*10^8</f>
        <v>800000000</v>
      </c>
      <c r="G211" s="34"/>
      <c r="H211" s="32">
        <v>100</v>
      </c>
      <c r="I211" s="18"/>
      <c r="J211"/>
      <c r="K211" s="28" t="s">
        <v>1466</v>
      </c>
      <c r="L211" s="29"/>
      <c r="M211" s="29"/>
      <c r="N211" s="29"/>
      <c r="O211" s="81">
        <v>2</v>
      </c>
      <c r="P211" s="31">
        <f t="shared" ref="P211:P228" si="33">O211*10^8</f>
        <v>200000000</v>
      </c>
      <c r="Q211" s="34"/>
      <c r="R211" s="32">
        <v>100</v>
      </c>
      <c r="S211" s="18"/>
    </row>
    <row r="212" spans="1:19" ht="16.5" thickBot="1">
      <c r="A212" s="35" t="s">
        <v>1467</v>
      </c>
      <c r="B212" s="29"/>
      <c r="C212" s="29"/>
      <c r="D212" s="29"/>
      <c r="E212" s="81">
        <v>8</v>
      </c>
      <c r="F212" s="31">
        <f t="shared" si="32"/>
        <v>800000000</v>
      </c>
      <c r="G212" s="34">
        <f>STDEV(F210:F212)</f>
        <v>0</v>
      </c>
      <c r="H212" s="32">
        <v>100</v>
      </c>
      <c r="I212" s="36">
        <f>100</f>
        <v>100</v>
      </c>
      <c r="J212"/>
      <c r="K212" s="35" t="s">
        <v>1467</v>
      </c>
      <c r="L212" s="29"/>
      <c r="M212" s="29"/>
      <c r="N212" s="29"/>
      <c r="O212" s="81">
        <v>2</v>
      </c>
      <c r="P212" s="31">
        <f t="shared" si="33"/>
        <v>200000000</v>
      </c>
      <c r="Q212" s="34">
        <f>STDEV(P210:P212)</f>
        <v>0</v>
      </c>
      <c r="R212" s="32">
        <v>100</v>
      </c>
      <c r="S212" s="36">
        <f>100</f>
        <v>100</v>
      </c>
    </row>
    <row r="213" spans="1:19" ht="16.5" thickBot="1">
      <c r="A213" s="37" t="s">
        <v>1468</v>
      </c>
      <c r="B213" s="41" t="s">
        <v>1457</v>
      </c>
      <c r="C213" s="51" t="s">
        <v>1458</v>
      </c>
      <c r="D213" s="51" t="s">
        <v>1459</v>
      </c>
      <c r="E213" s="80" t="s">
        <v>1460</v>
      </c>
      <c r="F213" s="31"/>
      <c r="G213" s="34"/>
      <c r="H213" s="18"/>
      <c r="I213" s="18"/>
      <c r="J213"/>
      <c r="K213" s="37" t="s">
        <v>1468</v>
      </c>
      <c r="L213" s="21" t="s">
        <v>1457</v>
      </c>
      <c r="M213" s="22" t="s">
        <v>1458</v>
      </c>
      <c r="N213" s="22" t="s">
        <v>1459</v>
      </c>
      <c r="O213" s="80" t="s">
        <v>1460</v>
      </c>
      <c r="P213" s="31"/>
      <c r="Q213" s="34"/>
      <c r="R213" s="18"/>
      <c r="S213" s="18"/>
    </row>
    <row r="214" spans="1:19" ht="16.5" thickBot="1">
      <c r="A214" s="28" t="s">
        <v>1464</v>
      </c>
      <c r="B214" s="29"/>
      <c r="C214" s="29"/>
      <c r="D214" s="29"/>
      <c r="E214" s="81">
        <v>5</v>
      </c>
      <c r="F214" s="31">
        <f t="shared" si="32"/>
        <v>500000000</v>
      </c>
      <c r="G214" s="34"/>
      <c r="H214" s="36">
        <f>(F214*100)/F210</f>
        <v>62.5</v>
      </c>
      <c r="I214" s="18"/>
      <c r="J214"/>
      <c r="K214" s="28" t="s">
        <v>1464</v>
      </c>
      <c r="L214" s="29"/>
      <c r="M214" s="29"/>
      <c r="N214" s="29"/>
      <c r="O214" s="81">
        <v>3</v>
      </c>
      <c r="P214" s="31">
        <f t="shared" si="33"/>
        <v>300000000</v>
      </c>
      <c r="Q214" s="34"/>
      <c r="R214" s="36">
        <f>(P214*100)/P210</f>
        <v>150</v>
      </c>
      <c r="S214" s="18"/>
    </row>
    <row r="215" spans="1:19" ht="16.5" thickBot="1">
      <c r="A215" s="28" t="s">
        <v>1469</v>
      </c>
      <c r="B215" s="29"/>
      <c r="C215" s="29"/>
      <c r="D215" s="29"/>
      <c r="E215" s="81">
        <v>8</v>
      </c>
      <c r="F215" s="31">
        <f t="shared" si="32"/>
        <v>800000000</v>
      </c>
      <c r="G215" s="34"/>
      <c r="H215" s="36">
        <f>(F216*100)/F211</f>
        <v>150</v>
      </c>
      <c r="I215" s="18"/>
      <c r="J215"/>
      <c r="K215" s="28" t="s">
        <v>1469</v>
      </c>
      <c r="L215" s="29"/>
      <c r="M215" s="29"/>
      <c r="N215" s="29"/>
      <c r="O215" s="81">
        <v>4</v>
      </c>
      <c r="P215" s="31">
        <f t="shared" si="33"/>
        <v>400000000</v>
      </c>
      <c r="Q215" s="34"/>
      <c r="R215" s="36">
        <f>(P216*100)/P211</f>
        <v>250</v>
      </c>
      <c r="S215" s="18"/>
    </row>
    <row r="216" spans="1:19" ht="16.5" thickBot="1">
      <c r="A216" s="35" t="s">
        <v>1467</v>
      </c>
      <c r="B216" s="29"/>
      <c r="C216" s="29"/>
      <c r="D216" s="29"/>
      <c r="E216" s="81">
        <v>12</v>
      </c>
      <c r="F216" s="31">
        <f t="shared" si="32"/>
        <v>1200000000</v>
      </c>
      <c r="G216" s="34">
        <f>STDEV(F214:F216)</f>
        <v>351188458.42842472</v>
      </c>
      <c r="H216" s="36">
        <f>(F216*100)/F212</f>
        <v>150</v>
      </c>
      <c r="I216" s="36">
        <f>AVERAGE(H214:H216)</f>
        <v>120.83333333333333</v>
      </c>
      <c r="J216"/>
      <c r="K216" s="35" t="s">
        <v>1467</v>
      </c>
      <c r="L216" s="29"/>
      <c r="M216" s="29"/>
      <c r="N216" s="29"/>
      <c r="O216" s="81">
        <v>5</v>
      </c>
      <c r="P216" s="31">
        <f t="shared" si="33"/>
        <v>500000000</v>
      </c>
      <c r="Q216" s="34">
        <f>STDEV(P214:P216)</f>
        <v>100000000</v>
      </c>
      <c r="R216" s="36">
        <f>(P216*100)/P212</f>
        <v>250</v>
      </c>
      <c r="S216" s="36">
        <f>AVERAGE(R214:R216)</f>
        <v>216.66666666666666</v>
      </c>
    </row>
    <row r="217" spans="1:19" ht="16.5" thickBot="1">
      <c r="A217" s="37" t="s">
        <v>1470</v>
      </c>
      <c r="B217" s="21" t="s">
        <v>1457</v>
      </c>
      <c r="C217" s="22" t="s">
        <v>1458</v>
      </c>
      <c r="D217" s="22" t="s">
        <v>1459</v>
      </c>
      <c r="E217" s="80" t="s">
        <v>1460</v>
      </c>
      <c r="F217" s="31"/>
      <c r="G217" s="34"/>
      <c r="H217" s="36"/>
      <c r="I217" s="18"/>
      <c r="J217"/>
      <c r="K217" s="37" t="s">
        <v>1470</v>
      </c>
      <c r="L217" s="21" t="s">
        <v>1457</v>
      </c>
      <c r="M217" s="22" t="s">
        <v>1458</v>
      </c>
      <c r="N217" s="22" t="s">
        <v>1459</v>
      </c>
      <c r="O217" s="80" t="s">
        <v>1460</v>
      </c>
      <c r="P217" s="31"/>
      <c r="Q217" s="34"/>
      <c r="R217" s="36"/>
      <c r="S217" s="18"/>
    </row>
    <row r="218" spans="1:19" ht="16.5" thickBot="1">
      <c r="A218" s="28" t="s">
        <v>1464</v>
      </c>
      <c r="B218" s="29"/>
      <c r="C218" s="29"/>
      <c r="D218" s="29"/>
      <c r="E218" s="81">
        <v>15</v>
      </c>
      <c r="F218" s="31">
        <f t="shared" si="32"/>
        <v>1500000000</v>
      </c>
      <c r="G218" s="34"/>
      <c r="H218" s="40">
        <f>(F218*100)/F210</f>
        <v>187.5</v>
      </c>
      <c r="I218" s="18"/>
      <c r="J218"/>
      <c r="K218" s="28" t="s">
        <v>1464</v>
      </c>
      <c r="L218" s="29"/>
      <c r="M218" s="29"/>
      <c r="N218" s="29"/>
      <c r="O218" s="81">
        <v>8</v>
      </c>
      <c r="P218" s="31">
        <f t="shared" si="33"/>
        <v>800000000</v>
      </c>
      <c r="Q218" s="34"/>
      <c r="R218" s="40">
        <f>(P218*100)/P210</f>
        <v>400</v>
      </c>
      <c r="S218" s="18"/>
    </row>
    <row r="219" spans="1:19" ht="16.5" thickBot="1">
      <c r="A219" s="28" t="s">
        <v>1466</v>
      </c>
      <c r="B219" s="29"/>
      <c r="C219" s="29"/>
      <c r="D219" s="29"/>
      <c r="E219" s="81">
        <v>15</v>
      </c>
      <c r="F219" s="31">
        <f t="shared" si="32"/>
        <v>1500000000</v>
      </c>
      <c r="G219" s="34"/>
      <c r="H219" s="40">
        <f>(F219*100)/F211</f>
        <v>187.5</v>
      </c>
      <c r="I219" s="18"/>
      <c r="J219"/>
      <c r="K219" s="28" t="s">
        <v>1466</v>
      </c>
      <c r="L219" s="29"/>
      <c r="M219" s="29"/>
      <c r="N219" s="29"/>
      <c r="O219" s="81">
        <v>3</v>
      </c>
      <c r="P219" s="31">
        <f t="shared" si="33"/>
        <v>300000000</v>
      </c>
      <c r="Q219" s="34"/>
      <c r="R219" s="40">
        <f>(P219*100)/P211</f>
        <v>150</v>
      </c>
      <c r="S219" s="18"/>
    </row>
    <row r="220" spans="1:19" ht="16.5" thickBot="1">
      <c r="A220" s="35" t="s">
        <v>1467</v>
      </c>
      <c r="B220" s="29"/>
      <c r="C220" s="29"/>
      <c r="D220" s="29"/>
      <c r="E220" s="81">
        <v>17</v>
      </c>
      <c r="F220" s="31">
        <f t="shared" si="32"/>
        <v>1700000000</v>
      </c>
      <c r="G220" s="34">
        <f>STDEV(F218:F220)</f>
        <v>115470053.83792515</v>
      </c>
      <c r="H220" s="40">
        <f>(F220*100)/F212</f>
        <v>212.5</v>
      </c>
      <c r="I220" s="36">
        <f>AVERAGE(H218:H220)</f>
        <v>195.83333333333334</v>
      </c>
      <c r="J220"/>
      <c r="K220" s="35" t="s">
        <v>1467</v>
      </c>
      <c r="L220" s="29"/>
      <c r="M220" s="29"/>
      <c r="N220" s="29"/>
      <c r="O220" s="81">
        <v>3</v>
      </c>
      <c r="P220" s="31">
        <f t="shared" si="33"/>
        <v>300000000</v>
      </c>
      <c r="Q220" s="34">
        <f>STDEV(P218:P220)</f>
        <v>288675134.59481287</v>
      </c>
      <c r="R220" s="40">
        <f>(P220*100)/P212</f>
        <v>150</v>
      </c>
      <c r="S220" s="36">
        <f>AVERAGE(R218:R220)</f>
        <v>233.33333333333334</v>
      </c>
    </row>
    <row r="221" spans="1:19" ht="16.5" thickBot="1">
      <c r="A221" s="37" t="s">
        <v>1471</v>
      </c>
      <c r="B221" s="21" t="s">
        <v>1457</v>
      </c>
      <c r="C221" s="22" t="s">
        <v>1458</v>
      </c>
      <c r="D221" s="22" t="s">
        <v>1459</v>
      </c>
      <c r="E221" s="80" t="s">
        <v>1460</v>
      </c>
      <c r="F221" s="31"/>
      <c r="G221" s="34"/>
      <c r="H221" s="36"/>
      <c r="I221" s="18"/>
      <c r="J221"/>
      <c r="K221" s="37" t="s">
        <v>1471</v>
      </c>
      <c r="L221" s="21" t="s">
        <v>1457</v>
      </c>
      <c r="M221" s="22" t="s">
        <v>1458</v>
      </c>
      <c r="N221" s="22" t="s">
        <v>1459</v>
      </c>
      <c r="O221" s="80" t="s">
        <v>1460</v>
      </c>
      <c r="P221" s="31"/>
      <c r="Q221" s="34"/>
      <c r="R221" s="36"/>
      <c r="S221" s="18"/>
    </row>
    <row r="222" spans="1:19" ht="16.5" thickBot="1">
      <c r="A222" s="28" t="s">
        <v>1464</v>
      </c>
      <c r="B222" s="29"/>
      <c r="C222" s="29"/>
      <c r="D222" s="29"/>
      <c r="E222" s="81">
        <v>16</v>
      </c>
      <c r="F222" s="31">
        <f t="shared" si="32"/>
        <v>1600000000</v>
      </c>
      <c r="G222" s="34"/>
      <c r="H222" s="36">
        <f>(F222*100)/F210</f>
        <v>200</v>
      </c>
      <c r="I222" s="18"/>
      <c r="J222"/>
      <c r="K222" s="28" t="s">
        <v>1464</v>
      </c>
      <c r="L222" s="29"/>
      <c r="M222" s="29"/>
      <c r="N222" s="29"/>
      <c r="O222" s="81">
        <v>9</v>
      </c>
      <c r="P222" s="31">
        <f t="shared" si="33"/>
        <v>900000000</v>
      </c>
      <c r="Q222" s="34"/>
      <c r="R222" s="36">
        <f>(P222*100)/P210</f>
        <v>450</v>
      </c>
      <c r="S222" s="18"/>
    </row>
    <row r="223" spans="1:19" ht="16.5" thickBot="1">
      <c r="A223" s="28" t="s">
        <v>1466</v>
      </c>
      <c r="B223" s="29"/>
      <c r="C223" s="29"/>
      <c r="D223" s="29"/>
      <c r="E223" s="81">
        <v>18</v>
      </c>
      <c r="F223" s="31">
        <f t="shared" si="32"/>
        <v>1800000000</v>
      </c>
      <c r="G223" s="34"/>
      <c r="H223" s="36">
        <f>(F223*100)/F211</f>
        <v>225</v>
      </c>
      <c r="I223" s="18"/>
      <c r="J223"/>
      <c r="K223" s="28" t="s">
        <v>1466</v>
      </c>
      <c r="L223" s="29"/>
      <c r="M223" s="29"/>
      <c r="N223" s="29"/>
      <c r="O223" s="81">
        <v>8</v>
      </c>
      <c r="P223" s="31">
        <f t="shared" si="33"/>
        <v>800000000</v>
      </c>
      <c r="Q223" s="34"/>
      <c r="R223" s="36">
        <f>(P223*100)/P211</f>
        <v>400</v>
      </c>
      <c r="S223" s="18"/>
    </row>
    <row r="224" spans="1:19" ht="16.5" thickBot="1">
      <c r="A224" s="35" t="s">
        <v>1467</v>
      </c>
      <c r="B224" s="29"/>
      <c r="C224" s="29"/>
      <c r="D224" s="29"/>
      <c r="E224" s="81">
        <v>22</v>
      </c>
      <c r="F224" s="31">
        <f t="shared" si="32"/>
        <v>2200000000</v>
      </c>
      <c r="G224" s="34">
        <f>STDEV(F222:F224)</f>
        <v>305505046.33038878</v>
      </c>
      <c r="H224" s="36">
        <f>(F224*100)/F212</f>
        <v>275</v>
      </c>
      <c r="I224" s="36">
        <f>AVERAGE(H222:H224)</f>
        <v>233.33333333333334</v>
      </c>
      <c r="J224"/>
      <c r="K224" s="35" t="s">
        <v>1467</v>
      </c>
      <c r="L224" s="29"/>
      <c r="M224" s="29"/>
      <c r="N224" s="29"/>
      <c r="O224" s="81">
        <v>7</v>
      </c>
      <c r="P224" s="31">
        <f t="shared" si="33"/>
        <v>700000000</v>
      </c>
      <c r="Q224" s="34">
        <f>STDEV(P222:P224)</f>
        <v>100000000</v>
      </c>
      <c r="R224" s="36">
        <f>(P224*100)/P212</f>
        <v>350</v>
      </c>
      <c r="S224" s="36">
        <f>AVERAGE(R222:R224)</f>
        <v>400</v>
      </c>
    </row>
    <row r="225" spans="1:19" ht="16.5" thickBot="1">
      <c r="A225" s="37" t="s">
        <v>1472</v>
      </c>
      <c r="B225" s="21" t="s">
        <v>1457</v>
      </c>
      <c r="C225" s="22" t="s">
        <v>1458</v>
      </c>
      <c r="D225" s="22" t="s">
        <v>1459</v>
      </c>
      <c r="E225" s="80" t="s">
        <v>1460</v>
      </c>
      <c r="F225" s="31"/>
      <c r="G225" s="34"/>
      <c r="H225" s="18"/>
      <c r="I225" s="18"/>
      <c r="J225"/>
      <c r="K225" s="37" t="s">
        <v>1472</v>
      </c>
      <c r="L225" s="21" t="s">
        <v>1457</v>
      </c>
      <c r="M225" s="22" t="s">
        <v>1458</v>
      </c>
      <c r="N225" s="22" t="s">
        <v>1459</v>
      </c>
      <c r="O225" s="80" t="s">
        <v>1460</v>
      </c>
      <c r="P225" s="31"/>
      <c r="Q225" s="34"/>
      <c r="R225" s="18"/>
      <c r="S225" s="18"/>
    </row>
    <row r="226" spans="1:19" ht="16.5" thickBot="1">
      <c r="A226" s="28" t="s">
        <v>1464</v>
      </c>
      <c r="B226" s="29"/>
      <c r="C226" s="29"/>
      <c r="D226" s="29"/>
      <c r="E226" s="81">
        <v>13</v>
      </c>
      <c r="F226" s="31">
        <f t="shared" si="32"/>
        <v>1300000000</v>
      </c>
      <c r="G226" s="34"/>
      <c r="H226" s="36">
        <f>(F226*100)/F210</f>
        <v>162.5</v>
      </c>
      <c r="I226" s="18"/>
      <c r="J226"/>
      <c r="K226" s="28" t="s">
        <v>1464</v>
      </c>
      <c r="L226" s="29"/>
      <c r="M226" s="29"/>
      <c r="N226" s="29"/>
      <c r="O226" s="81">
        <v>11</v>
      </c>
      <c r="P226" s="31">
        <f t="shared" si="33"/>
        <v>1100000000</v>
      </c>
      <c r="Q226" s="34"/>
      <c r="R226" s="36">
        <f>(P226*100)/P210</f>
        <v>550</v>
      </c>
      <c r="S226" s="18"/>
    </row>
    <row r="227" spans="1:19" ht="16.5" thickBot="1">
      <c r="A227" s="28" t="s">
        <v>1466</v>
      </c>
      <c r="B227" s="29"/>
      <c r="C227" s="29"/>
      <c r="D227" s="29"/>
      <c r="E227" s="81">
        <v>30</v>
      </c>
      <c r="F227" s="31">
        <f t="shared" si="32"/>
        <v>3000000000</v>
      </c>
      <c r="G227" s="34"/>
      <c r="H227" s="36">
        <f>(F227*100)/F211</f>
        <v>375</v>
      </c>
      <c r="I227" s="18"/>
      <c r="J227"/>
      <c r="K227" s="28" t="s">
        <v>1466</v>
      </c>
      <c r="L227" s="29"/>
      <c r="M227" s="29"/>
      <c r="N227" s="29"/>
      <c r="O227" s="81">
        <v>14</v>
      </c>
      <c r="P227" s="31">
        <f t="shared" si="33"/>
        <v>1400000000</v>
      </c>
      <c r="Q227" s="34"/>
      <c r="R227" s="36">
        <f>(P227*100)/P211</f>
        <v>700</v>
      </c>
      <c r="S227" s="18"/>
    </row>
    <row r="228" spans="1:19" ht="16.5" thickBot="1">
      <c r="A228" s="35" t="s">
        <v>1467</v>
      </c>
      <c r="B228" s="29"/>
      <c r="C228" s="29"/>
      <c r="D228" s="29"/>
      <c r="E228" s="81">
        <v>30</v>
      </c>
      <c r="F228" s="31">
        <f t="shared" si="32"/>
        <v>3000000000</v>
      </c>
      <c r="G228" s="34">
        <f>STDEV(F226:F228)</f>
        <v>981495457.62236357</v>
      </c>
      <c r="H228" s="36">
        <f>(F228*100)/F212</f>
        <v>375</v>
      </c>
      <c r="I228" s="36">
        <f>AVERAGE(H226:H228)</f>
        <v>304.16666666666669</v>
      </c>
      <c r="J228"/>
      <c r="K228" s="35" t="s">
        <v>1467</v>
      </c>
      <c r="L228" s="29"/>
      <c r="M228" s="29"/>
      <c r="N228" s="29"/>
      <c r="O228" s="81">
        <v>14</v>
      </c>
      <c r="P228" s="31">
        <f t="shared" si="33"/>
        <v>1400000000</v>
      </c>
      <c r="Q228" s="34">
        <f>STDEV(P226:P228)</f>
        <v>173205080.75688773</v>
      </c>
      <c r="R228" s="36">
        <f>(P228*100)/P212</f>
        <v>700</v>
      </c>
      <c r="S228" s="36">
        <f>AVERAGE(R226:R228)</f>
        <v>650</v>
      </c>
    </row>
    <row r="230" spans="1:19" ht="16.5" thickBot="1">
      <c r="A230" s="17" t="s">
        <v>1205</v>
      </c>
      <c r="B230" s="18"/>
      <c r="C230" s="18"/>
      <c r="D230" s="18"/>
      <c r="E230" s="18"/>
      <c r="F230" s="18"/>
      <c r="G230" s="18"/>
      <c r="H230"/>
      <c r="I230"/>
    </row>
    <row r="231" spans="1:19" ht="16.5" thickBot="1">
      <c r="A231" s="20" t="s">
        <v>1456</v>
      </c>
      <c r="B231" s="21" t="s">
        <v>1457</v>
      </c>
      <c r="C231" s="22" t="s">
        <v>1458</v>
      </c>
      <c r="D231" s="22" t="s">
        <v>1459</v>
      </c>
      <c r="E231" s="76" t="s">
        <v>1460</v>
      </c>
      <c r="F231" s="50" t="s">
        <v>1461</v>
      </c>
      <c r="G231" s="25" t="s">
        <v>1462</v>
      </c>
      <c r="H231" s="50" t="s">
        <v>1447</v>
      </c>
      <c r="I231" s="25" t="s">
        <v>1463</v>
      </c>
    </row>
    <row r="232" spans="1:19" ht="16.5" thickBot="1">
      <c r="A232" s="28" t="s">
        <v>1464</v>
      </c>
      <c r="B232" s="29"/>
      <c r="C232" s="29"/>
      <c r="D232" s="29"/>
      <c r="E232" s="81">
        <v>6</v>
      </c>
      <c r="F232" s="31">
        <f>E232*10^8</f>
        <v>600000000</v>
      </c>
      <c r="G232" s="34"/>
      <c r="H232" s="32">
        <v>100</v>
      </c>
      <c r="I232" s="18"/>
    </row>
    <row r="233" spans="1:19" ht="16.5" thickBot="1">
      <c r="A233" s="28" t="s">
        <v>1466</v>
      </c>
      <c r="B233" s="29"/>
      <c r="C233" s="29"/>
      <c r="D233" s="29"/>
      <c r="E233" s="81">
        <v>9</v>
      </c>
      <c r="F233" s="31">
        <f t="shared" ref="F233:F250" si="34">E233*10^8</f>
        <v>900000000</v>
      </c>
      <c r="G233" s="34"/>
      <c r="H233" s="32">
        <v>100</v>
      </c>
      <c r="I233" s="18"/>
    </row>
    <row r="234" spans="1:19" ht="16.5" thickBot="1">
      <c r="A234" s="35" t="s">
        <v>1467</v>
      </c>
      <c r="B234" s="29"/>
      <c r="C234" s="29"/>
      <c r="D234" s="29"/>
      <c r="E234" s="81">
        <v>15</v>
      </c>
      <c r="F234" s="31">
        <f t="shared" si="34"/>
        <v>1500000000</v>
      </c>
      <c r="G234" s="34">
        <f>STDEV(F232:F234)</f>
        <v>458257569.49558401</v>
      </c>
      <c r="H234" s="32">
        <v>100</v>
      </c>
      <c r="I234" s="36">
        <f>100</f>
        <v>100</v>
      </c>
    </row>
    <row r="235" spans="1:19" ht="16.5" thickBot="1">
      <c r="A235" s="37" t="s">
        <v>1468</v>
      </c>
      <c r="B235" s="21" t="s">
        <v>1457</v>
      </c>
      <c r="C235" s="22" t="s">
        <v>1458</v>
      </c>
      <c r="D235" s="22" t="s">
        <v>1459</v>
      </c>
      <c r="E235" s="80" t="s">
        <v>1460</v>
      </c>
      <c r="F235" s="31"/>
      <c r="G235" s="34"/>
      <c r="H235" s="18"/>
      <c r="I235" s="18"/>
    </row>
    <row r="236" spans="1:19" ht="16.5" thickBot="1">
      <c r="A236" s="28" t="s">
        <v>1464</v>
      </c>
      <c r="B236" s="29"/>
      <c r="C236" s="29"/>
      <c r="D236" s="29"/>
      <c r="E236" s="81">
        <v>14</v>
      </c>
      <c r="F236" s="31">
        <f t="shared" si="34"/>
        <v>1400000000</v>
      </c>
      <c r="G236" s="34"/>
      <c r="H236" s="36">
        <f>(F236*100)/F232</f>
        <v>233.33333333333334</v>
      </c>
      <c r="I236" s="18"/>
    </row>
    <row r="237" spans="1:19" ht="16.5" thickBot="1">
      <c r="A237" s="28" t="s">
        <v>1469</v>
      </c>
      <c r="B237" s="29"/>
      <c r="C237" s="29"/>
      <c r="D237" s="29"/>
      <c r="E237" s="81">
        <v>15</v>
      </c>
      <c r="F237" s="31">
        <f t="shared" si="34"/>
        <v>1500000000</v>
      </c>
      <c r="G237" s="34"/>
      <c r="H237" s="36">
        <f>(F238*100)/F233</f>
        <v>100</v>
      </c>
      <c r="I237" s="18"/>
    </row>
    <row r="238" spans="1:19" ht="16.5" thickBot="1">
      <c r="A238" s="35" t="s">
        <v>1467</v>
      </c>
      <c r="B238" s="29"/>
      <c r="C238" s="29"/>
      <c r="D238" s="29"/>
      <c r="E238" s="81">
        <v>9</v>
      </c>
      <c r="F238" s="31">
        <f t="shared" si="34"/>
        <v>900000000</v>
      </c>
      <c r="G238" s="34">
        <f>STDEV(F236:F238)</f>
        <v>321455025.36643207</v>
      </c>
      <c r="H238" s="36">
        <f>(F238*100)/F234</f>
        <v>60</v>
      </c>
      <c r="I238" s="36">
        <f>AVERAGE(H236:H238)</f>
        <v>131.11111111111111</v>
      </c>
    </row>
    <row r="239" spans="1:19" ht="16.5" thickBot="1">
      <c r="A239" s="37" t="s">
        <v>1470</v>
      </c>
      <c r="B239" s="21" t="s">
        <v>1457</v>
      </c>
      <c r="C239" s="22" t="s">
        <v>1458</v>
      </c>
      <c r="D239" s="22" t="s">
        <v>1459</v>
      </c>
      <c r="E239" s="80" t="s">
        <v>1460</v>
      </c>
      <c r="F239" s="31"/>
      <c r="G239" s="34"/>
      <c r="H239" s="36"/>
      <c r="I239" s="18"/>
    </row>
    <row r="240" spans="1:19" ht="16.5" thickBot="1">
      <c r="A240" s="28" t="s">
        <v>1464</v>
      </c>
      <c r="B240" s="29"/>
      <c r="C240" s="29"/>
      <c r="D240" s="29"/>
      <c r="E240" s="81">
        <v>20</v>
      </c>
      <c r="F240" s="31">
        <f t="shared" si="34"/>
        <v>2000000000</v>
      </c>
      <c r="G240" s="34"/>
      <c r="H240" s="40">
        <f>(F240*100)/F232</f>
        <v>333.33333333333331</v>
      </c>
      <c r="I240" s="18"/>
    </row>
    <row r="241" spans="1:20" ht="16.5" thickBot="1">
      <c r="A241" s="28" t="s">
        <v>1466</v>
      </c>
      <c r="B241" s="29"/>
      <c r="C241" s="29"/>
      <c r="D241" s="29"/>
      <c r="E241" s="81">
        <v>22</v>
      </c>
      <c r="F241" s="31">
        <f t="shared" si="34"/>
        <v>2200000000</v>
      </c>
      <c r="G241" s="34"/>
      <c r="H241" s="40">
        <f>(F241*100)/F233</f>
        <v>244.44444444444446</v>
      </c>
      <c r="I241" s="18"/>
    </row>
    <row r="242" spans="1:20" ht="16.5" thickBot="1">
      <c r="A242" s="35" t="s">
        <v>1467</v>
      </c>
      <c r="B242" s="29"/>
      <c r="C242" s="29"/>
      <c r="D242" s="29"/>
      <c r="E242" s="81">
        <v>23</v>
      </c>
      <c r="F242" s="31">
        <f t="shared" si="34"/>
        <v>2300000000</v>
      </c>
      <c r="G242" s="34">
        <f>STDEV(F240:F242)</f>
        <v>152752523.16519466</v>
      </c>
      <c r="H242" s="40">
        <f>(F242*100)/F234</f>
        <v>153.33333333333334</v>
      </c>
      <c r="I242" s="36">
        <f>AVERAGE(H240:H242)</f>
        <v>243.70370370370372</v>
      </c>
    </row>
    <row r="243" spans="1:20" ht="16.5" thickBot="1">
      <c r="A243" s="37" t="s">
        <v>1471</v>
      </c>
      <c r="B243" s="21" t="s">
        <v>1457</v>
      </c>
      <c r="C243" s="22" t="s">
        <v>1458</v>
      </c>
      <c r="D243" s="22" t="s">
        <v>1459</v>
      </c>
      <c r="E243" s="80" t="s">
        <v>1460</v>
      </c>
      <c r="F243" s="31"/>
      <c r="G243" s="34"/>
      <c r="H243" s="36"/>
      <c r="I243" s="18"/>
      <c r="J243"/>
      <c r="K243"/>
      <c r="L243"/>
      <c r="M243"/>
      <c r="N243"/>
      <c r="O243"/>
      <c r="P243"/>
      <c r="Q243"/>
      <c r="R243"/>
      <c r="S243"/>
      <c r="T243"/>
    </row>
    <row r="244" spans="1:20" ht="16.5" thickBot="1">
      <c r="A244" s="28" t="s">
        <v>1464</v>
      </c>
      <c r="B244" s="29"/>
      <c r="C244" s="29"/>
      <c r="D244" s="29"/>
      <c r="E244" s="81">
        <v>24</v>
      </c>
      <c r="F244" s="31">
        <f t="shared" si="34"/>
        <v>2400000000</v>
      </c>
      <c r="G244" s="34"/>
      <c r="H244" s="36">
        <f>(F244*100)/F232</f>
        <v>400</v>
      </c>
      <c r="I244" s="18"/>
      <c r="J244"/>
      <c r="K244"/>
      <c r="L244"/>
      <c r="M244"/>
      <c r="N244"/>
      <c r="O244"/>
      <c r="P244"/>
      <c r="Q244"/>
      <c r="R244"/>
      <c r="S244"/>
      <c r="T244"/>
    </row>
    <row r="245" spans="1:20" ht="16.5" thickBot="1">
      <c r="A245" s="28" t="s">
        <v>1466</v>
      </c>
      <c r="B245" s="29"/>
      <c r="C245" s="29"/>
      <c r="D245" s="29"/>
      <c r="E245" s="81">
        <v>25</v>
      </c>
      <c r="F245" s="31">
        <f t="shared" si="34"/>
        <v>2500000000</v>
      </c>
      <c r="G245" s="34"/>
      <c r="H245" s="36">
        <f>(F245*100)/F233</f>
        <v>277.77777777777777</v>
      </c>
      <c r="I245" s="18"/>
      <c r="J245"/>
      <c r="K245"/>
      <c r="L245"/>
      <c r="M245"/>
      <c r="N245"/>
      <c r="O245"/>
      <c r="P245"/>
      <c r="Q245"/>
      <c r="R245"/>
      <c r="S245"/>
      <c r="T245"/>
    </row>
    <row r="246" spans="1:20" ht="16.5" thickBot="1">
      <c r="A246" s="35" t="s">
        <v>1467</v>
      </c>
      <c r="B246" s="29"/>
      <c r="C246" s="29"/>
      <c r="D246" s="29"/>
      <c r="E246" s="81">
        <v>20</v>
      </c>
      <c r="F246" s="31">
        <f t="shared" si="34"/>
        <v>2000000000</v>
      </c>
      <c r="G246" s="34">
        <f>STDEV(F244:F246)</f>
        <v>264575131.10645905</v>
      </c>
      <c r="H246" s="36">
        <f>(F246*100)/F234</f>
        <v>133.33333333333334</v>
      </c>
      <c r="I246" s="36">
        <f>AVERAGE(H244:H246)</f>
        <v>270.37037037037038</v>
      </c>
      <c r="J246"/>
      <c r="K246"/>
      <c r="L246"/>
      <c r="M246"/>
      <c r="N246"/>
      <c r="O246"/>
      <c r="P246"/>
      <c r="Q246"/>
      <c r="R246"/>
      <c r="S246"/>
      <c r="T246"/>
    </row>
    <row r="247" spans="1:20" ht="16.5" thickBot="1">
      <c r="A247" s="37" t="s">
        <v>1472</v>
      </c>
      <c r="B247" s="21" t="s">
        <v>1457</v>
      </c>
      <c r="C247" s="22" t="s">
        <v>1458</v>
      </c>
      <c r="D247" s="22" t="s">
        <v>1459</v>
      </c>
      <c r="E247" s="80" t="s">
        <v>1460</v>
      </c>
      <c r="F247" s="31"/>
      <c r="G247" s="34"/>
      <c r="H247" s="18"/>
      <c r="I247" s="18"/>
      <c r="J247"/>
      <c r="K247"/>
      <c r="L247"/>
      <c r="M247"/>
      <c r="N247"/>
      <c r="O247"/>
      <c r="P247"/>
      <c r="Q247"/>
      <c r="R247"/>
      <c r="S247"/>
      <c r="T247"/>
    </row>
    <row r="248" spans="1:20" ht="16.5" thickBot="1">
      <c r="A248" s="28" t="s">
        <v>1464</v>
      </c>
      <c r="B248" s="29"/>
      <c r="C248" s="29"/>
      <c r="D248" s="29"/>
      <c r="E248" s="81">
        <v>30</v>
      </c>
      <c r="F248" s="31">
        <f t="shared" si="34"/>
        <v>3000000000</v>
      </c>
      <c r="G248" s="34"/>
      <c r="H248" s="36">
        <f>(F248*100)/F232</f>
        <v>500</v>
      </c>
      <c r="I248" s="18"/>
      <c r="J248"/>
      <c r="K248"/>
      <c r="L248"/>
      <c r="M248"/>
      <c r="N248"/>
      <c r="O248"/>
      <c r="P248"/>
      <c r="Q248"/>
      <c r="R248"/>
      <c r="S248"/>
      <c r="T248"/>
    </row>
    <row r="249" spans="1:20" ht="16.5" thickBot="1">
      <c r="A249" s="28" t="s">
        <v>1466</v>
      </c>
      <c r="B249" s="29"/>
      <c r="C249" s="29"/>
      <c r="D249" s="29"/>
      <c r="E249" s="81">
        <v>30</v>
      </c>
      <c r="F249" s="31">
        <f t="shared" si="34"/>
        <v>3000000000</v>
      </c>
      <c r="G249" s="34"/>
      <c r="H249" s="36">
        <f>(F249*100)/F233</f>
        <v>333.33333333333331</v>
      </c>
      <c r="I249" s="18"/>
      <c r="J249"/>
      <c r="K249"/>
      <c r="L249"/>
      <c r="M249"/>
      <c r="N249"/>
      <c r="O249"/>
      <c r="P249"/>
      <c r="Q249"/>
      <c r="R249"/>
      <c r="S249"/>
      <c r="T249"/>
    </row>
    <row r="250" spans="1:20" ht="16.5" thickBot="1">
      <c r="A250" s="35" t="s">
        <v>1467</v>
      </c>
      <c r="B250" s="29"/>
      <c r="C250" s="29"/>
      <c r="D250" s="29"/>
      <c r="E250" s="81">
        <v>30</v>
      </c>
      <c r="F250" s="31">
        <f t="shared" si="34"/>
        <v>3000000000</v>
      </c>
      <c r="G250" s="34">
        <f>STDEV(F248:F250)</f>
        <v>0</v>
      </c>
      <c r="H250" s="36">
        <f>(F250*100)/F234</f>
        <v>200</v>
      </c>
      <c r="I250" s="36">
        <f>AVERAGE(H248:H250)</f>
        <v>344.4444444444444</v>
      </c>
      <c r="J250"/>
      <c r="K250"/>
      <c r="L250"/>
      <c r="M250"/>
      <c r="N250"/>
      <c r="O250"/>
      <c r="P250"/>
      <c r="Q250"/>
      <c r="R250"/>
      <c r="S250"/>
      <c r="T250"/>
    </row>
    <row r="251" spans="1:20" ht="15.75">
      <c r="J251"/>
      <c r="K251"/>
      <c r="L251"/>
      <c r="M251"/>
      <c r="N251"/>
      <c r="O251"/>
      <c r="P251"/>
      <c r="Q251"/>
      <c r="R251"/>
      <c r="S251"/>
      <c r="T251"/>
    </row>
    <row r="252" spans="1:20" ht="16.5" thickBot="1">
      <c r="A252" s="17" t="s">
        <v>480</v>
      </c>
      <c r="B252" s="18"/>
      <c r="C252" s="18"/>
      <c r="D252" s="18"/>
      <c r="E252" s="18"/>
      <c r="F252" s="18"/>
      <c r="G252" s="18"/>
      <c r="H252"/>
      <c r="I252" s="60"/>
      <c r="K252" s="17" t="s">
        <v>1451</v>
      </c>
      <c r="L252" s="18"/>
      <c r="M252" s="18"/>
      <c r="N252" s="18"/>
      <c r="O252" s="18"/>
      <c r="P252" s="18"/>
      <c r="Q252" s="18"/>
      <c r="R252"/>
      <c r="S252"/>
      <c r="T252"/>
    </row>
    <row r="253" spans="1:20" ht="16.5" thickBot="1">
      <c r="A253" s="20" t="s">
        <v>1456</v>
      </c>
      <c r="B253" s="21" t="s">
        <v>1457</v>
      </c>
      <c r="C253" s="22" t="s">
        <v>1458</v>
      </c>
      <c r="D253" s="22" t="s">
        <v>1459</v>
      </c>
      <c r="E253" s="76" t="s">
        <v>1460</v>
      </c>
      <c r="F253" s="52" t="s">
        <v>1462</v>
      </c>
      <c r="G253" s="24" t="s">
        <v>1461</v>
      </c>
      <c r="H253" s="24" t="s">
        <v>1447</v>
      </c>
      <c r="I253" s="25" t="s">
        <v>1463</v>
      </c>
      <c r="K253" s="82" t="s">
        <v>1456</v>
      </c>
      <c r="L253" s="21" t="s">
        <v>1457</v>
      </c>
      <c r="M253" s="22" t="s">
        <v>1458</v>
      </c>
      <c r="N253" s="22" t="s">
        <v>1459</v>
      </c>
      <c r="O253" s="76" t="s">
        <v>1460</v>
      </c>
      <c r="P253" s="24" t="s">
        <v>1461</v>
      </c>
      <c r="Q253" s="25" t="s">
        <v>1462</v>
      </c>
      <c r="R253" s="24" t="s">
        <v>1447</v>
      </c>
      <c r="S253" s="25" t="s">
        <v>1463</v>
      </c>
      <c r="T253"/>
    </row>
    <row r="254" spans="1:20" ht="16.5" thickBot="1">
      <c r="A254" s="28" t="s">
        <v>1464</v>
      </c>
      <c r="B254" s="29" t="s">
        <v>1465</v>
      </c>
      <c r="C254" s="29">
        <v>19</v>
      </c>
      <c r="D254" s="29"/>
      <c r="E254" s="81">
        <v>3</v>
      </c>
      <c r="F254" s="61"/>
      <c r="G254" s="31">
        <f>C254*10^2*10^4</f>
        <v>19000000</v>
      </c>
      <c r="H254" s="32">
        <v>100</v>
      </c>
      <c r="I254" s="18"/>
      <c r="K254" s="28" t="s">
        <v>1464</v>
      </c>
      <c r="L254" s="29" t="s">
        <v>1474</v>
      </c>
      <c r="M254" s="29">
        <v>12</v>
      </c>
      <c r="N254" s="29">
        <v>3</v>
      </c>
      <c r="O254" s="81">
        <v>2</v>
      </c>
      <c r="P254" s="31">
        <f>M254*10^6</f>
        <v>12000000</v>
      </c>
      <c r="Q254" s="18"/>
      <c r="R254" s="32">
        <v>100</v>
      </c>
      <c r="S254" s="18"/>
      <c r="T254"/>
    </row>
    <row r="255" spans="1:20" ht="16.5" thickBot="1">
      <c r="A255" s="28" t="s">
        <v>1466</v>
      </c>
      <c r="B255" s="29" t="s">
        <v>1465</v>
      </c>
      <c r="C255" s="29">
        <v>19</v>
      </c>
      <c r="D255" s="29"/>
      <c r="E255" s="81">
        <v>3</v>
      </c>
      <c r="F255" s="61"/>
      <c r="G255" s="31">
        <f>C255*10^2*10^4</f>
        <v>19000000</v>
      </c>
      <c r="H255" s="32">
        <v>100</v>
      </c>
      <c r="I255" s="18"/>
      <c r="K255" s="28" t="s">
        <v>1466</v>
      </c>
      <c r="L255" s="29"/>
      <c r="M255" s="29">
        <v>12</v>
      </c>
      <c r="N255" s="29">
        <v>3</v>
      </c>
      <c r="O255" s="81"/>
      <c r="P255" s="31">
        <f t="shared" ref="P255:P272" si="35">M255*10^6</f>
        <v>12000000</v>
      </c>
      <c r="Q255" s="34"/>
      <c r="R255" s="32">
        <v>100</v>
      </c>
      <c r="S255" s="18"/>
      <c r="T255"/>
    </row>
    <row r="256" spans="1:20" ht="16.5" thickBot="1">
      <c r="A256" s="35" t="s">
        <v>1467</v>
      </c>
      <c r="B256" s="29" t="s">
        <v>1465</v>
      </c>
      <c r="C256" s="29">
        <v>20</v>
      </c>
      <c r="D256" s="29"/>
      <c r="E256" s="81"/>
      <c r="F256" s="61">
        <f>STDEV(G254:G256)</f>
        <v>577350.26918962575</v>
      </c>
      <c r="G256" s="31">
        <f>C256*10^2*10^4</f>
        <v>20000000</v>
      </c>
      <c r="H256" s="32">
        <v>100</v>
      </c>
      <c r="I256" s="36">
        <f>100</f>
        <v>100</v>
      </c>
      <c r="K256" s="35" t="s">
        <v>1467</v>
      </c>
      <c r="L256" s="29"/>
      <c r="M256" s="29">
        <v>17</v>
      </c>
      <c r="N256" s="29">
        <v>4</v>
      </c>
      <c r="O256" s="81"/>
      <c r="P256" s="31">
        <f t="shared" si="35"/>
        <v>17000000</v>
      </c>
      <c r="Q256" s="34">
        <f>STDEV(P254:P256)</f>
        <v>2886751.3459481308</v>
      </c>
      <c r="R256" s="32">
        <v>100</v>
      </c>
      <c r="S256" s="36">
        <f>100</f>
        <v>100</v>
      </c>
      <c r="T256"/>
    </row>
    <row r="257" spans="1:20" ht="16.5" thickBot="1">
      <c r="A257" s="37" t="s">
        <v>1468</v>
      </c>
      <c r="B257" s="21" t="s">
        <v>1457</v>
      </c>
      <c r="C257" s="22" t="s">
        <v>1458</v>
      </c>
      <c r="D257" s="22" t="s">
        <v>1459</v>
      </c>
      <c r="E257" s="76" t="s">
        <v>1460</v>
      </c>
      <c r="F257" s="61"/>
      <c r="G257" s="18"/>
      <c r="H257" s="18"/>
      <c r="I257" s="18"/>
      <c r="K257" s="37" t="s">
        <v>1468</v>
      </c>
      <c r="L257" s="41" t="s">
        <v>1457</v>
      </c>
      <c r="M257" s="51" t="s">
        <v>1458</v>
      </c>
      <c r="N257" s="51" t="s">
        <v>1459</v>
      </c>
      <c r="O257" s="80" t="s">
        <v>1460</v>
      </c>
      <c r="P257" s="31"/>
      <c r="Q257" s="34"/>
      <c r="R257" s="18"/>
      <c r="S257" s="18"/>
      <c r="T257"/>
    </row>
    <row r="258" spans="1:20" ht="16.5" thickBot="1">
      <c r="A258" s="28" t="s">
        <v>1464</v>
      </c>
      <c r="B258" s="29" t="s">
        <v>1465</v>
      </c>
      <c r="C258" s="29">
        <v>18</v>
      </c>
      <c r="D258" s="29"/>
      <c r="E258" s="81">
        <v>1</v>
      </c>
      <c r="F258" s="61"/>
      <c r="G258" s="34">
        <f>C258*10^2*10^4</f>
        <v>18000000</v>
      </c>
      <c r="H258" s="36">
        <f>(G258*100)/G254</f>
        <v>94.736842105263165</v>
      </c>
      <c r="I258" s="18"/>
      <c r="K258" s="28" t="s">
        <v>1464</v>
      </c>
      <c r="L258" s="29"/>
      <c r="M258" s="29">
        <v>13</v>
      </c>
      <c r="N258" s="29">
        <v>2</v>
      </c>
      <c r="O258" s="81"/>
      <c r="P258" s="31">
        <f t="shared" si="35"/>
        <v>13000000</v>
      </c>
      <c r="Q258" s="34"/>
      <c r="R258" s="36">
        <f>(P258*100)/P254</f>
        <v>108.33333333333333</v>
      </c>
      <c r="S258" s="18"/>
      <c r="T258"/>
    </row>
    <row r="259" spans="1:20" ht="16.5" thickBot="1">
      <c r="A259" s="28" t="s">
        <v>1469</v>
      </c>
      <c r="B259" s="29" t="s">
        <v>1465</v>
      </c>
      <c r="C259" s="29">
        <v>25</v>
      </c>
      <c r="D259" s="29"/>
      <c r="E259" s="81">
        <v>7</v>
      </c>
      <c r="F259" s="61"/>
      <c r="G259" s="34">
        <f t="shared" ref="G259:G260" si="36">C259*10^2*10^4</f>
        <v>25000000</v>
      </c>
      <c r="H259" s="36">
        <f>(G259*100)/G255</f>
        <v>131.57894736842104</v>
      </c>
      <c r="I259" s="18"/>
      <c r="K259" s="28" t="s">
        <v>1469</v>
      </c>
      <c r="L259" s="29"/>
      <c r="M259" s="29">
        <v>14</v>
      </c>
      <c r="N259" s="29">
        <v>6</v>
      </c>
      <c r="O259" s="81"/>
      <c r="P259" s="31">
        <f t="shared" si="35"/>
        <v>14000000</v>
      </c>
      <c r="Q259" s="34"/>
      <c r="R259" s="36">
        <f>(P259*100)/P255</f>
        <v>116.66666666666667</v>
      </c>
      <c r="S259" s="18"/>
      <c r="T259"/>
    </row>
    <row r="260" spans="1:20" ht="16.5" thickBot="1">
      <c r="A260" s="35" t="s">
        <v>1467</v>
      </c>
      <c r="B260" s="29" t="s">
        <v>1465</v>
      </c>
      <c r="C260" s="29">
        <v>25</v>
      </c>
      <c r="D260" s="29"/>
      <c r="E260" s="81">
        <v>7</v>
      </c>
      <c r="F260" s="61">
        <f>STDEV(G258:G260)</f>
        <v>4041451.8843273856</v>
      </c>
      <c r="G260" s="34">
        <f t="shared" si="36"/>
        <v>25000000</v>
      </c>
      <c r="H260" s="36">
        <f>(G260*100)/G256</f>
        <v>125</v>
      </c>
      <c r="I260" s="36">
        <f>AVERAGE(H258:H260)</f>
        <v>117.10526315789474</v>
      </c>
      <c r="K260" s="35" t="s">
        <v>1467</v>
      </c>
      <c r="L260" s="29"/>
      <c r="M260" s="29">
        <v>15</v>
      </c>
      <c r="N260" s="29">
        <v>4</v>
      </c>
      <c r="O260" s="81"/>
      <c r="P260" s="31">
        <f t="shared" si="35"/>
        <v>15000000</v>
      </c>
      <c r="Q260" s="34">
        <f>STDEV(P258:P260)</f>
        <v>1000000</v>
      </c>
      <c r="R260" s="36">
        <f>(P260*100)/P256</f>
        <v>88.235294117647058</v>
      </c>
      <c r="S260" s="36">
        <f>AVERAGE(R258:R260)</f>
        <v>104.41176470588236</v>
      </c>
      <c r="T260"/>
    </row>
    <row r="261" spans="1:20" ht="16.5" thickBot="1">
      <c r="A261" s="37" t="s">
        <v>1470</v>
      </c>
      <c r="B261" s="21" t="s">
        <v>1457</v>
      </c>
      <c r="C261" s="22" t="s">
        <v>1458</v>
      </c>
      <c r="D261" s="22" t="s">
        <v>1459</v>
      </c>
      <c r="E261" s="76" t="s">
        <v>1460</v>
      </c>
      <c r="F261" s="61"/>
      <c r="G261" s="34"/>
      <c r="H261" s="36"/>
      <c r="I261" s="18"/>
      <c r="K261" s="37" t="s">
        <v>1470</v>
      </c>
      <c r="L261" s="41" t="s">
        <v>1457</v>
      </c>
      <c r="M261" s="51" t="s">
        <v>1458</v>
      </c>
      <c r="N261" s="51" t="s">
        <v>1459</v>
      </c>
      <c r="O261" s="80" t="s">
        <v>1460</v>
      </c>
      <c r="P261" s="31"/>
      <c r="Q261" s="34"/>
      <c r="R261" s="36"/>
      <c r="S261" s="18"/>
      <c r="T261"/>
    </row>
    <row r="262" spans="1:20" ht="16.5" thickBot="1">
      <c r="A262" s="28" t="s">
        <v>1464</v>
      </c>
      <c r="B262" s="29" t="s">
        <v>1465</v>
      </c>
      <c r="C262" s="29">
        <v>30</v>
      </c>
      <c r="D262" s="29"/>
      <c r="E262" s="81">
        <v>7</v>
      </c>
      <c r="F262" s="61"/>
      <c r="G262" s="34">
        <f>C262*10^2*10^4</f>
        <v>30000000</v>
      </c>
      <c r="H262" s="40">
        <f>(G262*100)/G254</f>
        <v>157.89473684210526</v>
      </c>
      <c r="I262" s="18"/>
      <c r="K262" s="28" t="s">
        <v>1464</v>
      </c>
      <c r="L262" s="29"/>
      <c r="M262" s="29">
        <v>16</v>
      </c>
      <c r="N262" s="29">
        <v>3</v>
      </c>
      <c r="O262" s="81"/>
      <c r="P262" s="31">
        <f t="shared" si="35"/>
        <v>16000000</v>
      </c>
      <c r="Q262" s="34"/>
      <c r="R262" s="40">
        <f>(P262*100)/P254</f>
        <v>133.33333333333334</v>
      </c>
      <c r="S262" s="18"/>
      <c r="T262"/>
    </row>
    <row r="263" spans="1:20" ht="16.5" thickBot="1">
      <c r="A263" s="28" t="s">
        <v>1466</v>
      </c>
      <c r="B263" s="29" t="s">
        <v>1465</v>
      </c>
      <c r="C263" s="29">
        <v>30</v>
      </c>
      <c r="D263" s="29"/>
      <c r="E263" s="81">
        <v>2</v>
      </c>
      <c r="F263" s="61"/>
      <c r="G263" s="34">
        <f t="shared" ref="G263:G264" si="37">C263*10^2*10^4</f>
        <v>30000000</v>
      </c>
      <c r="H263" s="40">
        <f>(G263*100)/G255</f>
        <v>157.89473684210526</v>
      </c>
      <c r="I263" s="18"/>
      <c r="K263" s="28" t="s">
        <v>1466</v>
      </c>
      <c r="L263" s="29"/>
      <c r="M263" s="29">
        <v>16</v>
      </c>
      <c r="N263" s="29">
        <v>3</v>
      </c>
      <c r="O263" s="81"/>
      <c r="P263" s="31">
        <f t="shared" si="35"/>
        <v>16000000</v>
      </c>
      <c r="Q263" s="34"/>
      <c r="R263" s="40">
        <f>(P263*100)/P255</f>
        <v>133.33333333333334</v>
      </c>
      <c r="S263" s="18"/>
      <c r="T263"/>
    </row>
    <row r="264" spans="1:20" ht="16.5" thickBot="1">
      <c r="A264" s="35" t="s">
        <v>1467</v>
      </c>
      <c r="B264" s="29" t="s">
        <v>1465</v>
      </c>
      <c r="C264" s="29">
        <v>30</v>
      </c>
      <c r="D264" s="29"/>
      <c r="E264" s="81">
        <v>3</v>
      </c>
      <c r="F264" s="61">
        <f>STDEV(G262:G264)</f>
        <v>0</v>
      </c>
      <c r="G264" s="34">
        <f t="shared" si="37"/>
        <v>30000000</v>
      </c>
      <c r="H264" s="40">
        <f>(G264*100)/G256</f>
        <v>150</v>
      </c>
      <c r="I264" s="36">
        <f>AVERAGE(H262:H264)</f>
        <v>155.26315789473685</v>
      </c>
      <c r="K264" s="35" t="s">
        <v>1467</v>
      </c>
      <c r="L264" s="29"/>
      <c r="M264" s="29">
        <v>20</v>
      </c>
      <c r="N264" s="29">
        <v>6</v>
      </c>
      <c r="O264" s="81"/>
      <c r="P264" s="31">
        <f t="shared" si="35"/>
        <v>20000000</v>
      </c>
      <c r="Q264" s="34">
        <f>STDEV(P262:P264)</f>
        <v>2309401.0767584983</v>
      </c>
      <c r="R264" s="40">
        <f>(P264*100)/P256</f>
        <v>117.64705882352941</v>
      </c>
      <c r="S264" s="36">
        <f>AVERAGE(R262:R264)</f>
        <v>128.10457516339869</v>
      </c>
      <c r="T264"/>
    </row>
    <row r="265" spans="1:20" ht="16.5" thickBot="1">
      <c r="A265" s="37" t="s">
        <v>1471</v>
      </c>
      <c r="B265" s="21" t="s">
        <v>1457</v>
      </c>
      <c r="C265" s="22" t="s">
        <v>1458</v>
      </c>
      <c r="D265" s="22" t="s">
        <v>1459</v>
      </c>
      <c r="E265" s="76" t="s">
        <v>1460</v>
      </c>
      <c r="F265" s="61"/>
      <c r="G265" s="34"/>
      <c r="H265" s="36"/>
      <c r="I265" s="18"/>
      <c r="K265" s="37" t="s">
        <v>1471</v>
      </c>
      <c r="L265" s="41" t="s">
        <v>1457</v>
      </c>
      <c r="M265" s="51" t="s">
        <v>1458</v>
      </c>
      <c r="N265" s="51" t="s">
        <v>1459</v>
      </c>
      <c r="O265" s="80" t="s">
        <v>1460</v>
      </c>
      <c r="P265" s="31"/>
      <c r="Q265" s="34"/>
      <c r="R265" s="36"/>
      <c r="S265" s="18"/>
      <c r="T265"/>
    </row>
    <row r="266" spans="1:20" ht="16.5" thickBot="1">
      <c r="A266" s="28" t="s">
        <v>1464</v>
      </c>
      <c r="B266" s="29" t="s">
        <v>1465</v>
      </c>
      <c r="C266" s="29">
        <v>30</v>
      </c>
      <c r="D266" s="29"/>
      <c r="E266" s="81">
        <v>4</v>
      </c>
      <c r="F266" s="61"/>
      <c r="G266" s="34">
        <f>C266*10^4*10^2</f>
        <v>30000000</v>
      </c>
      <c r="H266" s="36">
        <f>(G266*100)/G254</f>
        <v>157.89473684210526</v>
      </c>
      <c r="I266" s="18"/>
      <c r="K266" s="28" t="s">
        <v>1464</v>
      </c>
      <c r="L266" s="29"/>
      <c r="M266" s="29">
        <v>18</v>
      </c>
      <c r="N266" s="29"/>
      <c r="O266" s="81"/>
      <c r="P266" s="31">
        <f t="shared" si="35"/>
        <v>18000000</v>
      </c>
      <c r="Q266" s="34"/>
      <c r="R266" s="36">
        <f>(P266*100)/P254</f>
        <v>150</v>
      </c>
      <c r="S266" s="18"/>
      <c r="T266"/>
    </row>
    <row r="267" spans="1:20" ht="16.5" thickBot="1">
      <c r="A267" s="28" t="s">
        <v>1466</v>
      </c>
      <c r="B267" s="29" t="s">
        <v>1465</v>
      </c>
      <c r="C267" s="29">
        <v>30</v>
      </c>
      <c r="D267" s="29"/>
      <c r="E267" s="81">
        <v>4</v>
      </c>
      <c r="F267" s="61"/>
      <c r="G267" s="34">
        <f t="shared" ref="G267:G268" si="38">C267*10^4*10^2</f>
        <v>30000000</v>
      </c>
      <c r="H267" s="36">
        <f>(G267*100)/G255</f>
        <v>157.89473684210526</v>
      </c>
      <c r="I267" s="18"/>
      <c r="K267" s="28" t="s">
        <v>1466</v>
      </c>
      <c r="L267" s="29"/>
      <c r="M267" s="29">
        <v>19</v>
      </c>
      <c r="N267" s="29"/>
      <c r="O267" s="81"/>
      <c r="P267" s="31">
        <f t="shared" si="35"/>
        <v>19000000</v>
      </c>
      <c r="Q267" s="34"/>
      <c r="R267" s="36">
        <f>(P267*100)/P255</f>
        <v>158.33333333333334</v>
      </c>
      <c r="S267" s="18"/>
    </row>
    <row r="268" spans="1:20" ht="16.5" thickBot="1">
      <c r="A268" s="35" t="s">
        <v>1467</v>
      </c>
      <c r="B268" s="29" t="s">
        <v>1465</v>
      </c>
      <c r="C268" s="29">
        <v>27</v>
      </c>
      <c r="D268" s="29"/>
      <c r="E268" s="81">
        <v>4</v>
      </c>
      <c r="F268" s="61">
        <f>STDEV(G266:G268)</f>
        <v>1732050.8075688772</v>
      </c>
      <c r="G268" s="34">
        <f t="shared" si="38"/>
        <v>27000000</v>
      </c>
      <c r="H268" s="36">
        <f>(G268*100)/G256</f>
        <v>135</v>
      </c>
      <c r="I268" s="36">
        <f>AVERAGE(H266:H268)</f>
        <v>150.26315789473685</v>
      </c>
      <c r="K268" s="35" t="s">
        <v>1467</v>
      </c>
      <c r="L268" s="29"/>
      <c r="M268" s="29">
        <v>19</v>
      </c>
      <c r="N268" s="29"/>
      <c r="O268" s="81"/>
      <c r="P268" s="31">
        <f t="shared" si="35"/>
        <v>19000000</v>
      </c>
      <c r="Q268" s="34">
        <f>STDEV(P266:P268)</f>
        <v>577350.26918962575</v>
      </c>
      <c r="R268" s="36">
        <f>(P268*100)/P256</f>
        <v>111.76470588235294</v>
      </c>
      <c r="S268" s="36">
        <f>AVERAGE(R266:R268)</f>
        <v>140.03267973856211</v>
      </c>
    </row>
    <row r="269" spans="1:20" ht="16.5" thickBot="1">
      <c r="A269" s="37" t="s">
        <v>1472</v>
      </c>
      <c r="B269" s="21" t="s">
        <v>1457</v>
      </c>
      <c r="C269" s="22" t="s">
        <v>1458</v>
      </c>
      <c r="D269" s="22" t="s">
        <v>1459</v>
      </c>
      <c r="E269" s="76" t="s">
        <v>1460</v>
      </c>
      <c r="F269" s="61"/>
      <c r="G269" s="34"/>
      <c r="H269" s="18"/>
      <c r="I269" s="18"/>
      <c r="K269" s="37" t="s">
        <v>1472</v>
      </c>
      <c r="L269" s="41" t="s">
        <v>1457</v>
      </c>
      <c r="M269" s="51" t="s">
        <v>1458</v>
      </c>
      <c r="N269" s="51" t="s">
        <v>1459</v>
      </c>
      <c r="O269" s="80" t="s">
        <v>1460</v>
      </c>
      <c r="P269" s="31"/>
      <c r="Q269" s="34"/>
      <c r="R269" s="18"/>
      <c r="S269" s="18"/>
    </row>
    <row r="270" spans="1:20" ht="16.5" thickBot="1">
      <c r="A270" s="28" t="s">
        <v>1464</v>
      </c>
      <c r="B270" s="29" t="s">
        <v>1465</v>
      </c>
      <c r="C270" s="29">
        <v>13</v>
      </c>
      <c r="D270" s="29"/>
      <c r="E270" s="81">
        <v>3</v>
      </c>
      <c r="F270" s="61"/>
      <c r="G270" s="34">
        <f>C270*10^2*10^4</f>
        <v>13000000</v>
      </c>
      <c r="H270" s="36">
        <f>(G270*100)/G254</f>
        <v>68.421052631578945</v>
      </c>
      <c r="I270" s="18"/>
      <c r="K270" s="28" t="s">
        <v>1464</v>
      </c>
      <c r="L270" s="29"/>
      <c r="M270" s="29">
        <v>18</v>
      </c>
      <c r="N270" s="29"/>
      <c r="O270" s="81"/>
      <c r="P270" s="31">
        <f t="shared" si="35"/>
        <v>18000000</v>
      </c>
      <c r="Q270" s="34"/>
      <c r="R270" s="36">
        <f>(P270*100)/P254</f>
        <v>150</v>
      </c>
      <c r="S270" s="18"/>
    </row>
    <row r="271" spans="1:20" ht="16.5" thickBot="1">
      <c r="A271" s="28" t="s">
        <v>1466</v>
      </c>
      <c r="B271" s="29" t="s">
        <v>1465</v>
      </c>
      <c r="C271" s="29">
        <v>15</v>
      </c>
      <c r="D271" s="29"/>
      <c r="E271" s="81">
        <v>3</v>
      </c>
      <c r="F271" s="61"/>
      <c r="G271" s="34">
        <f t="shared" ref="G271:G272" si="39">C271*10^2*10^4</f>
        <v>15000000</v>
      </c>
      <c r="H271" s="36">
        <f>(G271*100)/G255</f>
        <v>78.94736842105263</v>
      </c>
      <c r="I271" s="18"/>
      <c r="K271" s="28" t="s">
        <v>1466</v>
      </c>
      <c r="L271" s="29"/>
      <c r="M271" s="29">
        <v>19</v>
      </c>
      <c r="N271" s="29"/>
      <c r="O271" s="81"/>
      <c r="P271" s="31">
        <f t="shared" si="35"/>
        <v>19000000</v>
      </c>
      <c r="Q271" s="34"/>
      <c r="R271" s="36">
        <f>(P271*100)/P255</f>
        <v>158.33333333333334</v>
      </c>
      <c r="S271" s="18"/>
    </row>
    <row r="272" spans="1:20" ht="16.5" thickBot="1">
      <c r="A272" s="35" t="s">
        <v>1467</v>
      </c>
      <c r="B272" s="29" t="s">
        <v>1465</v>
      </c>
      <c r="C272" s="29">
        <v>20</v>
      </c>
      <c r="D272" s="29"/>
      <c r="E272" s="81">
        <v>3</v>
      </c>
      <c r="F272" s="61">
        <f>STDEV(G270:G272)</f>
        <v>3605551.2754639895</v>
      </c>
      <c r="G272" s="34">
        <f t="shared" si="39"/>
        <v>20000000</v>
      </c>
      <c r="H272" s="36">
        <f>(G272*100)/G256</f>
        <v>100</v>
      </c>
      <c r="I272" s="36">
        <f>AVERAGE(H270:H272)</f>
        <v>82.456140350877192</v>
      </c>
      <c r="K272" s="35" t="s">
        <v>1467</v>
      </c>
      <c r="L272" s="29"/>
      <c r="M272" s="29">
        <v>20</v>
      </c>
      <c r="N272" s="29"/>
      <c r="O272" s="81"/>
      <c r="P272" s="31">
        <f t="shared" si="35"/>
        <v>20000000</v>
      </c>
      <c r="Q272" s="34">
        <f>STDEV(P270:P272)</f>
        <v>1000000</v>
      </c>
      <c r="R272" s="36">
        <f>(P272*100)/P256</f>
        <v>117.64705882352941</v>
      </c>
      <c r="S272" s="36">
        <f>AVERAGE(R270:R272)</f>
        <v>141.99346405228758</v>
      </c>
    </row>
    <row r="273" spans="1:9" ht="15.75">
      <c r="A273" s="18"/>
      <c r="B273" s="18"/>
      <c r="C273" s="18"/>
      <c r="D273" s="18"/>
      <c r="E273" s="18"/>
      <c r="F273" s="18"/>
      <c r="G273" s="18"/>
      <c r="H273"/>
      <c r="I273"/>
    </row>
    <row r="274" spans="1:9" ht="16.5" thickBot="1">
      <c r="A274" s="17" t="s">
        <v>1057</v>
      </c>
      <c r="B274" s="18"/>
      <c r="C274" s="18"/>
      <c r="D274" s="18"/>
      <c r="E274" s="18"/>
      <c r="F274" s="18"/>
      <c r="G274" s="18"/>
      <c r="H274"/>
      <c r="I274"/>
    </row>
    <row r="275" spans="1:9" ht="16.5" thickBot="1">
      <c r="A275" s="20" t="s">
        <v>1456</v>
      </c>
      <c r="B275" s="21" t="s">
        <v>1457</v>
      </c>
      <c r="C275" s="22" t="s">
        <v>1458</v>
      </c>
      <c r="D275" s="22" t="s">
        <v>1459</v>
      </c>
      <c r="E275" s="76" t="s">
        <v>1460</v>
      </c>
      <c r="F275" s="24" t="s">
        <v>1461</v>
      </c>
      <c r="G275" s="52" t="s">
        <v>1462</v>
      </c>
      <c r="H275" s="24" t="s">
        <v>1447</v>
      </c>
      <c r="I275" s="25" t="s">
        <v>1463</v>
      </c>
    </row>
    <row r="276" spans="1:9" ht="16.5" thickBot="1">
      <c r="A276" s="28" t="s">
        <v>1464</v>
      </c>
      <c r="B276" s="29"/>
      <c r="C276" s="29">
        <v>6</v>
      </c>
      <c r="D276" s="29">
        <v>5</v>
      </c>
      <c r="E276" s="81">
        <v>3</v>
      </c>
      <c r="F276" s="34">
        <f>C276*10^6</f>
        <v>6000000</v>
      </c>
      <c r="G276" s="34"/>
      <c r="H276" s="53">
        <v>100</v>
      </c>
      <c r="I276" s="18"/>
    </row>
    <row r="277" spans="1:9" ht="16.5" thickBot="1">
      <c r="A277" s="28" t="s">
        <v>1466</v>
      </c>
      <c r="B277" s="29"/>
      <c r="C277" s="29">
        <v>11</v>
      </c>
      <c r="D277" s="29">
        <v>12</v>
      </c>
      <c r="E277" s="81">
        <v>8</v>
      </c>
      <c r="F277" s="34">
        <f t="shared" ref="F277:F294" si="40">C277*10^6</f>
        <v>11000000</v>
      </c>
      <c r="G277" s="34"/>
      <c r="H277" s="53">
        <v>100</v>
      </c>
      <c r="I277" s="18"/>
    </row>
    <row r="278" spans="1:9" ht="16.5" thickBot="1">
      <c r="A278" s="35" t="s">
        <v>1467</v>
      </c>
      <c r="B278" s="29"/>
      <c r="C278" s="29">
        <v>14</v>
      </c>
      <c r="D278" s="29"/>
      <c r="E278" s="81"/>
      <c r="F278" s="34">
        <f t="shared" si="40"/>
        <v>14000000</v>
      </c>
      <c r="G278" s="34">
        <f>STDEV(F276:F278)</f>
        <v>4041451.8843273818</v>
      </c>
      <c r="H278" s="53">
        <v>100</v>
      </c>
      <c r="I278" s="36">
        <f>100</f>
        <v>100</v>
      </c>
    </row>
    <row r="279" spans="1:9" ht="16.5" thickBot="1">
      <c r="A279" s="37" t="s">
        <v>1468</v>
      </c>
      <c r="B279" s="21" t="s">
        <v>1457</v>
      </c>
      <c r="C279" s="51" t="s">
        <v>1458</v>
      </c>
      <c r="D279" s="22" t="s">
        <v>1459</v>
      </c>
      <c r="E279" s="76" t="s">
        <v>1460</v>
      </c>
      <c r="F279" s="34"/>
      <c r="G279" s="34"/>
      <c r="H279" s="36"/>
      <c r="I279" s="18"/>
    </row>
    <row r="280" spans="1:9" ht="16.5" thickBot="1">
      <c r="A280" s="28" t="s">
        <v>1464</v>
      </c>
      <c r="B280" s="29"/>
      <c r="C280" s="29">
        <v>6</v>
      </c>
      <c r="D280" s="29">
        <v>4</v>
      </c>
      <c r="E280" s="81">
        <v>3</v>
      </c>
      <c r="F280" s="34">
        <f t="shared" si="40"/>
        <v>6000000</v>
      </c>
      <c r="G280" s="34"/>
      <c r="H280" s="36">
        <f>(F280*100)/F276</f>
        <v>100</v>
      </c>
      <c r="I280" s="18"/>
    </row>
    <row r="281" spans="1:9" ht="16.5" thickBot="1">
      <c r="A281" s="28" t="s">
        <v>1469</v>
      </c>
      <c r="B281" s="29"/>
      <c r="C281" s="29">
        <v>8</v>
      </c>
      <c r="D281" s="29">
        <v>7</v>
      </c>
      <c r="E281" s="81">
        <v>4</v>
      </c>
      <c r="F281" s="34">
        <f t="shared" si="40"/>
        <v>8000000</v>
      </c>
      <c r="G281" s="34"/>
      <c r="H281" s="36">
        <f>(F281*100)/F277</f>
        <v>72.727272727272734</v>
      </c>
      <c r="I281" s="18"/>
    </row>
    <row r="282" spans="1:9" ht="16.5" thickBot="1">
      <c r="A282" s="35" t="s">
        <v>1467</v>
      </c>
      <c r="B282" s="29"/>
      <c r="C282" s="29">
        <v>12</v>
      </c>
      <c r="D282" s="29"/>
      <c r="E282" s="81"/>
      <c r="F282" s="34">
        <f t="shared" si="40"/>
        <v>12000000</v>
      </c>
      <c r="G282" s="34">
        <f>STDEV(F280:F282)</f>
        <v>3055050.4633038924</v>
      </c>
      <c r="H282" s="36">
        <f>(F282*100)/F278</f>
        <v>85.714285714285708</v>
      </c>
      <c r="I282" s="36">
        <f>AVERAGE(H280:H282)</f>
        <v>86.147186147186162</v>
      </c>
    </row>
    <row r="283" spans="1:9" ht="16.5" thickBot="1">
      <c r="A283" s="37" t="s">
        <v>1470</v>
      </c>
      <c r="B283" s="21" t="s">
        <v>1457</v>
      </c>
      <c r="C283" s="51" t="s">
        <v>1458</v>
      </c>
      <c r="D283" s="22" t="s">
        <v>1459</v>
      </c>
      <c r="E283" s="76" t="s">
        <v>1460</v>
      </c>
      <c r="F283" s="34"/>
      <c r="G283" s="34"/>
      <c r="H283" s="18"/>
      <c r="I283" s="36"/>
    </row>
    <row r="284" spans="1:9" ht="16.5" thickBot="1">
      <c r="A284" s="28" t="s">
        <v>1464</v>
      </c>
      <c r="B284" s="29">
        <v>8</v>
      </c>
      <c r="C284" s="29">
        <v>4</v>
      </c>
      <c r="D284" s="29">
        <v>1</v>
      </c>
      <c r="E284" s="81">
        <v>0</v>
      </c>
      <c r="F284" s="34">
        <f t="shared" si="40"/>
        <v>4000000</v>
      </c>
      <c r="G284" s="34"/>
      <c r="H284" s="36">
        <f>(F284*100)/F276</f>
        <v>66.666666666666671</v>
      </c>
      <c r="I284" s="36"/>
    </row>
    <row r="285" spans="1:9" ht="16.5" thickBot="1">
      <c r="A285" s="28" t="s">
        <v>1466</v>
      </c>
      <c r="B285" s="29">
        <v>9</v>
      </c>
      <c r="C285" s="29">
        <v>5</v>
      </c>
      <c r="D285" s="29">
        <v>1</v>
      </c>
      <c r="E285" s="81">
        <v>0</v>
      </c>
      <c r="F285" s="34">
        <f t="shared" si="40"/>
        <v>5000000</v>
      </c>
      <c r="G285" s="34"/>
      <c r="H285" s="36">
        <f>(F285*100)/F277</f>
        <v>45.454545454545453</v>
      </c>
      <c r="I285" s="36"/>
    </row>
    <row r="286" spans="1:9" ht="16.5" thickBot="1">
      <c r="A286" s="35" t="s">
        <v>1467</v>
      </c>
      <c r="B286" s="29">
        <v>7</v>
      </c>
      <c r="C286" s="29">
        <v>7</v>
      </c>
      <c r="D286" s="29">
        <v>2</v>
      </c>
      <c r="E286" s="81">
        <v>0</v>
      </c>
      <c r="F286" s="34">
        <f t="shared" si="40"/>
        <v>7000000</v>
      </c>
      <c r="G286" s="34">
        <f>STDEV(F284:F286)</f>
        <v>1527525.2316519476</v>
      </c>
      <c r="H286" s="36">
        <f>(F286*100)/F278</f>
        <v>50</v>
      </c>
      <c r="I286" s="36">
        <f>AVERAGE(H284:H286)</f>
        <v>54.040404040404042</v>
      </c>
    </row>
    <row r="287" spans="1:9" ht="16.5" thickBot="1">
      <c r="A287" s="37" t="s">
        <v>1471</v>
      </c>
      <c r="B287" s="41" t="s">
        <v>1457</v>
      </c>
      <c r="C287" s="51" t="s">
        <v>1458</v>
      </c>
      <c r="D287" s="51" t="s">
        <v>1459</v>
      </c>
      <c r="E287" s="76" t="s">
        <v>1460</v>
      </c>
      <c r="F287" s="34"/>
      <c r="G287" s="34"/>
      <c r="H287" s="18"/>
      <c r="I287" s="36"/>
    </row>
    <row r="288" spans="1:9" ht="16.5" thickBot="1">
      <c r="A288" s="28" t="s">
        <v>1464</v>
      </c>
      <c r="B288" s="29">
        <v>6</v>
      </c>
      <c r="C288" s="29">
        <v>2</v>
      </c>
      <c r="D288" s="29">
        <v>1</v>
      </c>
      <c r="E288" s="81">
        <v>0</v>
      </c>
      <c r="F288" s="34">
        <f t="shared" si="40"/>
        <v>2000000</v>
      </c>
      <c r="G288" s="34"/>
      <c r="H288" s="36">
        <f>(F288*100)/F276</f>
        <v>33.333333333333336</v>
      </c>
      <c r="I288" s="36"/>
    </row>
    <row r="289" spans="1:19" ht="16.5" thickBot="1">
      <c r="A289" s="28" t="s">
        <v>1466</v>
      </c>
      <c r="B289" s="29">
        <v>4</v>
      </c>
      <c r="C289" s="29">
        <v>3</v>
      </c>
      <c r="D289" s="29"/>
      <c r="E289" s="81">
        <v>0</v>
      </c>
      <c r="F289" s="34">
        <f t="shared" si="40"/>
        <v>3000000</v>
      </c>
      <c r="G289" s="34"/>
      <c r="H289" s="36">
        <f>(F289*100)/F277</f>
        <v>27.272727272727273</v>
      </c>
      <c r="I289" s="36"/>
    </row>
    <row r="290" spans="1:19" ht="16.5" thickBot="1">
      <c r="A290" s="35" t="s">
        <v>1467</v>
      </c>
      <c r="B290" s="29">
        <v>12</v>
      </c>
      <c r="C290" s="29">
        <v>5</v>
      </c>
      <c r="D290" s="29"/>
      <c r="E290" s="81">
        <v>0</v>
      </c>
      <c r="F290" s="34">
        <f t="shared" si="40"/>
        <v>5000000</v>
      </c>
      <c r="G290" s="34">
        <f>STDEV(F288:F290)</f>
        <v>1527525.2316519469</v>
      </c>
      <c r="H290" s="36">
        <f>(F290*100)/F278</f>
        <v>35.714285714285715</v>
      </c>
      <c r="I290" s="36">
        <f>AVERAGE(H288:H290)</f>
        <v>32.106782106782106</v>
      </c>
    </row>
    <row r="291" spans="1:19" ht="16.5" thickBot="1">
      <c r="A291" s="37" t="s">
        <v>1472</v>
      </c>
      <c r="B291" s="41" t="s">
        <v>1457</v>
      </c>
      <c r="C291" s="51" t="s">
        <v>1458</v>
      </c>
      <c r="D291" s="22" t="s">
        <v>1459</v>
      </c>
      <c r="E291" s="76" t="s">
        <v>1460</v>
      </c>
      <c r="F291" s="34"/>
      <c r="G291" s="34"/>
      <c r="H291" s="36"/>
      <c r="I291" s="36"/>
      <c r="J291"/>
      <c r="K291"/>
      <c r="L291"/>
      <c r="M291"/>
      <c r="N291"/>
      <c r="O291"/>
      <c r="P291"/>
      <c r="Q291"/>
      <c r="R291"/>
    </row>
    <row r="292" spans="1:19" ht="16.5" thickBot="1">
      <c r="A292" s="28" t="s">
        <v>1464</v>
      </c>
      <c r="B292" s="29">
        <v>11</v>
      </c>
      <c r="C292" s="29">
        <v>2</v>
      </c>
      <c r="D292" s="29">
        <v>0</v>
      </c>
      <c r="E292" s="81">
        <v>0</v>
      </c>
      <c r="F292" s="34">
        <f t="shared" si="40"/>
        <v>2000000</v>
      </c>
      <c r="G292" s="34"/>
      <c r="H292" s="36">
        <f>(F292*100)/F276</f>
        <v>33.333333333333336</v>
      </c>
      <c r="I292" s="36"/>
      <c r="J292"/>
      <c r="K292"/>
      <c r="L292"/>
      <c r="M292"/>
      <c r="N292"/>
      <c r="O292"/>
      <c r="P292"/>
      <c r="Q292"/>
      <c r="R292"/>
    </row>
    <row r="293" spans="1:19" ht="16.5" thickBot="1">
      <c r="A293" s="28" t="s">
        <v>1466</v>
      </c>
      <c r="B293" s="29">
        <v>12</v>
      </c>
      <c r="C293" s="29">
        <v>3</v>
      </c>
      <c r="D293" s="29">
        <v>0</v>
      </c>
      <c r="E293" s="81">
        <v>1</v>
      </c>
      <c r="F293" s="34">
        <f t="shared" si="40"/>
        <v>3000000</v>
      </c>
      <c r="G293" s="34"/>
      <c r="H293" s="36">
        <f>(F293*100)/F277</f>
        <v>27.272727272727273</v>
      </c>
      <c r="I293" s="36"/>
      <c r="J293"/>
      <c r="K293"/>
      <c r="L293"/>
      <c r="M293"/>
      <c r="N293"/>
      <c r="O293"/>
      <c r="P293"/>
      <c r="Q293"/>
      <c r="R293"/>
    </row>
    <row r="294" spans="1:19" ht="16.5" thickBot="1">
      <c r="A294" s="35" t="s">
        <v>1467</v>
      </c>
      <c r="B294" s="29">
        <v>13</v>
      </c>
      <c r="C294" s="29">
        <v>5</v>
      </c>
      <c r="D294" s="29">
        <v>2</v>
      </c>
      <c r="E294" s="81">
        <v>1</v>
      </c>
      <c r="F294" s="34">
        <f t="shared" si="40"/>
        <v>5000000</v>
      </c>
      <c r="G294" s="34">
        <f>STDEV(F292:F294)</f>
        <v>1527525.2316519469</v>
      </c>
      <c r="H294" s="36">
        <f>(F294*100)/F278</f>
        <v>35.714285714285715</v>
      </c>
      <c r="I294" s="36">
        <f>AVERAGE(H292:H294)</f>
        <v>32.106782106782106</v>
      </c>
      <c r="J294"/>
      <c r="K294"/>
      <c r="L294"/>
      <c r="M294"/>
      <c r="N294"/>
      <c r="O294"/>
      <c r="P294"/>
      <c r="Q294"/>
      <c r="R294"/>
    </row>
    <row r="295" spans="1:19" ht="15.75">
      <c r="J295"/>
      <c r="K295"/>
      <c r="L295"/>
      <c r="M295"/>
      <c r="N295"/>
      <c r="O295"/>
      <c r="P295"/>
      <c r="Q295"/>
      <c r="R295"/>
    </row>
    <row r="296" spans="1:19" ht="16.5" thickBot="1">
      <c r="A296" s="17" t="s">
        <v>1060</v>
      </c>
      <c r="B296" s="18"/>
      <c r="C296" s="18"/>
      <c r="D296" s="18"/>
      <c r="E296" s="18"/>
      <c r="F296" s="18"/>
      <c r="G296" s="18"/>
      <c r="H296"/>
      <c r="I296"/>
      <c r="K296" s="17" t="s">
        <v>1058</v>
      </c>
      <c r="L296" s="18"/>
      <c r="M296" s="18"/>
      <c r="N296" s="18"/>
      <c r="O296" s="18"/>
      <c r="P296" s="18"/>
      <c r="Q296" s="18"/>
      <c r="R296"/>
      <c r="S296"/>
    </row>
    <row r="297" spans="1:19" ht="16.5" thickBot="1">
      <c r="A297" s="20" t="s">
        <v>1456</v>
      </c>
      <c r="B297" s="41" t="s">
        <v>1457</v>
      </c>
      <c r="C297" s="51" t="s">
        <v>1458</v>
      </c>
      <c r="D297" s="51" t="s">
        <v>1459</v>
      </c>
      <c r="E297" s="80" t="s">
        <v>1460</v>
      </c>
      <c r="F297" s="50" t="s">
        <v>1461</v>
      </c>
      <c r="G297" s="25" t="s">
        <v>1462</v>
      </c>
      <c r="H297" s="50" t="s">
        <v>1447</v>
      </c>
      <c r="I297" s="25" t="s">
        <v>1463</v>
      </c>
      <c r="K297" s="82" t="s">
        <v>1456</v>
      </c>
      <c r="L297" s="21" t="s">
        <v>1457</v>
      </c>
      <c r="M297" s="22" t="s">
        <v>1458</v>
      </c>
      <c r="N297" s="22" t="s">
        <v>1459</v>
      </c>
      <c r="O297" s="76" t="s">
        <v>1460</v>
      </c>
      <c r="P297" s="24" t="s">
        <v>1461</v>
      </c>
      <c r="Q297" s="25" t="s">
        <v>1462</v>
      </c>
      <c r="R297" s="24" t="s">
        <v>1447</v>
      </c>
      <c r="S297" s="25" t="s">
        <v>1463</v>
      </c>
    </row>
    <row r="298" spans="1:19" ht="16.5" thickBot="1">
      <c r="A298" s="28" t="s">
        <v>1464</v>
      </c>
      <c r="B298" s="29" t="s">
        <v>1465</v>
      </c>
      <c r="C298" s="29">
        <v>18</v>
      </c>
      <c r="D298" s="29">
        <v>4</v>
      </c>
      <c r="E298" s="29">
        <v>1</v>
      </c>
      <c r="F298" s="34">
        <f>C298*10^2*10^4</f>
        <v>18000000</v>
      </c>
      <c r="G298" s="18"/>
      <c r="H298" s="32">
        <v>100</v>
      </c>
      <c r="I298" s="18"/>
      <c r="K298" s="83" t="s">
        <v>1464</v>
      </c>
      <c r="L298" s="29"/>
      <c r="M298" s="29">
        <v>20</v>
      </c>
      <c r="N298" s="29">
        <v>4</v>
      </c>
      <c r="O298" s="81"/>
      <c r="P298" s="31">
        <f>N298*10^7</f>
        <v>40000000</v>
      </c>
      <c r="Q298"/>
      <c r="R298" s="32">
        <v>100</v>
      </c>
      <c r="S298" s="18"/>
    </row>
    <row r="299" spans="1:19" ht="16.5" thickBot="1">
      <c r="A299" s="28" t="s">
        <v>1466</v>
      </c>
      <c r="B299" s="29" t="s">
        <v>1465</v>
      </c>
      <c r="C299" s="29">
        <v>20</v>
      </c>
      <c r="D299" s="29">
        <v>7</v>
      </c>
      <c r="E299" s="29">
        <v>2</v>
      </c>
      <c r="F299" s="34">
        <f>C299*10^2*10^4</f>
        <v>20000000</v>
      </c>
      <c r="G299" s="18"/>
      <c r="H299" s="32">
        <v>100</v>
      </c>
      <c r="I299" s="18"/>
      <c r="K299" s="83" t="s">
        <v>1466</v>
      </c>
      <c r="L299" s="29"/>
      <c r="M299" s="29">
        <v>20</v>
      </c>
      <c r="N299" s="29">
        <v>5</v>
      </c>
      <c r="O299" s="81"/>
      <c r="P299" s="31">
        <f t="shared" ref="P299:P316" si="41">N299*10^7</f>
        <v>50000000</v>
      </c>
      <c r="Q299"/>
      <c r="R299" s="32">
        <v>100</v>
      </c>
      <c r="S299" s="18"/>
    </row>
    <row r="300" spans="1:19" ht="16.5" thickBot="1">
      <c r="A300" s="35" t="s">
        <v>1467</v>
      </c>
      <c r="B300" s="29" t="s">
        <v>1465</v>
      </c>
      <c r="C300" s="29">
        <v>23</v>
      </c>
      <c r="D300" s="29">
        <v>7</v>
      </c>
      <c r="E300" s="29">
        <v>4</v>
      </c>
      <c r="F300" s="34">
        <f>C300*10^2*10^4</f>
        <v>23000000</v>
      </c>
      <c r="G300" s="34">
        <f>STDEV(F298:F300)</f>
        <v>2516611.4784235917</v>
      </c>
      <c r="H300" s="32">
        <v>100</v>
      </c>
      <c r="I300" s="18">
        <f>AVERAGE(H298:H300)</f>
        <v>100</v>
      </c>
      <c r="K300" s="84" t="s">
        <v>1467</v>
      </c>
      <c r="L300" s="29"/>
      <c r="M300" s="29">
        <v>18</v>
      </c>
      <c r="N300" s="29">
        <v>9</v>
      </c>
      <c r="O300" s="81"/>
      <c r="P300" s="31">
        <f t="shared" si="41"/>
        <v>90000000</v>
      </c>
      <c r="Q300" s="34">
        <f>STDEV(P298:P300)</f>
        <v>26457513.110645905</v>
      </c>
      <c r="R300" s="32">
        <v>100</v>
      </c>
      <c r="S300" s="36">
        <f>100</f>
        <v>100</v>
      </c>
    </row>
    <row r="301" spans="1:19" ht="16.5" thickBot="1">
      <c r="A301" s="37" t="s">
        <v>1468</v>
      </c>
      <c r="B301" s="21" t="s">
        <v>1457</v>
      </c>
      <c r="C301" s="22" t="s">
        <v>1458</v>
      </c>
      <c r="D301" s="22" t="s">
        <v>1459</v>
      </c>
      <c r="E301" s="21" t="s">
        <v>1460</v>
      </c>
      <c r="F301" s="34"/>
      <c r="G301" s="34"/>
      <c r="H301" s="18"/>
      <c r="I301" s="18"/>
      <c r="K301" s="85" t="s">
        <v>1468</v>
      </c>
      <c r="L301" s="21" t="s">
        <v>1457</v>
      </c>
      <c r="M301" s="22" t="s">
        <v>1458</v>
      </c>
      <c r="N301" s="22" t="s">
        <v>1459</v>
      </c>
      <c r="O301" s="76" t="s">
        <v>1460</v>
      </c>
      <c r="P301" s="31"/>
      <c r="Q301" s="34"/>
      <c r="R301" s="18"/>
      <c r="S301" s="18"/>
    </row>
    <row r="302" spans="1:19" ht="16.5" thickBot="1">
      <c r="A302" s="28" t="s">
        <v>1464</v>
      </c>
      <c r="B302" s="29">
        <v>7</v>
      </c>
      <c r="C302" s="29">
        <v>2</v>
      </c>
      <c r="D302" s="29">
        <v>0</v>
      </c>
      <c r="E302" s="29">
        <v>0</v>
      </c>
      <c r="F302" s="34">
        <f>B302*10^5</f>
        <v>700000</v>
      </c>
      <c r="G302" s="34"/>
      <c r="H302" s="36">
        <f>(F302*100)/F298</f>
        <v>3.8888888888888888</v>
      </c>
      <c r="I302" s="18"/>
      <c r="K302" s="83" t="s">
        <v>1464</v>
      </c>
      <c r="L302" s="29"/>
      <c r="M302" s="29">
        <v>7</v>
      </c>
      <c r="N302" s="29">
        <v>3</v>
      </c>
      <c r="O302" s="81"/>
      <c r="P302" s="31">
        <f t="shared" si="41"/>
        <v>30000000</v>
      </c>
      <c r="Q302" s="34"/>
      <c r="R302" s="36">
        <f>(P302*100)/P298</f>
        <v>75</v>
      </c>
      <c r="S302" s="18"/>
    </row>
    <row r="303" spans="1:19" ht="16.5" thickBot="1">
      <c r="A303" s="28" t="s">
        <v>1469</v>
      </c>
      <c r="B303" s="29">
        <v>10</v>
      </c>
      <c r="C303" s="29">
        <v>2</v>
      </c>
      <c r="D303" s="29">
        <v>0</v>
      </c>
      <c r="E303" s="29">
        <v>0</v>
      </c>
      <c r="F303" s="34">
        <f>B303*10^5</f>
        <v>1000000</v>
      </c>
      <c r="G303" s="34"/>
      <c r="H303" s="36">
        <f>(F303*100)/F299</f>
        <v>5</v>
      </c>
      <c r="I303" s="18"/>
      <c r="K303" s="83" t="s">
        <v>1469</v>
      </c>
      <c r="L303" s="29"/>
      <c r="M303" s="29">
        <v>7</v>
      </c>
      <c r="N303" s="29">
        <v>5</v>
      </c>
      <c r="O303" s="81"/>
      <c r="P303" s="31">
        <f t="shared" si="41"/>
        <v>50000000</v>
      </c>
      <c r="Q303" s="34"/>
      <c r="R303" s="36">
        <f>(P303*100)/P299</f>
        <v>100</v>
      </c>
      <c r="S303" s="18"/>
    </row>
    <row r="304" spans="1:19" ht="16.5" thickBot="1">
      <c r="A304" s="35" t="s">
        <v>1467</v>
      </c>
      <c r="B304" s="29">
        <v>12</v>
      </c>
      <c r="C304" s="29">
        <v>3</v>
      </c>
      <c r="D304" s="29">
        <v>0</v>
      </c>
      <c r="E304" s="29">
        <v>0</v>
      </c>
      <c r="F304" s="34">
        <f>B304*10^5</f>
        <v>1200000</v>
      </c>
      <c r="G304" s="34">
        <f>STDEV(F302:F304)</f>
        <v>251661.14784235816</v>
      </c>
      <c r="H304" s="36">
        <f>(F304*100)/F300</f>
        <v>5.2173913043478262</v>
      </c>
      <c r="I304" s="36">
        <f>AVERAGE(H302:H304)</f>
        <v>4.7020933977455721</v>
      </c>
      <c r="K304" s="84" t="s">
        <v>1467</v>
      </c>
      <c r="L304" s="29"/>
      <c r="M304" s="29">
        <v>7</v>
      </c>
      <c r="N304" s="29">
        <v>7</v>
      </c>
      <c r="O304" s="81"/>
      <c r="P304" s="31">
        <f t="shared" si="41"/>
        <v>70000000</v>
      </c>
      <c r="Q304" s="34">
        <f>STDEV(P302:P304)</f>
        <v>20000000</v>
      </c>
      <c r="R304" s="36">
        <f>(P304*100)/P300</f>
        <v>77.777777777777771</v>
      </c>
      <c r="S304" s="36">
        <f>AVERAGE(R302:R304)</f>
        <v>84.259259259259252</v>
      </c>
    </row>
    <row r="305" spans="1:19" ht="16.5" thickBot="1">
      <c r="A305" s="37" t="s">
        <v>1470</v>
      </c>
      <c r="B305" s="21" t="s">
        <v>1457</v>
      </c>
      <c r="C305" s="22" t="s">
        <v>1458</v>
      </c>
      <c r="D305" s="22" t="s">
        <v>1459</v>
      </c>
      <c r="E305" s="21" t="s">
        <v>1460</v>
      </c>
      <c r="F305" s="34"/>
      <c r="G305" s="34"/>
      <c r="H305" s="36"/>
      <c r="I305" s="18"/>
      <c r="K305" s="85" t="s">
        <v>1470</v>
      </c>
      <c r="L305" s="21" t="s">
        <v>1457</v>
      </c>
      <c r="M305" s="22" t="s">
        <v>1458</v>
      </c>
      <c r="N305" s="22" t="s">
        <v>1459</v>
      </c>
      <c r="O305" s="76" t="s">
        <v>1460</v>
      </c>
      <c r="P305" s="31"/>
      <c r="Q305" s="34"/>
      <c r="R305" s="36"/>
      <c r="S305" s="18"/>
    </row>
    <row r="306" spans="1:19" ht="16.5" thickBot="1">
      <c r="A306" s="28" t="s">
        <v>1464</v>
      </c>
      <c r="B306" s="29">
        <v>2</v>
      </c>
      <c r="C306" s="29">
        <v>1</v>
      </c>
      <c r="D306" s="29">
        <v>0</v>
      </c>
      <c r="E306" s="29">
        <v>0</v>
      </c>
      <c r="F306" s="34">
        <f>B306*10^5</f>
        <v>200000</v>
      </c>
      <c r="G306" s="34"/>
      <c r="H306" s="36">
        <f>(F306*100)/F298</f>
        <v>1.1111111111111112</v>
      </c>
      <c r="I306" s="18"/>
      <c r="K306" s="83" t="s">
        <v>1464</v>
      </c>
      <c r="L306" s="29"/>
      <c r="M306" s="29"/>
      <c r="N306" s="29">
        <v>1</v>
      </c>
      <c r="O306" s="81"/>
      <c r="P306" s="31">
        <f t="shared" si="41"/>
        <v>10000000</v>
      </c>
      <c r="Q306" s="34"/>
      <c r="R306" s="40">
        <f>(P306*100)/P298</f>
        <v>25</v>
      </c>
      <c r="S306" s="18"/>
    </row>
    <row r="307" spans="1:19" ht="16.5" thickBot="1">
      <c r="A307" s="28" t="s">
        <v>1466</v>
      </c>
      <c r="B307" s="29">
        <v>3</v>
      </c>
      <c r="C307" s="29">
        <v>0</v>
      </c>
      <c r="D307" s="29">
        <v>0</v>
      </c>
      <c r="E307" s="29">
        <v>0</v>
      </c>
      <c r="F307" s="34">
        <f>B307*10^5</f>
        <v>300000</v>
      </c>
      <c r="G307" s="34"/>
      <c r="H307" s="36">
        <f>(F307*100)/F299</f>
        <v>1.5</v>
      </c>
      <c r="I307" s="18"/>
      <c r="K307" s="83" t="s">
        <v>1466</v>
      </c>
      <c r="L307" s="29"/>
      <c r="M307" s="29"/>
      <c r="N307" s="29">
        <v>1</v>
      </c>
      <c r="O307" s="81"/>
      <c r="P307" s="31">
        <f t="shared" si="41"/>
        <v>10000000</v>
      </c>
      <c r="Q307" s="34"/>
      <c r="R307" s="40">
        <f>(P307*100)/P299</f>
        <v>20</v>
      </c>
      <c r="S307" s="18"/>
    </row>
    <row r="308" spans="1:19" ht="16.5" thickBot="1">
      <c r="A308" s="35" t="s">
        <v>1467</v>
      </c>
      <c r="B308" s="29">
        <v>3</v>
      </c>
      <c r="C308" s="29">
        <v>0</v>
      </c>
      <c r="D308" s="29">
        <v>0</v>
      </c>
      <c r="E308" s="29">
        <v>0</v>
      </c>
      <c r="F308" s="34">
        <f>B308*10^5</f>
        <v>300000</v>
      </c>
      <c r="G308" s="34">
        <f>STDEV(F306:F308)</f>
        <v>57735.026918962532</v>
      </c>
      <c r="H308" s="36">
        <f>(F308*100)/F300</f>
        <v>1.3043478260869565</v>
      </c>
      <c r="I308" s="36">
        <f>AVERAGE(H306:H308)</f>
        <v>1.3051529790660226</v>
      </c>
      <c r="K308" s="84" t="s">
        <v>1467</v>
      </c>
      <c r="L308" s="29"/>
      <c r="M308" s="29"/>
      <c r="N308" s="29">
        <v>3</v>
      </c>
      <c r="O308" s="81"/>
      <c r="P308" s="31">
        <f t="shared" si="41"/>
        <v>30000000</v>
      </c>
      <c r="Q308" s="34">
        <f>STDEV(P306:P308)</f>
        <v>11547005.383792514</v>
      </c>
      <c r="R308" s="40">
        <f>(P308*100)/P300</f>
        <v>33.333333333333336</v>
      </c>
      <c r="S308" s="36">
        <f>AVERAGE(R306:R308)</f>
        <v>26.111111111111114</v>
      </c>
    </row>
    <row r="309" spans="1:19" ht="16.5" thickBot="1">
      <c r="A309" s="37" t="s">
        <v>1471</v>
      </c>
      <c r="B309" s="21" t="s">
        <v>1457</v>
      </c>
      <c r="C309" s="22" t="s">
        <v>1458</v>
      </c>
      <c r="D309" s="22" t="s">
        <v>1459</v>
      </c>
      <c r="E309" s="21" t="s">
        <v>1460</v>
      </c>
      <c r="F309" s="34"/>
      <c r="G309" s="34"/>
      <c r="H309" s="36"/>
      <c r="I309" s="18"/>
      <c r="K309" s="85" t="s">
        <v>1471</v>
      </c>
      <c r="L309" s="21" t="s">
        <v>1457</v>
      </c>
      <c r="M309" s="22" t="s">
        <v>1458</v>
      </c>
      <c r="N309" s="22" t="s">
        <v>1459</v>
      </c>
      <c r="O309" s="76" t="s">
        <v>1460</v>
      </c>
      <c r="P309" s="31"/>
      <c r="Q309" s="34"/>
      <c r="R309" s="36"/>
      <c r="S309" s="18"/>
    </row>
    <row r="310" spans="1:19" ht="16.5" thickBot="1">
      <c r="A310" s="28" t="s">
        <v>1464</v>
      </c>
      <c r="B310" s="29">
        <v>2</v>
      </c>
      <c r="C310" s="29">
        <v>0</v>
      </c>
      <c r="D310" s="29">
        <v>0</v>
      </c>
      <c r="E310" s="29">
        <v>0</v>
      </c>
      <c r="F310" s="34">
        <f>B310*10^5</f>
        <v>200000</v>
      </c>
      <c r="G310" s="34"/>
      <c r="H310" s="36">
        <f>(F310*100)/F298</f>
        <v>1.1111111111111112</v>
      </c>
      <c r="I310" s="18"/>
      <c r="K310" s="83" t="s">
        <v>1464</v>
      </c>
      <c r="L310" s="29"/>
      <c r="M310" s="29"/>
      <c r="N310" s="29">
        <v>0</v>
      </c>
      <c r="O310" s="81"/>
      <c r="P310" s="31">
        <v>100</v>
      </c>
      <c r="Q310" s="34"/>
      <c r="R310" s="36">
        <f>(P310*100)/P298</f>
        <v>2.5000000000000001E-4</v>
      </c>
      <c r="S310" s="18"/>
    </row>
    <row r="311" spans="1:19" ht="16.5" thickBot="1">
      <c r="A311" s="28" t="s">
        <v>1466</v>
      </c>
      <c r="B311" s="29">
        <v>2</v>
      </c>
      <c r="C311" s="29">
        <v>0</v>
      </c>
      <c r="D311" s="29">
        <v>0</v>
      </c>
      <c r="E311" s="29">
        <v>0</v>
      </c>
      <c r="F311" s="34">
        <f>B311*10^5</f>
        <v>200000</v>
      </c>
      <c r="G311" s="34"/>
      <c r="H311" s="36">
        <f>(F311*100)/F299</f>
        <v>1</v>
      </c>
      <c r="I311" s="18"/>
      <c r="K311" s="83" t="s">
        <v>1466</v>
      </c>
      <c r="L311" s="29"/>
      <c r="M311" s="29"/>
      <c r="N311" s="29">
        <v>1</v>
      </c>
      <c r="O311" s="81"/>
      <c r="P311" s="31">
        <f t="shared" si="41"/>
        <v>10000000</v>
      </c>
      <c r="Q311" s="34"/>
      <c r="R311" s="36">
        <f>(P311*100)/P299</f>
        <v>20</v>
      </c>
      <c r="S311" s="18"/>
    </row>
    <row r="312" spans="1:19" ht="16.5" thickBot="1">
      <c r="A312" s="35" t="s">
        <v>1467</v>
      </c>
      <c r="B312" s="29">
        <v>3</v>
      </c>
      <c r="C312" s="29">
        <v>0</v>
      </c>
      <c r="D312" s="29">
        <v>0</v>
      </c>
      <c r="E312" s="29">
        <v>0</v>
      </c>
      <c r="F312" s="34">
        <f>B312*10^5</f>
        <v>300000</v>
      </c>
      <c r="G312" s="34">
        <f>STDEV(F310:F312)</f>
        <v>57735.026918962532</v>
      </c>
      <c r="H312" s="36">
        <f>(F312*100)/F300</f>
        <v>1.3043478260869565</v>
      </c>
      <c r="I312" s="36">
        <f>AVERAGE(H310:H312)</f>
        <v>1.1384863123993558</v>
      </c>
      <c r="K312" s="84" t="s">
        <v>1467</v>
      </c>
      <c r="L312" s="29"/>
      <c r="M312" s="29"/>
      <c r="N312" s="29">
        <v>3</v>
      </c>
      <c r="O312" s="81"/>
      <c r="P312" s="31">
        <f t="shared" si="41"/>
        <v>30000000</v>
      </c>
      <c r="Q312" s="34">
        <f>STDEV(P310:P312)</f>
        <v>15275208.67298818</v>
      </c>
      <c r="R312" s="36">
        <f>(P312*100)/P300</f>
        <v>33.333333333333336</v>
      </c>
      <c r="S312" s="36">
        <f>AVERAGE(R310:R312)</f>
        <v>17.777861111111111</v>
      </c>
    </row>
    <row r="313" spans="1:19" ht="16.5" thickBot="1">
      <c r="A313" s="37" t="s">
        <v>1472</v>
      </c>
      <c r="B313" s="41" t="s">
        <v>1457</v>
      </c>
      <c r="C313" s="22" t="s">
        <v>1458</v>
      </c>
      <c r="D313" s="22" t="s">
        <v>1459</v>
      </c>
      <c r="E313" s="21" t="s">
        <v>1460</v>
      </c>
      <c r="F313" s="34"/>
      <c r="G313" s="34"/>
      <c r="H313" s="36"/>
      <c r="I313" s="18"/>
      <c r="K313" s="85" t="s">
        <v>1472</v>
      </c>
      <c r="L313" s="21" t="s">
        <v>1457</v>
      </c>
      <c r="M313" s="22" t="s">
        <v>1458</v>
      </c>
      <c r="N313" s="22" t="s">
        <v>1459</v>
      </c>
      <c r="O313" s="76" t="s">
        <v>1460</v>
      </c>
      <c r="P313" s="31"/>
      <c r="Q313" s="34"/>
      <c r="R313" s="18"/>
      <c r="S313" s="18"/>
    </row>
    <row r="314" spans="1:19" ht="16.5" thickBot="1">
      <c r="A314" s="28" t="s">
        <v>1464</v>
      </c>
      <c r="B314" s="29">
        <v>0</v>
      </c>
      <c r="C314" s="29">
        <v>0</v>
      </c>
      <c r="D314" s="29">
        <v>0</v>
      </c>
      <c r="E314" s="29">
        <v>0</v>
      </c>
      <c r="F314" s="34">
        <v>100</v>
      </c>
      <c r="G314" s="34"/>
      <c r="H314" s="36">
        <f>(F314*100)/F298</f>
        <v>5.5555555555555556E-4</v>
      </c>
      <c r="I314" s="18"/>
      <c r="K314" s="83" t="s">
        <v>1464</v>
      </c>
      <c r="L314" s="29"/>
      <c r="M314" s="29"/>
      <c r="N314" s="29">
        <v>0</v>
      </c>
      <c r="O314" s="81"/>
      <c r="P314" s="31">
        <v>100</v>
      </c>
      <c r="Q314" s="34"/>
      <c r="R314" s="36">
        <f>(P314*100)/P298</f>
        <v>2.5000000000000001E-4</v>
      </c>
      <c r="S314" s="18"/>
    </row>
    <row r="315" spans="1:19" ht="16.5" thickBot="1">
      <c r="A315" s="28" t="s">
        <v>1466</v>
      </c>
      <c r="B315" s="29">
        <v>0</v>
      </c>
      <c r="C315" s="29">
        <v>0</v>
      </c>
      <c r="D315" s="29">
        <v>0</v>
      </c>
      <c r="E315" s="29">
        <v>0</v>
      </c>
      <c r="F315" s="34">
        <v>100</v>
      </c>
      <c r="G315" s="34"/>
      <c r="H315" s="36">
        <f>(F315*100)/F299</f>
        <v>5.0000000000000001E-4</v>
      </c>
      <c r="I315" s="18"/>
      <c r="K315" s="83" t="s">
        <v>1466</v>
      </c>
      <c r="L315" s="29"/>
      <c r="M315" s="29"/>
      <c r="N315" s="29">
        <v>1</v>
      </c>
      <c r="O315" s="81"/>
      <c r="P315" s="31">
        <f t="shared" si="41"/>
        <v>10000000</v>
      </c>
      <c r="Q315" s="34"/>
      <c r="R315" s="36">
        <f>(P315*100)/P299</f>
        <v>20</v>
      </c>
      <c r="S315" s="18"/>
    </row>
    <row r="316" spans="1:19" ht="16.5" thickBot="1">
      <c r="A316" s="35" t="s">
        <v>1467</v>
      </c>
      <c r="B316" s="29">
        <v>0</v>
      </c>
      <c r="C316" s="29">
        <v>0</v>
      </c>
      <c r="D316" s="29">
        <v>0</v>
      </c>
      <c r="E316" s="29">
        <v>0</v>
      </c>
      <c r="F316" s="34">
        <v>100</v>
      </c>
      <c r="G316" s="34">
        <f>STDEV(F314:F316)</f>
        <v>0</v>
      </c>
      <c r="H316" s="36">
        <f>(F316*100)/F300</f>
        <v>4.3478260869565219E-4</v>
      </c>
      <c r="I316" s="36">
        <v>0</v>
      </c>
      <c r="K316" s="84" t="s">
        <v>1467</v>
      </c>
      <c r="L316" s="29"/>
      <c r="M316" s="29"/>
      <c r="N316" s="29">
        <v>2</v>
      </c>
      <c r="O316" s="81"/>
      <c r="P316" s="31">
        <f t="shared" si="41"/>
        <v>20000000</v>
      </c>
      <c r="Q316" s="34">
        <f>STDEV(P314:P316)</f>
        <v>9999950.0000416674</v>
      </c>
      <c r="R316" s="36">
        <f>(P316*100)/P300</f>
        <v>22.222222222222221</v>
      </c>
      <c r="S316" s="36">
        <f>AVERAGE(R314:R316)</f>
        <v>14.074157407407407</v>
      </c>
    </row>
    <row r="317" spans="1:19" ht="15.75">
      <c r="A317" s="18"/>
      <c r="B317" s="18"/>
      <c r="C317" s="18"/>
      <c r="D317" s="18"/>
      <c r="E317" s="18"/>
      <c r="F317" s="18"/>
      <c r="G317" s="18"/>
      <c r="H317" s="19"/>
      <c r="I317"/>
    </row>
    <row r="318" spans="1:19" ht="16.5" thickBot="1">
      <c r="A318" s="17" t="s">
        <v>1452</v>
      </c>
      <c r="B318" s="18"/>
      <c r="C318" s="18"/>
      <c r="D318" s="18"/>
      <c r="E318" s="18"/>
      <c r="F318" s="18"/>
      <c r="G318" s="18"/>
      <c r="H318"/>
      <c r="I318"/>
      <c r="K318"/>
      <c r="L318"/>
      <c r="M318"/>
      <c r="N318"/>
      <c r="O318"/>
      <c r="P318"/>
      <c r="Q318" s="18"/>
      <c r="R318"/>
    </row>
    <row r="319" spans="1:19" ht="16.5" thickBot="1">
      <c r="A319" s="20" t="s">
        <v>1456</v>
      </c>
      <c r="B319" s="21" t="s">
        <v>1457</v>
      </c>
      <c r="C319" s="22" t="s">
        <v>1458</v>
      </c>
      <c r="D319" s="22" t="s">
        <v>1459</v>
      </c>
      <c r="E319" s="76" t="s">
        <v>1460</v>
      </c>
      <c r="F319" s="50" t="s">
        <v>1461</v>
      </c>
      <c r="G319" s="25" t="s">
        <v>1462</v>
      </c>
      <c r="H319" s="50" t="s">
        <v>1447</v>
      </c>
      <c r="I319" s="25" t="s">
        <v>1463</v>
      </c>
      <c r="K319" s="17" t="s">
        <v>1453</v>
      </c>
      <c r="L319" s="18"/>
      <c r="M319" s="18"/>
      <c r="N319" s="18"/>
      <c r="O319" s="18"/>
      <c r="P319" s="18"/>
      <c r="Q319" s="18"/>
      <c r="R319" s="19"/>
    </row>
    <row r="320" spans="1:19" ht="16.5" thickBot="1">
      <c r="A320" s="28" t="s">
        <v>1464</v>
      </c>
      <c r="B320" s="29"/>
      <c r="C320" s="29">
        <v>23</v>
      </c>
      <c r="D320" s="29"/>
      <c r="E320" s="81"/>
      <c r="F320" s="31">
        <f>C320*10^6</f>
        <v>23000000</v>
      </c>
      <c r="G320" s="18"/>
      <c r="H320" s="32">
        <v>100</v>
      </c>
      <c r="I320"/>
      <c r="K320" s="82" t="s">
        <v>1456</v>
      </c>
      <c r="L320" s="21" t="s">
        <v>1457</v>
      </c>
      <c r="M320" s="51" t="s">
        <v>1458</v>
      </c>
      <c r="N320" s="22" t="s">
        <v>1459</v>
      </c>
      <c r="O320" s="76" t="s">
        <v>1460</v>
      </c>
      <c r="P320" s="50" t="s">
        <v>1461</v>
      </c>
      <c r="Q320" s="25" t="s">
        <v>1462</v>
      </c>
      <c r="R320" s="50" t="s">
        <v>1447</v>
      </c>
      <c r="S320" s="25" t="s">
        <v>1463</v>
      </c>
    </row>
    <row r="321" spans="1:19" ht="16.5" thickBot="1">
      <c r="A321" s="28" t="s">
        <v>1466</v>
      </c>
      <c r="B321" s="29"/>
      <c r="C321" s="29">
        <v>20</v>
      </c>
      <c r="D321" s="29"/>
      <c r="E321" s="81"/>
      <c r="F321" s="31">
        <f t="shared" ref="F321:F338" si="42">C321*10^6</f>
        <v>20000000</v>
      </c>
      <c r="G321" s="18"/>
      <c r="H321" s="32">
        <v>100</v>
      </c>
      <c r="I321"/>
      <c r="K321" s="83" t="s">
        <v>1464</v>
      </c>
      <c r="L321" s="29"/>
      <c r="M321" s="29">
        <v>10</v>
      </c>
      <c r="N321" s="29"/>
      <c r="O321" s="81"/>
      <c r="P321" s="31">
        <f>M321*10^4*10^2</f>
        <v>10000000</v>
      </c>
      <c r="Q321" s="34"/>
      <c r="R321" s="32">
        <v>100</v>
      </c>
      <c r="S321" s="19"/>
    </row>
    <row r="322" spans="1:19" ht="16.5" thickBot="1">
      <c r="A322" s="35" t="s">
        <v>1467</v>
      </c>
      <c r="B322" s="29"/>
      <c r="C322" s="29">
        <v>23</v>
      </c>
      <c r="D322" s="29"/>
      <c r="E322" s="81"/>
      <c r="F322" s="31">
        <f t="shared" si="42"/>
        <v>23000000</v>
      </c>
      <c r="G322" s="34">
        <f>STDEV(F320:F322)</f>
        <v>1732050.8075688772</v>
      </c>
      <c r="H322" s="32">
        <v>100</v>
      </c>
      <c r="I322" s="46">
        <f>100</f>
        <v>100</v>
      </c>
      <c r="K322" s="83" t="s">
        <v>1466</v>
      </c>
      <c r="L322" s="29"/>
      <c r="M322" s="29">
        <v>12</v>
      </c>
      <c r="N322" s="29"/>
      <c r="O322" s="81"/>
      <c r="P322" s="31">
        <f t="shared" ref="P322:P339" si="43">M322*10^4*10^2</f>
        <v>12000000</v>
      </c>
      <c r="Q322" s="34"/>
      <c r="R322" s="32">
        <v>100</v>
      </c>
      <c r="S322" s="19"/>
    </row>
    <row r="323" spans="1:19" ht="16.5" thickBot="1">
      <c r="A323" s="37" t="s">
        <v>1468</v>
      </c>
      <c r="B323" s="41" t="s">
        <v>1457</v>
      </c>
      <c r="C323" s="51" t="s">
        <v>1458</v>
      </c>
      <c r="D323" s="51" t="s">
        <v>1459</v>
      </c>
      <c r="E323" s="80" t="s">
        <v>1460</v>
      </c>
      <c r="F323" s="31"/>
      <c r="G323" s="34"/>
      <c r="H323" s="18"/>
      <c r="I323"/>
      <c r="K323" s="84" t="s">
        <v>1467</v>
      </c>
      <c r="L323" s="29"/>
      <c r="M323" s="29">
        <v>15</v>
      </c>
      <c r="N323" s="29"/>
      <c r="O323" s="81"/>
      <c r="P323" s="31">
        <f t="shared" si="43"/>
        <v>15000000</v>
      </c>
      <c r="Q323" s="34">
        <f>STDEV(P321:P323)</f>
        <v>2516611.4784235852</v>
      </c>
      <c r="R323" s="32">
        <v>100</v>
      </c>
      <c r="S323" s="57">
        <f>100</f>
        <v>100</v>
      </c>
    </row>
    <row r="324" spans="1:19" ht="16.5" thickBot="1">
      <c r="A324" s="28" t="s">
        <v>1464</v>
      </c>
      <c r="B324" s="29"/>
      <c r="C324" s="29">
        <v>15</v>
      </c>
      <c r="D324" s="29"/>
      <c r="E324" s="81"/>
      <c r="F324" s="31">
        <f t="shared" si="42"/>
        <v>15000000</v>
      </c>
      <c r="G324" s="34"/>
      <c r="H324" s="36">
        <f>(F324*100)/F320</f>
        <v>65.217391304347828</v>
      </c>
      <c r="I324"/>
      <c r="K324" s="85" t="s">
        <v>1468</v>
      </c>
      <c r="L324" s="21" t="s">
        <v>1457</v>
      </c>
      <c r="M324" s="51" t="s">
        <v>1458</v>
      </c>
      <c r="N324" s="22" t="s">
        <v>1459</v>
      </c>
      <c r="O324" s="76" t="s">
        <v>1460</v>
      </c>
      <c r="P324" s="31"/>
      <c r="Q324" s="34"/>
      <c r="R324" s="18"/>
      <c r="S324" s="19"/>
    </row>
    <row r="325" spans="1:19" ht="16.5" thickBot="1">
      <c r="A325" s="28" t="s">
        <v>1469</v>
      </c>
      <c r="B325" s="29"/>
      <c r="C325" s="29">
        <v>17</v>
      </c>
      <c r="D325" s="29"/>
      <c r="E325" s="81"/>
      <c r="F325" s="31">
        <f t="shared" si="42"/>
        <v>17000000</v>
      </c>
      <c r="G325" s="34"/>
      <c r="H325" s="36">
        <f>(F325*100)/F321</f>
        <v>85</v>
      </c>
      <c r="I325"/>
      <c r="K325" s="83" t="s">
        <v>1464</v>
      </c>
      <c r="L325" s="29"/>
      <c r="M325" s="29">
        <v>8</v>
      </c>
      <c r="N325" s="29"/>
      <c r="O325" s="81"/>
      <c r="P325" s="31">
        <f t="shared" si="43"/>
        <v>8000000</v>
      </c>
      <c r="Q325" s="34"/>
      <c r="R325" s="36">
        <f>(P325*100)/P321</f>
        <v>80</v>
      </c>
      <c r="S325" s="19"/>
    </row>
    <row r="326" spans="1:19" ht="16.5" thickBot="1">
      <c r="A326" s="35" t="s">
        <v>1467</v>
      </c>
      <c r="B326" s="29"/>
      <c r="C326" s="29">
        <v>19</v>
      </c>
      <c r="D326" s="29"/>
      <c r="E326" s="81"/>
      <c r="F326" s="31">
        <f t="shared" si="42"/>
        <v>19000000</v>
      </c>
      <c r="G326" s="34">
        <f>STDEV(F324:F326)</f>
        <v>2000000</v>
      </c>
      <c r="H326" s="36">
        <f>(F326*100)/F322</f>
        <v>82.608695652173907</v>
      </c>
      <c r="I326" s="46">
        <f>AVERAGE(H324:H326)</f>
        <v>77.608695652173907</v>
      </c>
      <c r="K326" s="83" t="s">
        <v>1469</v>
      </c>
      <c r="L326" s="29"/>
      <c r="M326" s="29">
        <v>8</v>
      </c>
      <c r="N326" s="29"/>
      <c r="O326" s="81"/>
      <c r="P326" s="31">
        <f t="shared" si="43"/>
        <v>8000000</v>
      </c>
      <c r="Q326" s="34"/>
      <c r="R326" s="36">
        <f>(P326*100)/P322</f>
        <v>66.666666666666671</v>
      </c>
      <c r="S326" s="19"/>
    </row>
    <row r="327" spans="1:19" ht="16.5" thickBot="1">
      <c r="A327" s="37" t="s">
        <v>1470</v>
      </c>
      <c r="B327" s="21" t="s">
        <v>1457</v>
      </c>
      <c r="C327" s="51" t="s">
        <v>1458</v>
      </c>
      <c r="D327" s="22" t="s">
        <v>1459</v>
      </c>
      <c r="E327" s="76" t="s">
        <v>1460</v>
      </c>
      <c r="F327" s="31"/>
      <c r="G327" s="34"/>
      <c r="H327" s="36"/>
      <c r="I327"/>
      <c r="K327" s="84" t="s">
        <v>1467</v>
      </c>
      <c r="L327" s="29"/>
      <c r="M327" s="29">
        <v>11</v>
      </c>
      <c r="N327" s="29"/>
      <c r="O327" s="81"/>
      <c r="P327" s="31">
        <f t="shared" si="43"/>
        <v>11000000</v>
      </c>
      <c r="Q327" s="34">
        <f>STDEV(P325:P327)</f>
        <v>1732050.8075688772</v>
      </c>
      <c r="R327" s="36">
        <f>(P327*100)/P323</f>
        <v>73.333333333333329</v>
      </c>
      <c r="S327" s="57">
        <f>AVERAGE(R325:R327)</f>
        <v>73.333333333333329</v>
      </c>
    </row>
    <row r="328" spans="1:19" ht="16.5" thickBot="1">
      <c r="A328" s="28" t="s">
        <v>1464</v>
      </c>
      <c r="B328" s="29"/>
      <c r="C328" s="29">
        <v>18</v>
      </c>
      <c r="D328" s="59"/>
      <c r="E328" s="81"/>
      <c r="F328" s="31">
        <f t="shared" si="42"/>
        <v>18000000</v>
      </c>
      <c r="G328" s="34"/>
      <c r="H328" s="40">
        <f>(F328*100)/F320</f>
        <v>78.260869565217391</v>
      </c>
      <c r="I328"/>
      <c r="K328" s="85" t="s">
        <v>1470</v>
      </c>
      <c r="L328" s="21" t="s">
        <v>1457</v>
      </c>
      <c r="M328" s="51" t="s">
        <v>1458</v>
      </c>
      <c r="N328" s="22" t="s">
        <v>1459</v>
      </c>
      <c r="O328" s="76" t="s">
        <v>1460</v>
      </c>
      <c r="P328" s="31"/>
      <c r="Q328" s="34"/>
      <c r="R328" s="36"/>
      <c r="S328" s="19"/>
    </row>
    <row r="329" spans="1:19" ht="16.5" thickBot="1">
      <c r="A329" s="28" t="s">
        <v>1466</v>
      </c>
      <c r="B329" s="29"/>
      <c r="C329" s="29">
        <v>14</v>
      </c>
      <c r="D329" s="59"/>
      <c r="E329" s="81"/>
      <c r="F329" s="31">
        <f t="shared" si="42"/>
        <v>14000000</v>
      </c>
      <c r="G329" s="34"/>
      <c r="H329" s="40">
        <f>(F329*100)/F321</f>
        <v>70</v>
      </c>
      <c r="I329"/>
      <c r="K329" s="83" t="s">
        <v>1464</v>
      </c>
      <c r="L329" s="29"/>
      <c r="M329" s="29">
        <v>11</v>
      </c>
      <c r="N329" s="59"/>
      <c r="O329" s="81"/>
      <c r="P329" s="31">
        <f t="shared" si="43"/>
        <v>11000000</v>
      </c>
      <c r="Q329" s="34"/>
      <c r="R329" s="40">
        <f>(P329*100)/P321</f>
        <v>110</v>
      </c>
      <c r="S329" s="19"/>
    </row>
    <row r="330" spans="1:19" ht="16.5" thickBot="1">
      <c r="A330" s="35" t="s">
        <v>1467</v>
      </c>
      <c r="B330" s="29"/>
      <c r="C330" s="29">
        <v>18</v>
      </c>
      <c r="D330" s="59"/>
      <c r="E330" s="81"/>
      <c r="F330" s="31">
        <f t="shared" si="42"/>
        <v>18000000</v>
      </c>
      <c r="G330" s="34">
        <f>STDEV(F328:F330)</f>
        <v>2309401.0767584983</v>
      </c>
      <c r="H330" s="40">
        <f>(F330*100)/F322</f>
        <v>78.260869565217391</v>
      </c>
      <c r="I330" s="46">
        <f>AVERAGE(H328:H330)</f>
        <v>75.50724637681158</v>
      </c>
      <c r="K330" s="83" t="s">
        <v>1466</v>
      </c>
      <c r="L330" s="29"/>
      <c r="M330" s="29">
        <v>14</v>
      </c>
      <c r="N330" s="59"/>
      <c r="O330" s="81"/>
      <c r="P330" s="31">
        <f t="shared" si="43"/>
        <v>14000000</v>
      </c>
      <c r="Q330" s="34"/>
      <c r="R330" s="40">
        <f>(P330*100)/P322</f>
        <v>116.66666666666667</v>
      </c>
      <c r="S330" s="19"/>
    </row>
    <row r="331" spans="1:19" ht="16.5" thickBot="1">
      <c r="A331" s="37" t="s">
        <v>1471</v>
      </c>
      <c r="B331" s="21" t="s">
        <v>1457</v>
      </c>
      <c r="C331" s="51" t="s">
        <v>1458</v>
      </c>
      <c r="D331" s="22" t="s">
        <v>1459</v>
      </c>
      <c r="E331" s="76" t="s">
        <v>1460</v>
      </c>
      <c r="F331" s="31"/>
      <c r="G331" s="34"/>
      <c r="H331" s="36"/>
      <c r="I331"/>
      <c r="K331" s="84" t="s">
        <v>1467</v>
      </c>
      <c r="L331" s="29"/>
      <c r="M331" s="29">
        <v>14</v>
      </c>
      <c r="N331" s="59"/>
      <c r="O331" s="81"/>
      <c r="P331" s="31">
        <f t="shared" si="43"/>
        <v>14000000</v>
      </c>
      <c r="Q331" s="34">
        <f>STDEV(P329:P331)</f>
        <v>1732050.8075688772</v>
      </c>
      <c r="R331" s="40">
        <f>(P331*100)/P323</f>
        <v>93.333333333333329</v>
      </c>
      <c r="S331" s="57">
        <f>AVERAGE(R329:R331)</f>
        <v>106.66666666666667</v>
      </c>
    </row>
    <row r="332" spans="1:19" ht="16.5" thickBot="1">
      <c r="A332" s="28" t="s">
        <v>1464</v>
      </c>
      <c r="B332" s="29"/>
      <c r="C332" s="29">
        <v>23</v>
      </c>
      <c r="D332" s="29"/>
      <c r="E332" s="81"/>
      <c r="F332" s="31">
        <f t="shared" si="42"/>
        <v>23000000</v>
      </c>
      <c r="G332" s="34"/>
      <c r="H332" s="36">
        <f>(F332*100)/F320</f>
        <v>100</v>
      </c>
      <c r="I332"/>
      <c r="K332" s="85" t="s">
        <v>1471</v>
      </c>
      <c r="L332" s="21" t="s">
        <v>1457</v>
      </c>
      <c r="M332" s="51" t="s">
        <v>1458</v>
      </c>
      <c r="N332" s="22" t="s">
        <v>1459</v>
      </c>
      <c r="O332" s="76" t="s">
        <v>1460</v>
      </c>
      <c r="P332" s="31"/>
      <c r="Q332" s="34"/>
      <c r="R332" s="36"/>
      <c r="S332" s="19"/>
    </row>
    <row r="333" spans="1:19" ht="16.5" thickBot="1">
      <c r="A333" s="28" t="s">
        <v>1466</v>
      </c>
      <c r="B333" s="29"/>
      <c r="C333" s="29">
        <v>20</v>
      </c>
      <c r="D333" s="29"/>
      <c r="E333" s="81"/>
      <c r="F333" s="31">
        <f t="shared" si="42"/>
        <v>20000000</v>
      </c>
      <c r="G333" s="34"/>
      <c r="H333" s="36">
        <f>(F333*100)/F321</f>
        <v>100</v>
      </c>
      <c r="I333"/>
      <c r="K333" s="83" t="s">
        <v>1464</v>
      </c>
      <c r="L333" s="29"/>
      <c r="M333" s="29">
        <v>11</v>
      </c>
      <c r="N333" s="29"/>
      <c r="O333" s="81"/>
      <c r="P333" s="31">
        <f t="shared" si="43"/>
        <v>11000000</v>
      </c>
      <c r="Q333" s="34"/>
      <c r="R333" s="36">
        <f>(P333*100)/P321</f>
        <v>110</v>
      </c>
      <c r="S333" s="19"/>
    </row>
    <row r="334" spans="1:19" ht="16.5" thickBot="1">
      <c r="A334" s="35" t="s">
        <v>1467</v>
      </c>
      <c r="B334" s="29"/>
      <c r="C334" s="29">
        <v>20</v>
      </c>
      <c r="D334" s="29"/>
      <c r="E334" s="81"/>
      <c r="F334" s="31">
        <f t="shared" si="42"/>
        <v>20000000</v>
      </c>
      <c r="G334" s="34">
        <f>STDEV(F332:F334)</f>
        <v>1732050.8075688772</v>
      </c>
      <c r="H334" s="36">
        <f>(F334*100)/F322</f>
        <v>86.956521739130437</v>
      </c>
      <c r="I334" s="46">
        <f>AVERAGE(H332:H334)</f>
        <v>95.652173913043484</v>
      </c>
      <c r="K334" s="83" t="s">
        <v>1466</v>
      </c>
      <c r="L334" s="29"/>
      <c r="M334" s="29">
        <v>11</v>
      </c>
      <c r="N334" s="29"/>
      <c r="O334" s="81"/>
      <c r="P334" s="31">
        <f t="shared" si="43"/>
        <v>11000000</v>
      </c>
      <c r="Q334" s="34"/>
      <c r="R334" s="36">
        <f>(P334*100)/P322</f>
        <v>91.666666666666671</v>
      </c>
      <c r="S334" s="19"/>
    </row>
    <row r="335" spans="1:19" ht="16.5" thickBot="1">
      <c r="A335" s="37" t="s">
        <v>1472</v>
      </c>
      <c r="B335" s="21" t="s">
        <v>1457</v>
      </c>
      <c r="C335" s="51" t="s">
        <v>1458</v>
      </c>
      <c r="D335" s="22" t="s">
        <v>1459</v>
      </c>
      <c r="E335" s="76" t="s">
        <v>1460</v>
      </c>
      <c r="F335" s="31"/>
      <c r="G335" s="34"/>
      <c r="H335" s="18"/>
      <c r="I335"/>
      <c r="K335" s="84" t="s">
        <v>1467</v>
      </c>
      <c r="L335" s="29"/>
      <c r="M335" s="29">
        <v>11</v>
      </c>
      <c r="N335" s="29"/>
      <c r="O335" s="81"/>
      <c r="P335" s="31">
        <f t="shared" si="43"/>
        <v>11000000</v>
      </c>
      <c r="Q335" s="34">
        <f>STDEV(P333:P335)</f>
        <v>0</v>
      </c>
      <c r="R335" s="36">
        <f>(P335*100)/P323</f>
        <v>73.333333333333329</v>
      </c>
      <c r="S335" s="57">
        <f>AVERAGE(R333:R335)</f>
        <v>91.666666666666671</v>
      </c>
    </row>
    <row r="336" spans="1:19" ht="16.5" thickBot="1">
      <c r="A336" s="28" t="s">
        <v>1464</v>
      </c>
      <c r="B336" s="29"/>
      <c r="C336" s="29">
        <v>23</v>
      </c>
      <c r="D336" s="29"/>
      <c r="E336" s="81"/>
      <c r="F336" s="31">
        <f t="shared" si="42"/>
        <v>23000000</v>
      </c>
      <c r="G336" s="34"/>
      <c r="H336" s="36">
        <f>(F336*100)/F320</f>
        <v>100</v>
      </c>
      <c r="I336"/>
      <c r="K336" s="85" t="s">
        <v>1472</v>
      </c>
      <c r="L336" s="21" t="s">
        <v>1457</v>
      </c>
      <c r="M336" s="51" t="s">
        <v>1458</v>
      </c>
      <c r="N336" s="22" t="s">
        <v>1459</v>
      </c>
      <c r="O336" s="76" t="s">
        <v>1460</v>
      </c>
      <c r="P336" s="31"/>
      <c r="Q336" s="34"/>
      <c r="R336" s="18"/>
      <c r="S336" s="19"/>
    </row>
    <row r="337" spans="1:19" ht="16.5" thickBot="1">
      <c r="A337" s="28" t="s">
        <v>1466</v>
      </c>
      <c r="B337" s="29"/>
      <c r="C337" s="29">
        <v>24</v>
      </c>
      <c r="D337" s="29"/>
      <c r="E337" s="81"/>
      <c r="F337" s="31">
        <f t="shared" si="42"/>
        <v>24000000</v>
      </c>
      <c r="G337" s="34"/>
      <c r="H337" s="36">
        <f>(F337*100)/F321</f>
        <v>120</v>
      </c>
      <c r="I337"/>
      <c r="K337" s="83" t="s">
        <v>1464</v>
      </c>
      <c r="L337" s="29"/>
      <c r="M337" s="29">
        <v>13</v>
      </c>
      <c r="N337" s="29"/>
      <c r="O337" s="81"/>
      <c r="P337" s="31">
        <f t="shared" si="43"/>
        <v>13000000</v>
      </c>
      <c r="Q337" s="34"/>
      <c r="R337" s="36">
        <f>(P337*100)/P321</f>
        <v>130</v>
      </c>
      <c r="S337" s="19"/>
    </row>
    <row r="338" spans="1:19" ht="16.5" thickBot="1">
      <c r="A338" s="35" t="s">
        <v>1467</v>
      </c>
      <c r="B338" s="29"/>
      <c r="C338" s="29">
        <v>24</v>
      </c>
      <c r="D338" s="29"/>
      <c r="E338" s="81"/>
      <c r="F338" s="31">
        <f t="shared" si="42"/>
        <v>24000000</v>
      </c>
      <c r="G338" s="34">
        <f>STDEV(F336:F338)</f>
        <v>577350.26918962575</v>
      </c>
      <c r="H338" s="36">
        <f>(F338*100)/F322</f>
        <v>104.34782608695652</v>
      </c>
      <c r="I338" s="46">
        <f>AVERAGE(H336:H338)</f>
        <v>108.1159420289855</v>
      </c>
      <c r="K338" s="83" t="s">
        <v>1466</v>
      </c>
      <c r="L338" s="29"/>
      <c r="M338" s="29">
        <v>13</v>
      </c>
      <c r="N338" s="29"/>
      <c r="O338" s="81"/>
      <c r="P338" s="31">
        <f t="shared" si="43"/>
        <v>13000000</v>
      </c>
      <c r="Q338" s="34"/>
      <c r="R338" s="36">
        <f>(P338*100)/P322</f>
        <v>108.33333333333333</v>
      </c>
      <c r="S338" s="19"/>
    </row>
    <row r="339" spans="1:19" ht="16.5" thickBot="1">
      <c r="A339" s="18"/>
      <c r="B339" s="18"/>
      <c r="C339" s="18"/>
      <c r="D339" s="18"/>
      <c r="E339" s="18"/>
      <c r="F339" s="18"/>
      <c r="G339" s="18"/>
      <c r="H339" s="19"/>
      <c r="I339"/>
      <c r="J339"/>
      <c r="K339" s="84" t="s">
        <v>1467</v>
      </c>
      <c r="L339" s="29"/>
      <c r="M339" s="29">
        <v>13</v>
      </c>
      <c r="N339" s="29"/>
      <c r="O339" s="81"/>
      <c r="P339" s="31">
        <f t="shared" si="43"/>
        <v>13000000</v>
      </c>
      <c r="Q339" s="34">
        <f>STDEV(P337:P339)</f>
        <v>0</v>
      </c>
      <c r="R339" s="36">
        <f>(P339*100)/P323</f>
        <v>86.666666666666671</v>
      </c>
      <c r="S339" s="57">
        <f>AVERAGE(R337:R339)</f>
        <v>108.33333333333333</v>
      </c>
    </row>
    <row r="340" spans="1:19" ht="16.5" thickBot="1">
      <c r="A340" s="17" t="s">
        <v>1146</v>
      </c>
      <c r="B340" s="18"/>
      <c r="C340" s="18"/>
      <c r="D340" s="18"/>
      <c r="E340" s="18"/>
      <c r="F340" s="18"/>
      <c r="G340" s="18"/>
      <c r="H340"/>
      <c r="I340"/>
      <c r="K340"/>
      <c r="L340"/>
      <c r="M340"/>
      <c r="N340"/>
      <c r="O340"/>
      <c r="P340"/>
      <c r="Q340"/>
      <c r="R340"/>
    </row>
    <row r="341" spans="1:19" ht="16.5" thickBot="1">
      <c r="A341" s="20" t="s">
        <v>1456</v>
      </c>
      <c r="B341" s="41" t="s">
        <v>1457</v>
      </c>
      <c r="C341" s="51" t="s">
        <v>1458</v>
      </c>
      <c r="D341" s="51" t="s">
        <v>1459</v>
      </c>
      <c r="E341" s="66" t="s">
        <v>1460</v>
      </c>
      <c r="F341" s="87" t="s">
        <v>1461</v>
      </c>
      <c r="G341" s="25" t="s">
        <v>1462</v>
      </c>
      <c r="H341" s="50" t="s">
        <v>1447</v>
      </c>
      <c r="I341" s="25" t="s">
        <v>1463</v>
      </c>
      <c r="K341" s="17" t="s">
        <v>1454</v>
      </c>
      <c r="L341" s="18"/>
      <c r="M341" s="18"/>
      <c r="N341" s="18"/>
      <c r="O341" s="18"/>
      <c r="P341" s="18"/>
      <c r="Q341" s="18"/>
      <c r="R341"/>
      <c r="S341"/>
    </row>
    <row r="342" spans="1:19" ht="16.5" thickBot="1">
      <c r="A342" s="28" t="s">
        <v>1464</v>
      </c>
      <c r="B342" s="29" t="s">
        <v>1465</v>
      </c>
      <c r="C342" s="29">
        <v>17</v>
      </c>
      <c r="D342" s="29">
        <v>4</v>
      </c>
      <c r="E342" s="30"/>
      <c r="F342" s="89">
        <f>C342*10^4*10^2</f>
        <v>17000000</v>
      </c>
      <c r="G342" s="34"/>
      <c r="H342" s="32">
        <v>100</v>
      </c>
      <c r="I342" s="18"/>
      <c r="K342" s="82" t="s">
        <v>1456</v>
      </c>
      <c r="L342" s="21" t="s">
        <v>1457</v>
      </c>
      <c r="M342" s="22" t="s">
        <v>1458</v>
      </c>
      <c r="N342" s="22" t="s">
        <v>1459</v>
      </c>
      <c r="O342" s="23" t="s">
        <v>1460</v>
      </c>
      <c r="P342" s="88" t="s">
        <v>1461</v>
      </c>
      <c r="Q342" s="25" t="s">
        <v>1462</v>
      </c>
      <c r="R342" s="24" t="s">
        <v>1447</v>
      </c>
      <c r="S342" s="25" t="s">
        <v>1463</v>
      </c>
    </row>
    <row r="343" spans="1:19" ht="16.5" thickBot="1">
      <c r="A343" s="28" t="s">
        <v>1466</v>
      </c>
      <c r="B343" s="29" t="s">
        <v>1465</v>
      </c>
      <c r="C343" s="29">
        <v>18</v>
      </c>
      <c r="D343" s="29">
        <v>4</v>
      </c>
      <c r="E343" s="30"/>
      <c r="F343" s="89">
        <f t="shared" ref="F343:F344" si="44">C343*10^4*10^2</f>
        <v>18000000</v>
      </c>
      <c r="G343" s="34"/>
      <c r="H343" s="32">
        <v>100</v>
      </c>
      <c r="I343" s="18"/>
      <c r="K343" s="83" t="s">
        <v>1464</v>
      </c>
      <c r="L343" s="29"/>
      <c r="M343" s="29">
        <v>8</v>
      </c>
      <c r="N343" s="29">
        <v>4</v>
      </c>
      <c r="O343" s="30">
        <v>1</v>
      </c>
      <c r="P343" s="89">
        <f>M343*10^6</f>
        <v>8000000</v>
      </c>
      <c r="Q343" s="18"/>
      <c r="R343" s="32">
        <v>100</v>
      </c>
      <c r="S343"/>
    </row>
    <row r="344" spans="1:19" ht="16.5" thickBot="1">
      <c r="A344" s="35" t="s">
        <v>1467</v>
      </c>
      <c r="B344" s="29" t="s">
        <v>1465</v>
      </c>
      <c r="C344" s="29">
        <v>18</v>
      </c>
      <c r="D344" s="29">
        <v>4</v>
      </c>
      <c r="E344" s="30"/>
      <c r="F344" s="89">
        <f t="shared" si="44"/>
        <v>18000000</v>
      </c>
      <c r="G344" s="34">
        <f>STDEV(F342:F344)</f>
        <v>577350.26918962575</v>
      </c>
      <c r="H344" s="32">
        <v>100</v>
      </c>
      <c r="I344" s="36">
        <f>100</f>
        <v>100</v>
      </c>
      <c r="K344" s="83" t="s">
        <v>1466</v>
      </c>
      <c r="L344" s="29"/>
      <c r="M344" s="29">
        <v>11</v>
      </c>
      <c r="N344" s="29">
        <v>5</v>
      </c>
      <c r="O344" s="30">
        <v>1</v>
      </c>
      <c r="P344" s="89">
        <f t="shared" ref="P344:P361" si="45">M344*10^6</f>
        <v>11000000</v>
      </c>
      <c r="Q344" s="18"/>
      <c r="R344" s="32">
        <v>100</v>
      </c>
      <c r="S344"/>
    </row>
    <row r="345" spans="1:19" ht="16.5" thickBot="1">
      <c r="A345" s="37" t="s">
        <v>1468</v>
      </c>
      <c r="B345" s="21" t="s">
        <v>1457</v>
      </c>
      <c r="C345" s="51" t="s">
        <v>1458</v>
      </c>
      <c r="D345" s="22" t="s">
        <v>1459</v>
      </c>
      <c r="E345" s="23" t="s">
        <v>1460</v>
      </c>
      <c r="F345" s="90"/>
      <c r="G345" s="34"/>
      <c r="H345" s="18"/>
      <c r="I345" s="18"/>
      <c r="K345" s="84" t="s">
        <v>1467</v>
      </c>
      <c r="L345" s="29"/>
      <c r="M345" s="29">
        <v>12</v>
      </c>
      <c r="N345" s="29">
        <v>6</v>
      </c>
      <c r="O345" s="30">
        <v>2</v>
      </c>
      <c r="P345" s="89">
        <f t="shared" si="45"/>
        <v>12000000</v>
      </c>
      <c r="Q345" s="34">
        <f>STDEV(P343:P345)</f>
        <v>2081665.9994661352</v>
      </c>
      <c r="R345" s="32">
        <v>100</v>
      </c>
      <c r="S345" s="46">
        <f>100</f>
        <v>100</v>
      </c>
    </row>
    <row r="346" spans="1:19" ht="16.5" thickBot="1">
      <c r="A346" s="28" t="s">
        <v>1464</v>
      </c>
      <c r="B346" s="29" t="s">
        <v>1465</v>
      </c>
      <c r="C346" s="29">
        <v>17</v>
      </c>
      <c r="D346" s="29">
        <v>4</v>
      </c>
      <c r="E346" s="30">
        <v>2</v>
      </c>
      <c r="F346" s="91">
        <f>C346*10^4*10^2</f>
        <v>17000000</v>
      </c>
      <c r="G346" s="34"/>
      <c r="H346" s="36">
        <f>(F346*100)/F342</f>
        <v>100</v>
      </c>
      <c r="I346" s="18"/>
      <c r="K346" s="85" t="s">
        <v>1468</v>
      </c>
      <c r="L346" s="21" t="s">
        <v>1457</v>
      </c>
      <c r="M346" s="22" t="s">
        <v>1458</v>
      </c>
      <c r="N346" s="22" t="s">
        <v>1459</v>
      </c>
      <c r="O346" s="23" t="s">
        <v>1460</v>
      </c>
      <c r="P346" s="89"/>
      <c r="Q346" s="34"/>
      <c r="R346" s="18"/>
      <c r="S346"/>
    </row>
    <row r="347" spans="1:19" ht="16.5" thickBot="1">
      <c r="A347" s="28" t="s">
        <v>1469</v>
      </c>
      <c r="B347" s="29" t="s">
        <v>1465</v>
      </c>
      <c r="C347" s="29">
        <v>19</v>
      </c>
      <c r="D347" s="29">
        <v>10</v>
      </c>
      <c r="E347" s="30">
        <v>2</v>
      </c>
      <c r="F347" s="91">
        <f t="shared" ref="F347:F348" si="46">C347*10^4*10^2</f>
        <v>19000000</v>
      </c>
      <c r="G347" s="34"/>
      <c r="H347" s="36">
        <f>(F347*100)/F343</f>
        <v>105.55555555555556</v>
      </c>
      <c r="I347" s="18"/>
      <c r="K347" s="83" t="s">
        <v>1464</v>
      </c>
      <c r="L347" s="29"/>
      <c r="M347" s="29">
        <v>7</v>
      </c>
      <c r="N347" s="29">
        <v>2</v>
      </c>
      <c r="O347" s="30">
        <v>0</v>
      </c>
      <c r="P347" s="89">
        <f t="shared" si="45"/>
        <v>7000000</v>
      </c>
      <c r="Q347" s="34"/>
      <c r="R347" s="36">
        <f>(P347*100)/P343</f>
        <v>87.5</v>
      </c>
      <c r="S347"/>
    </row>
    <row r="348" spans="1:19" ht="16.5" thickBot="1">
      <c r="A348" s="35" t="s">
        <v>1467</v>
      </c>
      <c r="B348" s="29" t="s">
        <v>1465</v>
      </c>
      <c r="C348" s="29">
        <v>20</v>
      </c>
      <c r="D348" s="29">
        <v>10</v>
      </c>
      <c r="E348" s="30">
        <v>2</v>
      </c>
      <c r="F348" s="91">
        <f t="shared" si="46"/>
        <v>20000000</v>
      </c>
      <c r="G348" s="34">
        <f>STDEV(F346:F348)</f>
        <v>1527525.2316519467</v>
      </c>
      <c r="H348" s="36">
        <f>(F348*100)/F344</f>
        <v>111.11111111111111</v>
      </c>
      <c r="I348" s="36">
        <f>AVERAGE(H346:H348)</f>
        <v>105.55555555555554</v>
      </c>
      <c r="K348" s="83" t="s">
        <v>1469</v>
      </c>
      <c r="L348" s="29"/>
      <c r="M348" s="29">
        <v>11</v>
      </c>
      <c r="N348" s="29">
        <v>2</v>
      </c>
      <c r="O348" s="30">
        <v>0</v>
      </c>
      <c r="P348" s="89">
        <f t="shared" si="45"/>
        <v>11000000</v>
      </c>
      <c r="Q348" s="34"/>
      <c r="R348" s="36">
        <f>(P348*100)/P344</f>
        <v>100</v>
      </c>
      <c r="S348"/>
    </row>
    <row r="349" spans="1:19" ht="16.5" thickBot="1">
      <c r="A349" s="37" t="s">
        <v>1470</v>
      </c>
      <c r="B349" s="21" t="s">
        <v>1457</v>
      </c>
      <c r="C349" s="51" t="s">
        <v>1458</v>
      </c>
      <c r="D349" s="22" t="s">
        <v>1459</v>
      </c>
      <c r="E349" s="23" t="s">
        <v>1460</v>
      </c>
      <c r="F349" s="91"/>
      <c r="G349" s="34"/>
      <c r="H349" s="36"/>
      <c r="I349" s="18"/>
      <c r="K349" s="84" t="s">
        <v>1467</v>
      </c>
      <c r="L349" s="29"/>
      <c r="M349" s="29">
        <v>12</v>
      </c>
      <c r="N349" s="29">
        <v>3</v>
      </c>
      <c r="O349" s="30">
        <v>0</v>
      </c>
      <c r="P349" s="89">
        <f t="shared" si="45"/>
        <v>12000000</v>
      </c>
      <c r="Q349" s="34">
        <f>STDEV(P347:P349)</f>
        <v>2645751.3110645907</v>
      </c>
      <c r="R349" s="36">
        <f>(P349*100)/P345</f>
        <v>100</v>
      </c>
      <c r="S349" s="46">
        <f>AVERAGE(R347:R349)</f>
        <v>95.833333333333329</v>
      </c>
    </row>
    <row r="350" spans="1:19" ht="16.5" thickBot="1">
      <c r="A350" s="28" t="s">
        <v>1464</v>
      </c>
      <c r="B350" s="29" t="s">
        <v>1465</v>
      </c>
      <c r="C350" s="29">
        <v>18</v>
      </c>
      <c r="D350" s="59">
        <v>3</v>
      </c>
      <c r="E350" s="30">
        <v>3</v>
      </c>
      <c r="F350" s="91">
        <f>(C350*10^2*10^4)</f>
        <v>18000000</v>
      </c>
      <c r="G350" s="34"/>
      <c r="H350" s="40">
        <f>(F350*100)/F342</f>
        <v>105.88235294117646</v>
      </c>
      <c r="I350" s="18"/>
      <c r="K350" s="85" t="s">
        <v>1470</v>
      </c>
      <c r="L350" s="21" t="s">
        <v>1457</v>
      </c>
      <c r="M350" s="22" t="s">
        <v>1458</v>
      </c>
      <c r="N350" s="22" t="s">
        <v>1459</v>
      </c>
      <c r="O350" s="23" t="s">
        <v>1460</v>
      </c>
      <c r="P350" s="89"/>
      <c r="Q350" s="34"/>
      <c r="R350" s="36"/>
      <c r="S350"/>
    </row>
    <row r="351" spans="1:19" ht="16.5" thickBot="1">
      <c r="A351" s="28" t="s">
        <v>1466</v>
      </c>
      <c r="B351" s="29" t="s">
        <v>1465</v>
      </c>
      <c r="C351" s="29">
        <v>20</v>
      </c>
      <c r="D351" s="59">
        <v>9</v>
      </c>
      <c r="E351" s="30">
        <v>1</v>
      </c>
      <c r="F351" s="91">
        <f t="shared" ref="F351:F352" si="47">(C351*10^2*10^4)</f>
        <v>20000000</v>
      </c>
      <c r="G351" s="34"/>
      <c r="H351" s="40">
        <f>(F351*100)/F343</f>
        <v>111.11111111111111</v>
      </c>
      <c r="I351" s="18"/>
      <c r="K351" s="83" t="s">
        <v>1464</v>
      </c>
      <c r="L351" s="29"/>
      <c r="M351" s="29">
        <v>5</v>
      </c>
      <c r="N351" s="29">
        <v>1</v>
      </c>
      <c r="O351" s="30">
        <v>0</v>
      </c>
      <c r="P351" s="89">
        <f t="shared" si="45"/>
        <v>5000000</v>
      </c>
      <c r="Q351" s="34"/>
      <c r="R351" s="40">
        <f>(P351*100)/P343</f>
        <v>62.5</v>
      </c>
      <c r="S351"/>
    </row>
    <row r="352" spans="1:19" ht="16.5" thickBot="1">
      <c r="A352" s="35" t="s">
        <v>1467</v>
      </c>
      <c r="B352" s="29" t="s">
        <v>1465</v>
      </c>
      <c r="C352" s="29">
        <v>20</v>
      </c>
      <c r="D352" s="59">
        <v>9</v>
      </c>
      <c r="E352" s="30">
        <v>3</v>
      </c>
      <c r="F352" s="91">
        <f t="shared" si="47"/>
        <v>20000000</v>
      </c>
      <c r="G352" s="34">
        <f>AVERAGE(F350:F352)</f>
        <v>19333333.333333332</v>
      </c>
      <c r="H352" s="40">
        <f>(F352*100)/F344</f>
        <v>111.11111111111111</v>
      </c>
      <c r="I352" s="36">
        <f>AVERAGE(H350:H352)</f>
        <v>109.3681917211329</v>
      </c>
      <c r="K352" s="83" t="s">
        <v>1466</v>
      </c>
      <c r="L352" s="29"/>
      <c r="M352" s="29">
        <v>6</v>
      </c>
      <c r="N352" s="29">
        <v>1</v>
      </c>
      <c r="O352" s="30">
        <v>0</v>
      </c>
      <c r="P352" s="89">
        <f t="shared" si="45"/>
        <v>6000000</v>
      </c>
      <c r="Q352" s="34"/>
      <c r="R352" s="40">
        <f>(P352*100)/P344</f>
        <v>54.545454545454547</v>
      </c>
      <c r="S352"/>
    </row>
    <row r="353" spans="1:19" ht="16.5" thickBot="1">
      <c r="A353" s="37" t="s">
        <v>1471</v>
      </c>
      <c r="B353" s="21" t="s">
        <v>1457</v>
      </c>
      <c r="C353" s="51" t="s">
        <v>1458</v>
      </c>
      <c r="D353" s="22" t="s">
        <v>1459</v>
      </c>
      <c r="E353" s="23" t="s">
        <v>1460</v>
      </c>
      <c r="F353" s="91"/>
      <c r="G353" s="34"/>
      <c r="H353" s="36"/>
      <c r="I353" s="18"/>
      <c r="K353" s="84" t="s">
        <v>1467</v>
      </c>
      <c r="L353" s="29"/>
      <c r="M353" s="29">
        <v>6</v>
      </c>
      <c r="N353" s="29">
        <v>2</v>
      </c>
      <c r="O353" s="30">
        <v>1</v>
      </c>
      <c r="P353" s="89">
        <f t="shared" si="45"/>
        <v>6000000</v>
      </c>
      <c r="Q353" s="34">
        <f>STDEV(P351:P353)</f>
        <v>577350.26918962575</v>
      </c>
      <c r="R353" s="40">
        <f>(P353*100)/P345</f>
        <v>50</v>
      </c>
      <c r="S353" s="46">
        <f>AVERAGE(R351:R353)</f>
        <v>55.681818181818187</v>
      </c>
    </row>
    <row r="354" spans="1:19" ht="16.5" thickBot="1">
      <c r="A354" s="28" t="s">
        <v>1464</v>
      </c>
      <c r="B354" s="29"/>
      <c r="C354" s="29">
        <v>17</v>
      </c>
      <c r="D354" s="29"/>
      <c r="E354" s="30"/>
      <c r="F354" s="91">
        <f>C354*10^4*10^2</f>
        <v>17000000</v>
      </c>
      <c r="G354" s="34"/>
      <c r="H354" s="36">
        <f>(F354*100)/F342</f>
        <v>100</v>
      </c>
      <c r="I354" s="18"/>
      <c r="K354" s="85" t="s">
        <v>1471</v>
      </c>
      <c r="L354" s="21" t="s">
        <v>1457</v>
      </c>
      <c r="M354" s="22" t="s">
        <v>1458</v>
      </c>
      <c r="N354" s="22" t="s">
        <v>1459</v>
      </c>
      <c r="O354" s="23" t="s">
        <v>1460</v>
      </c>
      <c r="P354" s="89"/>
      <c r="Q354" s="34"/>
      <c r="R354" s="36"/>
      <c r="S354"/>
    </row>
    <row r="355" spans="1:19" ht="16.5" thickBot="1">
      <c r="A355" s="28" t="s">
        <v>1466</v>
      </c>
      <c r="B355" s="29"/>
      <c r="C355" s="29">
        <v>17</v>
      </c>
      <c r="D355" s="29"/>
      <c r="E355" s="30"/>
      <c r="F355" s="91">
        <f t="shared" ref="F355:F356" si="48">C355*10^4*10^2</f>
        <v>17000000</v>
      </c>
      <c r="G355" s="34"/>
      <c r="H355" s="36">
        <f>(F355*100)/F343</f>
        <v>94.444444444444443</v>
      </c>
      <c r="I355" s="18"/>
      <c r="K355" s="83" t="s">
        <v>1464</v>
      </c>
      <c r="L355" s="29"/>
      <c r="M355" s="29">
        <v>5</v>
      </c>
      <c r="N355" s="29">
        <v>3</v>
      </c>
      <c r="O355" s="30">
        <v>0</v>
      </c>
      <c r="P355" s="89">
        <f t="shared" si="45"/>
        <v>5000000</v>
      </c>
      <c r="Q355" s="34"/>
      <c r="R355" s="36">
        <f>(P355*100)/P343</f>
        <v>62.5</v>
      </c>
      <c r="S355"/>
    </row>
    <row r="356" spans="1:19" ht="16.5" thickBot="1">
      <c r="A356" s="35" t="s">
        <v>1467</v>
      </c>
      <c r="B356" s="29"/>
      <c r="C356" s="29">
        <v>19</v>
      </c>
      <c r="D356" s="29"/>
      <c r="E356" s="30"/>
      <c r="F356" s="91">
        <f t="shared" si="48"/>
        <v>19000000</v>
      </c>
      <c r="G356" s="34">
        <f>STDEV(F354:F356)</f>
        <v>1154700.5383792515</v>
      </c>
      <c r="H356" s="36">
        <f>(F356*100)/F344</f>
        <v>105.55555555555556</v>
      </c>
      <c r="I356" s="36">
        <f>AVERAGE(H354:H356)</f>
        <v>100</v>
      </c>
      <c r="K356" s="83" t="s">
        <v>1466</v>
      </c>
      <c r="L356" s="29"/>
      <c r="M356" s="29">
        <v>8</v>
      </c>
      <c r="N356" s="29">
        <v>4</v>
      </c>
      <c r="O356" s="30">
        <v>0</v>
      </c>
      <c r="P356" s="89">
        <f t="shared" si="45"/>
        <v>8000000</v>
      </c>
      <c r="Q356" s="34"/>
      <c r="R356" s="36">
        <f>(P356*100)/P344</f>
        <v>72.727272727272734</v>
      </c>
      <c r="S356"/>
    </row>
    <row r="357" spans="1:19" ht="16.5" thickBot="1">
      <c r="A357" s="37" t="s">
        <v>1472</v>
      </c>
      <c r="B357" s="21" t="s">
        <v>1457</v>
      </c>
      <c r="C357" s="51" t="s">
        <v>1458</v>
      </c>
      <c r="D357" s="22" t="s">
        <v>1459</v>
      </c>
      <c r="E357" s="23" t="s">
        <v>1460</v>
      </c>
      <c r="F357" s="91"/>
      <c r="G357" s="34"/>
      <c r="H357" s="18"/>
      <c r="I357" s="18"/>
      <c r="K357" s="84" t="s">
        <v>1467</v>
      </c>
      <c r="L357" s="29"/>
      <c r="M357" s="29">
        <v>13</v>
      </c>
      <c r="N357" s="29">
        <v>5</v>
      </c>
      <c r="O357" s="30">
        <v>2</v>
      </c>
      <c r="P357" s="89">
        <f t="shared" si="45"/>
        <v>13000000</v>
      </c>
      <c r="Q357" s="34">
        <f>STDEV(P355:P357)</f>
        <v>4041451.8843273795</v>
      </c>
      <c r="R357" s="36">
        <f>(P357*100)/P345</f>
        <v>108.33333333333333</v>
      </c>
      <c r="S357" s="46">
        <f>AVERAGE(R355:R357)</f>
        <v>81.186868686868692</v>
      </c>
    </row>
    <row r="358" spans="1:19" ht="16.5" thickBot="1">
      <c r="A358" s="28" t="s">
        <v>1464</v>
      </c>
      <c r="B358" s="29"/>
      <c r="C358" s="29">
        <v>15</v>
      </c>
      <c r="D358" s="29"/>
      <c r="E358" s="30"/>
      <c r="F358" s="91">
        <f>C358*10^4*10^2</f>
        <v>15000000</v>
      </c>
      <c r="G358" s="34"/>
      <c r="H358" s="36">
        <f>(F358*100)/F342</f>
        <v>88.235294117647058</v>
      </c>
      <c r="I358" s="18"/>
      <c r="K358" s="85" t="s">
        <v>1472</v>
      </c>
      <c r="L358" s="21" t="s">
        <v>1457</v>
      </c>
      <c r="M358" s="22" t="s">
        <v>1458</v>
      </c>
      <c r="N358" s="22" t="s">
        <v>1459</v>
      </c>
      <c r="O358" s="23" t="s">
        <v>1460</v>
      </c>
      <c r="P358" s="89"/>
      <c r="Q358" s="34"/>
      <c r="R358" s="18"/>
      <c r="S358"/>
    </row>
    <row r="359" spans="1:19" ht="16.5" thickBot="1">
      <c r="A359" s="28" t="s">
        <v>1466</v>
      </c>
      <c r="B359" s="29"/>
      <c r="C359" s="29">
        <v>19</v>
      </c>
      <c r="D359" s="29"/>
      <c r="E359" s="30"/>
      <c r="F359" s="91">
        <f t="shared" ref="F359:F360" si="49">C359*10^4*10^2</f>
        <v>19000000</v>
      </c>
      <c r="G359" s="34"/>
      <c r="H359" s="36">
        <f>(F359*100)/F343</f>
        <v>105.55555555555556</v>
      </c>
      <c r="I359" s="18"/>
      <c r="K359" s="83" t="s">
        <v>1464</v>
      </c>
      <c r="L359" s="29"/>
      <c r="M359" s="29">
        <v>11</v>
      </c>
      <c r="N359" s="29">
        <v>3</v>
      </c>
      <c r="O359" s="30">
        <v>1</v>
      </c>
      <c r="P359" s="89">
        <f t="shared" si="45"/>
        <v>11000000</v>
      </c>
      <c r="Q359" s="34"/>
      <c r="R359" s="36">
        <f>(P359*100)/P343</f>
        <v>137.5</v>
      </c>
      <c r="S359"/>
    </row>
    <row r="360" spans="1:19" ht="16.5" thickBot="1">
      <c r="A360" s="35" t="s">
        <v>1467</v>
      </c>
      <c r="B360" s="29"/>
      <c r="C360" s="29">
        <v>21</v>
      </c>
      <c r="D360" s="29"/>
      <c r="E360" s="30"/>
      <c r="F360" s="91">
        <f t="shared" si="49"/>
        <v>21000000</v>
      </c>
      <c r="G360" s="34">
        <f>STDEV(F358:F360)</f>
        <v>3055050.4633038901</v>
      </c>
      <c r="H360" s="36">
        <f>(F360*100)/F344</f>
        <v>116.66666666666667</v>
      </c>
      <c r="I360" s="36">
        <f>AVERAGE(H358:H360)</f>
        <v>103.48583877995644</v>
      </c>
      <c r="K360" s="83" t="s">
        <v>1466</v>
      </c>
      <c r="L360" s="29"/>
      <c r="M360" s="29">
        <v>13</v>
      </c>
      <c r="N360" s="29">
        <v>3</v>
      </c>
      <c r="O360" s="30">
        <v>1</v>
      </c>
      <c r="P360" s="89">
        <f t="shared" si="45"/>
        <v>13000000</v>
      </c>
      <c r="Q360" s="34"/>
      <c r="R360" s="36">
        <f>(P360*100)/P344</f>
        <v>118.18181818181819</v>
      </c>
      <c r="S360"/>
    </row>
    <row r="361" spans="1:19" ht="16.5" thickBot="1">
      <c r="J361"/>
      <c r="K361" s="84" t="s">
        <v>1467</v>
      </c>
      <c r="L361" s="29"/>
      <c r="M361" s="29">
        <v>13</v>
      </c>
      <c r="N361" s="29">
        <v>3</v>
      </c>
      <c r="O361" s="30">
        <v>1</v>
      </c>
      <c r="P361" s="89">
        <f t="shared" si="45"/>
        <v>13000000</v>
      </c>
      <c r="Q361" s="34">
        <f>STDEV(P359:P361)</f>
        <v>1154700.5383792515</v>
      </c>
      <c r="R361" s="36">
        <f>(P361*100)/P345</f>
        <v>108.33333333333333</v>
      </c>
      <c r="S361" s="46">
        <f>AVERAGE(R359:R361)</f>
        <v>121.33838383838383</v>
      </c>
    </row>
    <row r="362" spans="1:19" ht="16.5" thickBot="1">
      <c r="A362" s="17" t="s">
        <v>1149</v>
      </c>
      <c r="B362" s="18"/>
      <c r="C362" s="18"/>
      <c r="D362" s="18"/>
      <c r="E362" s="18"/>
      <c r="F362" s="18"/>
      <c r="G362" s="18"/>
      <c r="H362" s="19"/>
      <c r="I362"/>
    </row>
    <row r="363" spans="1:19" ht="16.5" thickBot="1">
      <c r="A363" s="20" t="s">
        <v>1456</v>
      </c>
      <c r="B363" s="41" t="s">
        <v>1457</v>
      </c>
      <c r="C363" s="51" t="s">
        <v>1458</v>
      </c>
      <c r="D363" s="51" t="s">
        <v>1459</v>
      </c>
      <c r="E363" s="41" t="s">
        <v>1460</v>
      </c>
      <c r="F363" s="50" t="s">
        <v>1461</v>
      </c>
      <c r="G363" s="25" t="s">
        <v>1462</v>
      </c>
      <c r="H363" s="50" t="s">
        <v>1447</v>
      </c>
      <c r="I363" s="25" t="s">
        <v>1463</v>
      </c>
      <c r="K363" s="17" t="s">
        <v>1150</v>
      </c>
      <c r="L363" s="18"/>
      <c r="M363" s="18"/>
      <c r="N363" s="18"/>
      <c r="O363" s="18"/>
      <c r="P363" s="18"/>
      <c r="Q363" s="18"/>
      <c r="R363" s="19"/>
      <c r="S363"/>
    </row>
    <row r="364" spans="1:19" ht="16.5" thickBot="1">
      <c r="A364" s="28" t="s">
        <v>1464</v>
      </c>
      <c r="B364" s="29"/>
      <c r="C364" s="29"/>
      <c r="D364" s="29">
        <v>7</v>
      </c>
      <c r="E364" s="29"/>
      <c r="F364" s="34">
        <f>D364*10^7</f>
        <v>70000000</v>
      </c>
      <c r="G364" s="18"/>
      <c r="H364" s="32">
        <v>100</v>
      </c>
      <c r="I364" s="18"/>
      <c r="K364" s="20" t="s">
        <v>1456</v>
      </c>
      <c r="L364" s="41" t="s">
        <v>1457</v>
      </c>
      <c r="M364" s="51" t="s">
        <v>1458</v>
      </c>
      <c r="N364" s="51" t="s">
        <v>1459</v>
      </c>
      <c r="O364" s="41" t="s">
        <v>1460</v>
      </c>
      <c r="P364" s="50" t="s">
        <v>1461</v>
      </c>
      <c r="Q364" s="25" t="s">
        <v>1462</v>
      </c>
      <c r="R364" s="50" t="s">
        <v>1447</v>
      </c>
      <c r="S364" s="25" t="s">
        <v>1463</v>
      </c>
    </row>
    <row r="365" spans="1:19" ht="16.5" thickBot="1">
      <c r="A365" s="28" t="s">
        <v>1466</v>
      </c>
      <c r="B365" s="29"/>
      <c r="C365" s="29"/>
      <c r="D365" s="29">
        <v>10</v>
      </c>
      <c r="E365" s="29"/>
      <c r="F365" s="34">
        <f t="shared" ref="F365:F382" si="50">D365*10^7</f>
        <v>100000000</v>
      </c>
      <c r="G365" s="18"/>
      <c r="H365" s="32">
        <v>100</v>
      </c>
      <c r="I365" s="18"/>
      <c r="K365" s="28" t="s">
        <v>1464</v>
      </c>
      <c r="L365" s="29"/>
      <c r="M365" s="29"/>
      <c r="N365" s="29">
        <v>3</v>
      </c>
      <c r="O365" s="29"/>
      <c r="P365" s="34">
        <f>N365*10^7</f>
        <v>30000000</v>
      </c>
      <c r="Q365" s="18"/>
      <c r="R365" s="32">
        <v>100</v>
      </c>
      <c r="S365" s="18"/>
    </row>
    <row r="366" spans="1:19" ht="16.5" thickBot="1">
      <c r="A366" s="35" t="s">
        <v>1467</v>
      </c>
      <c r="B366" s="29"/>
      <c r="C366" s="29"/>
      <c r="D366" s="29">
        <v>11</v>
      </c>
      <c r="E366" s="29"/>
      <c r="F366" s="34">
        <f t="shared" si="50"/>
        <v>110000000</v>
      </c>
      <c r="G366" s="34">
        <f>STDEV(F364:F366)</f>
        <v>20816659.994661342</v>
      </c>
      <c r="H366" s="32">
        <v>100</v>
      </c>
      <c r="I366" s="18">
        <f>AVERAGE(H364:H366)</f>
        <v>100</v>
      </c>
      <c r="K366" s="28" t="s">
        <v>1466</v>
      </c>
      <c r="L366" s="29"/>
      <c r="M366" s="29"/>
      <c r="N366" s="29">
        <v>5</v>
      </c>
      <c r="O366" s="29"/>
      <c r="P366" s="34">
        <f t="shared" ref="P366:P383" si="51">N366*10^7</f>
        <v>50000000</v>
      </c>
      <c r="Q366" s="34"/>
      <c r="R366" s="32">
        <v>100</v>
      </c>
      <c r="S366" s="18"/>
    </row>
    <row r="367" spans="1:19" ht="16.5" thickBot="1">
      <c r="A367" s="37" t="s">
        <v>1468</v>
      </c>
      <c r="B367" s="21" t="s">
        <v>1457</v>
      </c>
      <c r="C367" s="22" t="s">
        <v>1458</v>
      </c>
      <c r="D367" s="22" t="s">
        <v>1459</v>
      </c>
      <c r="E367" s="21" t="s">
        <v>1460</v>
      </c>
      <c r="F367" s="34"/>
      <c r="G367" s="34"/>
      <c r="H367" s="18"/>
      <c r="I367" s="18"/>
      <c r="K367" s="35" t="s">
        <v>1467</v>
      </c>
      <c r="L367" s="29"/>
      <c r="M367" s="29"/>
      <c r="N367" s="29">
        <v>9</v>
      </c>
      <c r="O367" s="29"/>
      <c r="P367" s="34">
        <f t="shared" si="51"/>
        <v>90000000</v>
      </c>
      <c r="Q367" s="34">
        <f>STDEV(P365:P367)</f>
        <v>30550504.633038927</v>
      </c>
      <c r="R367" s="32">
        <v>100</v>
      </c>
      <c r="S367" s="18">
        <f>AVERAGE(R365:R367)</f>
        <v>100</v>
      </c>
    </row>
    <row r="368" spans="1:19" ht="16.5" thickBot="1">
      <c r="A368" s="28" t="s">
        <v>1464</v>
      </c>
      <c r="B368" s="29"/>
      <c r="C368" s="29"/>
      <c r="D368" s="29">
        <v>10</v>
      </c>
      <c r="E368" s="29"/>
      <c r="F368" s="34">
        <f t="shared" si="50"/>
        <v>100000000</v>
      </c>
      <c r="G368" s="34"/>
      <c r="H368" s="36">
        <f>(F368*100)/F364</f>
        <v>142.85714285714286</v>
      </c>
      <c r="I368" s="18"/>
      <c r="K368" s="37" t="s">
        <v>1468</v>
      </c>
      <c r="L368" s="21" t="s">
        <v>1457</v>
      </c>
      <c r="M368" s="22" t="s">
        <v>1458</v>
      </c>
      <c r="N368" s="22" t="s">
        <v>1459</v>
      </c>
      <c r="O368" s="21" t="s">
        <v>1460</v>
      </c>
      <c r="P368" s="34"/>
      <c r="Q368" s="34"/>
      <c r="R368" s="18"/>
      <c r="S368" s="18"/>
    </row>
    <row r="369" spans="1:19" ht="16.5" thickBot="1">
      <c r="A369" s="28" t="s">
        <v>1469</v>
      </c>
      <c r="B369" s="29"/>
      <c r="C369" s="29"/>
      <c r="D369" s="29">
        <v>10</v>
      </c>
      <c r="E369" s="29"/>
      <c r="F369" s="34">
        <f t="shared" si="50"/>
        <v>100000000</v>
      </c>
      <c r="G369" s="34"/>
      <c r="H369" s="36">
        <f>(F369*100)/F365</f>
        <v>100</v>
      </c>
      <c r="I369" s="18"/>
      <c r="K369" s="28" t="s">
        <v>1464</v>
      </c>
      <c r="L369" s="29"/>
      <c r="M369" s="29"/>
      <c r="N369" s="29">
        <v>3</v>
      </c>
      <c r="O369" s="29"/>
      <c r="P369" s="34">
        <f t="shared" si="51"/>
        <v>30000000</v>
      </c>
      <c r="Q369" s="34"/>
      <c r="R369" s="36">
        <f>(P369*100)/P365</f>
        <v>100</v>
      </c>
      <c r="S369" s="18"/>
    </row>
    <row r="370" spans="1:19" ht="16.5" thickBot="1">
      <c r="A370" s="35" t="s">
        <v>1467</v>
      </c>
      <c r="B370" s="29"/>
      <c r="C370" s="29"/>
      <c r="D370" s="29">
        <v>16</v>
      </c>
      <c r="E370" s="29"/>
      <c r="F370" s="34">
        <f t="shared" si="50"/>
        <v>160000000</v>
      </c>
      <c r="G370" s="34">
        <f>STDEV(F368:F370)</f>
        <v>34641016.151377544</v>
      </c>
      <c r="H370" s="36">
        <f>(F370*100)/F366</f>
        <v>145.45454545454547</v>
      </c>
      <c r="I370" s="36">
        <f>AVERAGE(H368:H370)</f>
        <v>129.43722943722943</v>
      </c>
      <c r="K370" s="28" t="s">
        <v>1469</v>
      </c>
      <c r="L370" s="29"/>
      <c r="M370" s="29"/>
      <c r="N370" s="29">
        <v>3</v>
      </c>
      <c r="O370" s="29"/>
      <c r="P370" s="34">
        <f t="shared" si="51"/>
        <v>30000000</v>
      </c>
      <c r="Q370" s="34"/>
      <c r="R370" s="36">
        <f>(P370*100)/P366</f>
        <v>60</v>
      </c>
      <c r="S370" s="18"/>
    </row>
    <row r="371" spans="1:19" ht="16.5" thickBot="1">
      <c r="A371" s="37" t="s">
        <v>1470</v>
      </c>
      <c r="B371" s="21" t="s">
        <v>1457</v>
      </c>
      <c r="C371" s="22" t="s">
        <v>1458</v>
      </c>
      <c r="D371" s="22" t="s">
        <v>1459</v>
      </c>
      <c r="E371" s="21" t="s">
        <v>1460</v>
      </c>
      <c r="F371" s="34"/>
      <c r="G371" s="34"/>
      <c r="H371" s="36"/>
      <c r="I371" s="18"/>
      <c r="K371" s="35" t="s">
        <v>1467</v>
      </c>
      <c r="L371" s="29"/>
      <c r="M371" s="29"/>
      <c r="N371" s="29">
        <v>4</v>
      </c>
      <c r="O371" s="29"/>
      <c r="P371" s="34">
        <f t="shared" si="51"/>
        <v>40000000</v>
      </c>
      <c r="Q371" s="34">
        <f>STDEV(P369:P371)</f>
        <v>5773502.6918962505</v>
      </c>
      <c r="R371" s="36">
        <f>(P371*100)/P367</f>
        <v>44.444444444444443</v>
      </c>
      <c r="S371" s="36">
        <f>AVERAGE(R369:R371)</f>
        <v>68.148148148148152</v>
      </c>
    </row>
    <row r="372" spans="1:19" ht="16.5" thickBot="1">
      <c r="A372" s="28" t="s">
        <v>1464</v>
      </c>
      <c r="B372" s="29"/>
      <c r="C372" s="29"/>
      <c r="D372" s="29">
        <v>10</v>
      </c>
      <c r="E372" s="29"/>
      <c r="F372" s="34">
        <f t="shared" si="50"/>
        <v>100000000</v>
      </c>
      <c r="G372" s="34"/>
      <c r="H372" s="36">
        <f>(F372*100)/F364</f>
        <v>142.85714285714286</v>
      </c>
      <c r="I372" s="18"/>
      <c r="K372" s="37" t="s">
        <v>1470</v>
      </c>
      <c r="L372" s="21" t="s">
        <v>1457</v>
      </c>
      <c r="M372" s="22" t="s">
        <v>1458</v>
      </c>
      <c r="N372" s="22" t="s">
        <v>1459</v>
      </c>
      <c r="O372" s="21" t="s">
        <v>1460</v>
      </c>
      <c r="P372" s="34"/>
      <c r="Q372" s="34"/>
      <c r="R372" s="36"/>
      <c r="S372" s="18"/>
    </row>
    <row r="373" spans="1:19" ht="16.5" thickBot="1">
      <c r="A373" s="28" t="s">
        <v>1466</v>
      </c>
      <c r="B373" s="29"/>
      <c r="C373" s="29"/>
      <c r="D373" s="29">
        <v>10</v>
      </c>
      <c r="E373" s="29"/>
      <c r="F373" s="34">
        <f t="shared" si="50"/>
        <v>100000000</v>
      </c>
      <c r="G373" s="34"/>
      <c r="H373" s="36">
        <f>(F373*100)/F365</f>
        <v>100</v>
      </c>
      <c r="I373" s="18"/>
      <c r="K373" s="28" t="s">
        <v>1464</v>
      </c>
      <c r="L373" s="29"/>
      <c r="M373" s="29"/>
      <c r="N373" s="29">
        <v>2</v>
      </c>
      <c r="O373" s="29"/>
      <c r="P373" s="34">
        <f t="shared" si="51"/>
        <v>20000000</v>
      </c>
      <c r="Q373" s="34"/>
      <c r="R373" s="36">
        <f>(P373*100)/P365</f>
        <v>66.666666666666671</v>
      </c>
      <c r="S373" s="18"/>
    </row>
    <row r="374" spans="1:19" ht="16.5" thickBot="1">
      <c r="A374" s="35" t="s">
        <v>1467</v>
      </c>
      <c r="B374" s="29"/>
      <c r="C374" s="29"/>
      <c r="D374" s="29">
        <v>10</v>
      </c>
      <c r="E374" s="29"/>
      <c r="F374" s="34">
        <f t="shared" si="50"/>
        <v>100000000</v>
      </c>
      <c r="G374" s="34">
        <f>STDEV(F372:F374)</f>
        <v>0</v>
      </c>
      <c r="H374" s="36">
        <f>(F374*100)/F366</f>
        <v>90.909090909090907</v>
      </c>
      <c r="I374" s="36">
        <f>AVERAGE(H372:H374)</f>
        <v>111.25541125541126</v>
      </c>
      <c r="K374" s="28" t="s">
        <v>1466</v>
      </c>
      <c r="L374" s="29"/>
      <c r="M374" s="29"/>
      <c r="N374" s="29">
        <v>2</v>
      </c>
      <c r="O374" s="29"/>
      <c r="P374" s="34">
        <f t="shared" si="51"/>
        <v>20000000</v>
      </c>
      <c r="Q374" s="34"/>
      <c r="R374" s="36">
        <f>(P374*100)/P366</f>
        <v>40</v>
      </c>
      <c r="S374" s="18"/>
    </row>
    <row r="375" spans="1:19" ht="16.5" thickBot="1">
      <c r="A375" s="37" t="s">
        <v>1471</v>
      </c>
      <c r="B375" s="21" t="s">
        <v>1457</v>
      </c>
      <c r="C375" s="22" t="s">
        <v>1458</v>
      </c>
      <c r="D375" s="22" t="s">
        <v>1459</v>
      </c>
      <c r="E375" s="21" t="s">
        <v>1460</v>
      </c>
      <c r="F375" s="34"/>
      <c r="G375" s="34"/>
      <c r="H375" s="36"/>
      <c r="I375" s="18"/>
      <c r="K375" s="35" t="s">
        <v>1467</v>
      </c>
      <c r="L375" s="29"/>
      <c r="M375" s="29"/>
      <c r="N375" s="29">
        <v>3</v>
      </c>
      <c r="O375" s="29"/>
      <c r="P375" s="34">
        <f t="shared" si="51"/>
        <v>30000000</v>
      </c>
      <c r="Q375" s="34">
        <f>STDEV(P373:P375)</f>
        <v>5773502.6918962616</v>
      </c>
      <c r="R375" s="36">
        <f>(P375*100)/P367</f>
        <v>33.333333333333336</v>
      </c>
      <c r="S375" s="36">
        <f>AVERAGE(R373:R375)</f>
        <v>46.666666666666664</v>
      </c>
    </row>
    <row r="376" spans="1:19" ht="16.5" thickBot="1">
      <c r="A376" s="28" t="s">
        <v>1464</v>
      </c>
      <c r="B376" s="29"/>
      <c r="C376" s="29"/>
      <c r="D376" s="29">
        <v>5</v>
      </c>
      <c r="E376" s="29"/>
      <c r="F376" s="34">
        <f t="shared" si="50"/>
        <v>50000000</v>
      </c>
      <c r="G376" s="34"/>
      <c r="H376" s="36">
        <f>(F376*100)/F364</f>
        <v>71.428571428571431</v>
      </c>
      <c r="I376" s="18"/>
      <c r="K376" s="37" t="s">
        <v>1471</v>
      </c>
      <c r="L376" s="21" t="s">
        <v>1457</v>
      </c>
      <c r="M376" s="22" t="s">
        <v>1458</v>
      </c>
      <c r="N376" s="22" t="s">
        <v>1459</v>
      </c>
      <c r="O376" s="21" t="s">
        <v>1460</v>
      </c>
      <c r="P376" s="34"/>
      <c r="Q376" s="34"/>
      <c r="R376" s="36"/>
      <c r="S376" s="18"/>
    </row>
    <row r="377" spans="1:19" ht="16.5" thickBot="1">
      <c r="A377" s="28" t="s">
        <v>1466</v>
      </c>
      <c r="B377" s="29"/>
      <c r="C377" s="29"/>
      <c r="D377" s="29">
        <v>14</v>
      </c>
      <c r="E377" s="29"/>
      <c r="F377" s="34">
        <f t="shared" si="50"/>
        <v>140000000</v>
      </c>
      <c r="G377" s="34"/>
      <c r="H377" s="36">
        <f>(F377*100)/F365</f>
        <v>140</v>
      </c>
      <c r="I377" s="18"/>
      <c r="K377" s="28" t="s">
        <v>1464</v>
      </c>
      <c r="L377" s="29"/>
      <c r="M377" s="29"/>
      <c r="N377" s="29">
        <v>3</v>
      </c>
      <c r="O377" s="29"/>
      <c r="P377" s="34">
        <f t="shared" si="51"/>
        <v>30000000</v>
      </c>
      <c r="Q377" s="34"/>
      <c r="R377" s="36">
        <f>(P377*100)/P365</f>
        <v>100</v>
      </c>
      <c r="S377" s="18"/>
    </row>
    <row r="378" spans="1:19" ht="16.5" thickBot="1">
      <c r="A378" s="35" t="s">
        <v>1467</v>
      </c>
      <c r="B378" s="29"/>
      <c r="C378" s="29"/>
      <c r="D378" s="29">
        <v>16</v>
      </c>
      <c r="E378" s="29"/>
      <c r="F378" s="34">
        <f t="shared" si="50"/>
        <v>160000000</v>
      </c>
      <c r="G378" s="34">
        <f>STDEV(F376:F378)</f>
        <v>58594652.770823143</v>
      </c>
      <c r="H378" s="36">
        <f>(F378*100)/F366</f>
        <v>145.45454545454547</v>
      </c>
      <c r="I378" s="36">
        <f>AVERAGE(H376:H378)</f>
        <v>118.96103896103898</v>
      </c>
      <c r="K378" s="28" t="s">
        <v>1466</v>
      </c>
      <c r="L378" s="29"/>
      <c r="M378" s="29"/>
      <c r="N378" s="29">
        <v>3</v>
      </c>
      <c r="O378" s="29"/>
      <c r="P378" s="34">
        <f t="shared" si="51"/>
        <v>30000000</v>
      </c>
      <c r="Q378" s="34"/>
      <c r="R378" s="36">
        <f>(P378*100)/P366</f>
        <v>60</v>
      </c>
      <c r="S378" s="18"/>
    </row>
    <row r="379" spans="1:19" ht="16.5" thickBot="1">
      <c r="A379" s="37" t="s">
        <v>1472</v>
      </c>
      <c r="B379" s="21" t="s">
        <v>1457</v>
      </c>
      <c r="C379" s="22" t="s">
        <v>1458</v>
      </c>
      <c r="D379" s="22">
        <v>10</v>
      </c>
      <c r="E379" s="21" t="s">
        <v>1460</v>
      </c>
      <c r="F379" s="34"/>
      <c r="G379" s="34"/>
      <c r="H379" s="36"/>
      <c r="I379" s="18"/>
      <c r="K379" s="35" t="s">
        <v>1467</v>
      </c>
      <c r="L379" s="29"/>
      <c r="M379" s="29"/>
      <c r="N379" s="29">
        <v>3</v>
      </c>
      <c r="O379" s="29"/>
      <c r="P379" s="34">
        <f t="shared" si="51"/>
        <v>30000000</v>
      </c>
      <c r="Q379" s="34">
        <f>STDEV(P377:P379)</f>
        <v>0</v>
      </c>
      <c r="R379" s="36">
        <f>(P379*100)/P367</f>
        <v>33.333333333333336</v>
      </c>
      <c r="S379" s="36">
        <f>AVERAGE(R377:R379)</f>
        <v>64.444444444444443</v>
      </c>
    </row>
    <row r="380" spans="1:19" ht="16.5" thickBot="1">
      <c r="A380" s="28" t="s">
        <v>1464</v>
      </c>
      <c r="B380" s="29"/>
      <c r="C380" s="29"/>
      <c r="D380" s="29">
        <v>10</v>
      </c>
      <c r="E380" s="29"/>
      <c r="F380" s="34">
        <f t="shared" si="50"/>
        <v>100000000</v>
      </c>
      <c r="G380" s="34"/>
      <c r="H380" s="36">
        <f>(F380*100)/F364</f>
        <v>142.85714285714286</v>
      </c>
      <c r="I380" s="18"/>
      <c r="K380" s="37" t="s">
        <v>1472</v>
      </c>
      <c r="L380" s="21" t="s">
        <v>1457</v>
      </c>
      <c r="M380" s="22" t="s">
        <v>1458</v>
      </c>
      <c r="N380" s="22" t="s">
        <v>1459</v>
      </c>
      <c r="O380" s="21" t="s">
        <v>1460</v>
      </c>
      <c r="P380" s="34"/>
      <c r="Q380" s="34"/>
      <c r="R380" s="36"/>
      <c r="S380" s="18"/>
    </row>
    <row r="381" spans="1:19" ht="16.5" thickBot="1">
      <c r="A381" s="28" t="s">
        <v>1466</v>
      </c>
      <c r="B381" s="29"/>
      <c r="C381" s="29"/>
      <c r="D381" s="29">
        <v>10</v>
      </c>
      <c r="E381" s="29"/>
      <c r="F381" s="34">
        <f t="shared" si="50"/>
        <v>100000000</v>
      </c>
      <c r="G381" s="34"/>
      <c r="H381" s="36">
        <f>(F381*100)/F365</f>
        <v>100</v>
      </c>
      <c r="I381" s="18"/>
      <c r="K381" s="28" t="s">
        <v>1464</v>
      </c>
      <c r="L381" s="29" t="s">
        <v>1465</v>
      </c>
      <c r="M381" s="29"/>
      <c r="N381" s="29">
        <v>5</v>
      </c>
      <c r="O381" s="29"/>
      <c r="P381" s="34">
        <f t="shared" si="51"/>
        <v>50000000</v>
      </c>
      <c r="Q381" s="34"/>
      <c r="R381" s="36">
        <f>(P381*100)/P365</f>
        <v>166.66666666666666</v>
      </c>
      <c r="S381" s="18"/>
    </row>
    <row r="382" spans="1:19" ht="16.5" thickBot="1">
      <c r="A382" s="35" t="s">
        <v>1467</v>
      </c>
      <c r="B382" s="29"/>
      <c r="C382" s="29"/>
      <c r="D382" s="29">
        <v>15</v>
      </c>
      <c r="E382" s="29"/>
      <c r="F382" s="34">
        <f t="shared" si="50"/>
        <v>150000000</v>
      </c>
      <c r="G382" s="34">
        <f>STDEV(F380:F382)</f>
        <v>28867513.459481265</v>
      </c>
      <c r="H382" s="36">
        <f>(F382*100)/F366</f>
        <v>136.36363636363637</v>
      </c>
      <c r="I382" s="36">
        <f>AVERAGE(H380:H382)</f>
        <v>126.40692640692642</v>
      </c>
      <c r="K382" s="28" t="s">
        <v>1466</v>
      </c>
      <c r="L382" s="29" t="s">
        <v>1465</v>
      </c>
      <c r="M382" s="29"/>
      <c r="N382" s="29">
        <v>7</v>
      </c>
      <c r="O382" s="29"/>
      <c r="P382" s="34">
        <f t="shared" si="51"/>
        <v>70000000</v>
      </c>
      <c r="Q382" s="34"/>
      <c r="R382" s="36">
        <f>(P382*100)/P366</f>
        <v>140</v>
      </c>
      <c r="S382" s="18"/>
    </row>
    <row r="383" spans="1:19" ht="16.5" thickBot="1">
      <c r="K383" s="35" t="s">
        <v>1467</v>
      </c>
      <c r="L383" s="29" t="s">
        <v>1465</v>
      </c>
      <c r="M383" s="29"/>
      <c r="N383" s="29">
        <v>7</v>
      </c>
      <c r="O383" s="29"/>
      <c r="P383" s="34">
        <f t="shared" si="51"/>
        <v>70000000</v>
      </c>
      <c r="Q383" s="34">
        <f>STDEV(P381:P383)</f>
        <v>11547005.383792501</v>
      </c>
      <c r="R383" s="36">
        <f>(P383*100)/P367</f>
        <v>77.777777777777771</v>
      </c>
      <c r="S383" s="36">
        <f>AVERAGE(R381:R383)</f>
        <v>128.14814814814812</v>
      </c>
    </row>
    <row r="385" spans="1:19" ht="16.5" thickBot="1">
      <c r="A385" s="17" t="s">
        <v>1156</v>
      </c>
      <c r="B385" s="18"/>
      <c r="C385" s="18"/>
      <c r="D385" s="18"/>
      <c r="E385" s="18"/>
      <c r="F385" s="18"/>
      <c r="G385" s="18"/>
      <c r="H385" s="19"/>
      <c r="I385"/>
      <c r="K385" s="17" t="s">
        <v>1151</v>
      </c>
      <c r="L385" s="18"/>
      <c r="M385" s="18"/>
      <c r="N385" s="18"/>
      <c r="O385" s="18"/>
      <c r="P385" s="18"/>
      <c r="Q385" s="18"/>
      <c r="R385"/>
      <c r="S385"/>
    </row>
    <row r="386" spans="1:19" ht="16.5" thickBot="1">
      <c r="A386" s="20" t="s">
        <v>1456</v>
      </c>
      <c r="B386" s="21" t="s">
        <v>1457</v>
      </c>
      <c r="C386" s="22" t="s">
        <v>1458</v>
      </c>
      <c r="D386" s="22" t="s">
        <v>1459</v>
      </c>
      <c r="E386" s="76" t="s">
        <v>1460</v>
      </c>
      <c r="F386" s="50" t="s">
        <v>1461</v>
      </c>
      <c r="G386" s="25" t="s">
        <v>1462</v>
      </c>
      <c r="H386" s="50" t="s">
        <v>1447</v>
      </c>
      <c r="I386" s="25" t="s">
        <v>1463</v>
      </c>
      <c r="K386" s="92" t="s">
        <v>1456</v>
      </c>
      <c r="L386" s="21" t="s">
        <v>1457</v>
      </c>
      <c r="M386" s="22" t="s">
        <v>1458</v>
      </c>
      <c r="N386" s="22" t="s">
        <v>1459</v>
      </c>
      <c r="O386" s="23" t="s">
        <v>1460</v>
      </c>
      <c r="P386" s="88" t="s">
        <v>1461</v>
      </c>
      <c r="Q386" s="24" t="s">
        <v>1447</v>
      </c>
      <c r="R386" s="25" t="s">
        <v>1463</v>
      </c>
      <c r="S386" s="25" t="s">
        <v>1462</v>
      </c>
    </row>
    <row r="387" spans="1:19" ht="16.5" thickBot="1">
      <c r="A387" s="28" t="s">
        <v>1464</v>
      </c>
      <c r="B387" s="29"/>
      <c r="C387" s="29">
        <v>5</v>
      </c>
      <c r="D387" s="59"/>
      <c r="E387" s="81"/>
      <c r="F387" s="31">
        <f>C387*10^4*10^2</f>
        <v>5000000</v>
      </c>
      <c r="G387" s="18"/>
      <c r="H387" s="32">
        <v>100</v>
      </c>
      <c r="I387" s="18"/>
      <c r="K387" s="83" t="s">
        <v>1464</v>
      </c>
      <c r="L387" s="29"/>
      <c r="M387" s="29">
        <v>6</v>
      </c>
      <c r="N387" s="29">
        <v>5</v>
      </c>
      <c r="O387" s="30">
        <v>4</v>
      </c>
      <c r="P387" s="89">
        <f>M387*10^6</f>
        <v>6000000</v>
      </c>
      <c r="Q387" s="32">
        <v>100</v>
      </c>
      <c r="R387" s="18"/>
      <c r="S387" s="18"/>
    </row>
    <row r="388" spans="1:19" ht="16.5" thickBot="1">
      <c r="A388" s="28" t="s">
        <v>1466</v>
      </c>
      <c r="B388" s="29"/>
      <c r="C388" s="29">
        <v>11</v>
      </c>
      <c r="D388" s="59"/>
      <c r="E388" s="81"/>
      <c r="F388" s="31">
        <f t="shared" ref="F388:F389" si="52">C388*10^4*10^2</f>
        <v>11000000</v>
      </c>
      <c r="G388" s="18"/>
      <c r="H388" s="32">
        <v>100</v>
      </c>
      <c r="I388" s="18"/>
      <c r="K388" s="83" t="s">
        <v>1466</v>
      </c>
      <c r="L388" s="29"/>
      <c r="M388" s="29">
        <v>6</v>
      </c>
      <c r="N388" s="29">
        <v>7</v>
      </c>
      <c r="O388" s="30">
        <v>5</v>
      </c>
      <c r="P388" s="89">
        <f t="shared" ref="P388:P405" si="53">M388*10^6</f>
        <v>6000000</v>
      </c>
      <c r="Q388" s="32">
        <v>100</v>
      </c>
      <c r="R388" s="18"/>
      <c r="S388" s="18"/>
    </row>
    <row r="389" spans="1:19" ht="16.5" thickBot="1">
      <c r="A389" s="35" t="s">
        <v>1467</v>
      </c>
      <c r="B389" s="29"/>
      <c r="C389" s="29">
        <v>12</v>
      </c>
      <c r="D389" s="59"/>
      <c r="E389" s="81"/>
      <c r="F389" s="31">
        <f t="shared" si="52"/>
        <v>12000000</v>
      </c>
      <c r="G389" s="34">
        <f>STDEV(F387:F389)</f>
        <v>3785938.8972001816</v>
      </c>
      <c r="H389" s="32">
        <v>100</v>
      </c>
      <c r="I389" s="36">
        <f>100</f>
        <v>100</v>
      </c>
      <c r="K389" s="84" t="s">
        <v>1467</v>
      </c>
      <c r="L389" s="29"/>
      <c r="M389" s="29">
        <v>8</v>
      </c>
      <c r="N389" s="29">
        <v>10</v>
      </c>
      <c r="O389" s="30">
        <v>6</v>
      </c>
      <c r="P389" s="89">
        <f t="shared" si="53"/>
        <v>8000000</v>
      </c>
      <c r="Q389" s="32">
        <v>100</v>
      </c>
      <c r="R389" s="36">
        <f>100</f>
        <v>100</v>
      </c>
      <c r="S389" s="34">
        <f>STDEV(P387:P389)</f>
        <v>1154700.5383792527</v>
      </c>
    </row>
    <row r="390" spans="1:19" ht="16.5" thickBot="1">
      <c r="A390" s="37" t="s">
        <v>1468</v>
      </c>
      <c r="B390" s="21" t="s">
        <v>1457</v>
      </c>
      <c r="C390" s="22" t="s">
        <v>1458</v>
      </c>
      <c r="D390" s="22" t="s">
        <v>1459</v>
      </c>
      <c r="E390" s="21" t="s">
        <v>1460</v>
      </c>
      <c r="F390" s="18"/>
      <c r="G390" s="34"/>
      <c r="H390" s="18"/>
      <c r="I390" s="18"/>
      <c r="K390" s="85" t="s">
        <v>1468</v>
      </c>
      <c r="L390" s="21" t="s">
        <v>1457</v>
      </c>
      <c r="M390" s="22" t="s">
        <v>1458</v>
      </c>
      <c r="N390" s="22" t="s">
        <v>1459</v>
      </c>
      <c r="O390" s="23" t="s">
        <v>1460</v>
      </c>
      <c r="P390" s="89"/>
      <c r="Q390" s="18"/>
      <c r="R390" s="18"/>
      <c r="S390" s="34"/>
    </row>
    <row r="391" spans="1:19" ht="16.5" thickBot="1">
      <c r="A391" s="28" t="s">
        <v>1464</v>
      </c>
      <c r="B391" s="29"/>
      <c r="C391" s="29">
        <v>10</v>
      </c>
      <c r="D391" s="29"/>
      <c r="E391" s="29"/>
      <c r="F391" s="34">
        <f>C391*10^2*10^4</f>
        <v>10000000</v>
      </c>
      <c r="G391" s="34"/>
      <c r="H391" s="36">
        <f>(F391*100)/F387</f>
        <v>200</v>
      </c>
      <c r="I391" s="18"/>
      <c r="K391" s="83" t="s">
        <v>1464</v>
      </c>
      <c r="L391" s="29"/>
      <c r="M391" s="29">
        <v>10</v>
      </c>
      <c r="N391" s="29">
        <v>3</v>
      </c>
      <c r="O391" s="30">
        <v>1</v>
      </c>
      <c r="P391" s="89">
        <f t="shared" si="53"/>
        <v>10000000</v>
      </c>
      <c r="Q391" s="36">
        <f>(P391*100)/P387</f>
        <v>166.66666666666666</v>
      </c>
      <c r="R391" s="18"/>
      <c r="S391" s="34"/>
    </row>
    <row r="392" spans="1:19" ht="16.5" thickBot="1">
      <c r="A392" s="28" t="s">
        <v>1469</v>
      </c>
      <c r="B392" s="29"/>
      <c r="C392" s="29">
        <v>11</v>
      </c>
      <c r="D392" s="29"/>
      <c r="E392" s="29"/>
      <c r="F392" s="34">
        <f t="shared" ref="F392:F393" si="54">C392*10^2*10^4</f>
        <v>11000000</v>
      </c>
      <c r="G392" s="34"/>
      <c r="H392" s="36">
        <f>(F392*100)/F388</f>
        <v>100</v>
      </c>
      <c r="I392" s="18"/>
      <c r="K392" s="83" t="s">
        <v>1469</v>
      </c>
      <c r="L392" s="29"/>
      <c r="M392" s="29">
        <v>11</v>
      </c>
      <c r="N392" s="29">
        <v>5</v>
      </c>
      <c r="O392" s="30">
        <v>3</v>
      </c>
      <c r="P392" s="89">
        <f t="shared" si="53"/>
        <v>11000000</v>
      </c>
      <c r="Q392" s="36">
        <f>(P392*100)/P388</f>
        <v>183.33333333333334</v>
      </c>
      <c r="R392" s="18"/>
      <c r="S392" s="34"/>
    </row>
    <row r="393" spans="1:19" ht="16.5" thickBot="1">
      <c r="A393" s="35" t="s">
        <v>1467</v>
      </c>
      <c r="B393" s="29"/>
      <c r="C393" s="29">
        <v>11</v>
      </c>
      <c r="D393" s="29"/>
      <c r="E393" s="29"/>
      <c r="F393" s="34">
        <f t="shared" si="54"/>
        <v>11000000</v>
      </c>
      <c r="G393" s="34">
        <f>STDEV(F391:F393)</f>
        <v>577350.26918962575</v>
      </c>
      <c r="H393" s="36">
        <f>(F393*100)/F389</f>
        <v>91.666666666666671</v>
      </c>
      <c r="I393" s="36">
        <f>AVERAGE(H391:H393)</f>
        <v>130.55555555555557</v>
      </c>
      <c r="K393" s="84" t="s">
        <v>1467</v>
      </c>
      <c r="L393" s="29"/>
      <c r="M393" s="29">
        <v>12</v>
      </c>
      <c r="N393" s="29">
        <v>7</v>
      </c>
      <c r="O393" s="30">
        <v>4</v>
      </c>
      <c r="P393" s="89">
        <f t="shared" si="53"/>
        <v>12000000</v>
      </c>
      <c r="Q393" s="36">
        <f>(P393*100)/P389</f>
        <v>150</v>
      </c>
      <c r="R393" s="36">
        <f>AVERAGE(Q391:Q393)</f>
        <v>166.66666666666666</v>
      </c>
      <c r="S393" s="34">
        <f>STDEV(Q391:Q393)</f>
        <v>16.666666666666671</v>
      </c>
    </row>
    <row r="394" spans="1:19" ht="16.5" thickBot="1">
      <c r="A394" s="37" t="s">
        <v>1470</v>
      </c>
      <c r="B394" s="21" t="s">
        <v>1457</v>
      </c>
      <c r="C394" s="22">
        <v>1</v>
      </c>
      <c r="D394" s="22" t="s">
        <v>1459</v>
      </c>
      <c r="E394" s="21" t="s">
        <v>1460</v>
      </c>
      <c r="F394" s="34"/>
      <c r="G394" s="34"/>
      <c r="H394" s="36"/>
      <c r="I394" s="18"/>
      <c r="K394" s="85" t="s">
        <v>1470</v>
      </c>
      <c r="L394" s="21" t="s">
        <v>1457</v>
      </c>
      <c r="M394" s="22" t="s">
        <v>1458</v>
      </c>
      <c r="N394" s="22" t="s">
        <v>1459</v>
      </c>
      <c r="O394" s="23" t="s">
        <v>1460</v>
      </c>
      <c r="P394" s="89"/>
      <c r="Q394" s="36"/>
      <c r="R394" s="18"/>
      <c r="S394" s="34"/>
    </row>
    <row r="395" spans="1:19" ht="16.5" thickBot="1">
      <c r="A395" s="28" t="s">
        <v>1464</v>
      </c>
      <c r="B395" s="29"/>
      <c r="C395" s="29">
        <v>7</v>
      </c>
      <c r="D395" s="59"/>
      <c r="E395" s="29"/>
      <c r="F395" s="34">
        <f>C395*10^2*10^4</f>
        <v>7000000</v>
      </c>
      <c r="G395" s="34"/>
      <c r="H395" s="40">
        <f>(F395*100)/F387</f>
        <v>140</v>
      </c>
      <c r="I395" s="18"/>
      <c r="K395" s="83" t="s">
        <v>1464</v>
      </c>
      <c r="L395" s="29"/>
      <c r="M395" s="29">
        <v>10</v>
      </c>
      <c r="N395" s="29">
        <v>2</v>
      </c>
      <c r="O395" s="30">
        <v>0</v>
      </c>
      <c r="P395" s="89">
        <f t="shared" si="53"/>
        <v>10000000</v>
      </c>
      <c r="Q395" s="40">
        <f>(P395*100)/P387</f>
        <v>166.66666666666666</v>
      </c>
      <c r="R395" s="18"/>
      <c r="S395" s="34"/>
    </row>
    <row r="396" spans="1:19" ht="16.5" thickBot="1">
      <c r="A396" s="28" t="s">
        <v>1466</v>
      </c>
      <c r="B396" s="29"/>
      <c r="C396" s="29">
        <v>7</v>
      </c>
      <c r="D396" s="59"/>
      <c r="E396" s="29"/>
      <c r="F396" s="34">
        <f t="shared" ref="F396:F397" si="55">C396*10^2*10^4</f>
        <v>7000000</v>
      </c>
      <c r="G396" s="34"/>
      <c r="H396" s="40">
        <f>(F396*100)/F388</f>
        <v>63.636363636363633</v>
      </c>
      <c r="I396" s="18"/>
      <c r="K396" s="83" t="s">
        <v>1466</v>
      </c>
      <c r="L396" s="29"/>
      <c r="M396" s="29">
        <v>15</v>
      </c>
      <c r="N396" s="29">
        <v>4</v>
      </c>
      <c r="O396" s="30">
        <v>1</v>
      </c>
      <c r="P396" s="89">
        <f t="shared" si="53"/>
        <v>15000000</v>
      </c>
      <c r="Q396" s="40">
        <f>(P396*100)/P388</f>
        <v>250</v>
      </c>
      <c r="R396" s="18"/>
      <c r="S396" s="34"/>
    </row>
    <row r="397" spans="1:19" ht="16.5" thickBot="1">
      <c r="A397" s="35" t="s">
        <v>1467</v>
      </c>
      <c r="B397" s="29"/>
      <c r="C397" s="29">
        <v>7</v>
      </c>
      <c r="D397" s="59"/>
      <c r="E397" s="29"/>
      <c r="F397" s="34">
        <f t="shared" si="55"/>
        <v>7000000</v>
      </c>
      <c r="G397" s="34">
        <f>STDEV(F395:F397)</f>
        <v>0</v>
      </c>
      <c r="H397" s="40">
        <f>(F397*100)/F389</f>
        <v>58.333333333333336</v>
      </c>
      <c r="I397" s="36">
        <f>AVERAGE(H395:H397)</f>
        <v>87.323232323232318</v>
      </c>
      <c r="K397" s="84" t="s">
        <v>1467</v>
      </c>
      <c r="L397" s="29"/>
      <c r="M397" s="29">
        <v>17</v>
      </c>
      <c r="N397" s="29">
        <v>4</v>
      </c>
      <c r="O397" s="30">
        <v>3</v>
      </c>
      <c r="P397" s="89">
        <f t="shared" si="53"/>
        <v>17000000</v>
      </c>
      <c r="Q397" s="40">
        <f>(P397*100)/P389</f>
        <v>212.5</v>
      </c>
      <c r="R397" s="36">
        <f>AVERAGE(Q395:Q397)</f>
        <v>209.7222222222222</v>
      </c>
      <c r="S397" s="34">
        <f>STDEV(Q395:Q397)</f>
        <v>41.736053336991034</v>
      </c>
    </row>
    <row r="398" spans="1:19" ht="16.5" thickBot="1">
      <c r="A398" s="37" t="s">
        <v>1471</v>
      </c>
      <c r="B398" s="21" t="s">
        <v>1457</v>
      </c>
      <c r="C398" s="22" t="s">
        <v>1458</v>
      </c>
      <c r="D398" s="22" t="s">
        <v>1459</v>
      </c>
      <c r="E398" s="21" t="s">
        <v>1460</v>
      </c>
      <c r="F398" s="34"/>
      <c r="G398" s="34"/>
      <c r="H398" s="36"/>
      <c r="I398" s="18"/>
      <c r="K398" s="85" t="s">
        <v>1471</v>
      </c>
      <c r="L398" s="21" t="s">
        <v>1457</v>
      </c>
      <c r="M398" s="22" t="s">
        <v>1458</v>
      </c>
      <c r="N398" s="22" t="s">
        <v>1459</v>
      </c>
      <c r="O398" s="23" t="s">
        <v>1460</v>
      </c>
      <c r="P398" s="89"/>
      <c r="Q398" s="36"/>
      <c r="R398" s="18"/>
      <c r="S398" s="34"/>
    </row>
    <row r="399" spans="1:19" ht="16.5" thickBot="1">
      <c r="A399" s="28" t="s">
        <v>1464</v>
      </c>
      <c r="B399" s="29"/>
      <c r="C399" s="29">
        <v>7</v>
      </c>
      <c r="D399" s="29"/>
      <c r="E399" s="29"/>
      <c r="F399" s="34">
        <f>C399*10^4*10^2</f>
        <v>7000000</v>
      </c>
      <c r="G399" s="34"/>
      <c r="H399" s="36">
        <f>(F399*100)/F387</f>
        <v>140</v>
      </c>
      <c r="I399" s="18"/>
      <c r="K399" s="83" t="s">
        <v>1464</v>
      </c>
      <c r="L399" s="29"/>
      <c r="M399" s="29">
        <v>19</v>
      </c>
      <c r="N399" s="29">
        <v>5</v>
      </c>
      <c r="O399" s="30">
        <v>4</v>
      </c>
      <c r="P399" s="89">
        <f t="shared" si="53"/>
        <v>19000000</v>
      </c>
      <c r="Q399" s="36">
        <f>(P399*100)/P387</f>
        <v>316.66666666666669</v>
      </c>
      <c r="R399" s="18"/>
      <c r="S399" s="34"/>
    </row>
    <row r="400" spans="1:19" ht="16.5" thickBot="1">
      <c r="A400" s="28" t="s">
        <v>1466</v>
      </c>
      <c r="B400" s="29"/>
      <c r="C400" s="29">
        <v>9</v>
      </c>
      <c r="D400" s="29"/>
      <c r="E400" s="29"/>
      <c r="F400" s="34">
        <f>C400*10^4*10^2</f>
        <v>9000000</v>
      </c>
      <c r="G400" s="34"/>
      <c r="H400" s="36">
        <f>(F400*100)/F388</f>
        <v>81.818181818181813</v>
      </c>
      <c r="I400" s="18"/>
      <c r="K400" s="83" t="s">
        <v>1466</v>
      </c>
      <c r="L400" s="29"/>
      <c r="M400" s="29">
        <v>21</v>
      </c>
      <c r="N400" s="29">
        <v>5</v>
      </c>
      <c r="O400" s="30">
        <v>5</v>
      </c>
      <c r="P400" s="89">
        <f t="shared" si="53"/>
        <v>21000000</v>
      </c>
      <c r="Q400" s="36">
        <f>(P400*100)/P388</f>
        <v>350</v>
      </c>
      <c r="R400" s="18"/>
      <c r="S400" s="34"/>
    </row>
    <row r="401" spans="1:19" ht="16.5" thickBot="1">
      <c r="A401" s="35" t="s">
        <v>1467</v>
      </c>
      <c r="B401" s="29"/>
      <c r="C401" s="29">
        <v>10</v>
      </c>
      <c r="D401" s="29"/>
      <c r="E401" s="29"/>
      <c r="F401" s="34">
        <f>C401*10^4*10^2</f>
        <v>10000000</v>
      </c>
      <c r="G401" s="34">
        <f>STDEV(F399:F401)</f>
        <v>1527525.231651945</v>
      </c>
      <c r="H401" s="36">
        <f>(F401*100)/F389</f>
        <v>83.333333333333329</v>
      </c>
      <c r="I401" s="36">
        <f>AVERAGE(H399:H401)</f>
        <v>101.71717171717171</v>
      </c>
      <c r="K401" s="84" t="s">
        <v>1467</v>
      </c>
      <c r="L401" s="29"/>
      <c r="M401" s="29">
        <v>21</v>
      </c>
      <c r="N401" s="29">
        <v>9</v>
      </c>
      <c r="O401" s="30">
        <v>6</v>
      </c>
      <c r="P401" s="89">
        <f t="shared" si="53"/>
        <v>21000000</v>
      </c>
      <c r="Q401" s="36">
        <f>(P401*100)/P389</f>
        <v>262.5</v>
      </c>
      <c r="R401" s="36">
        <f>AVERAGE(Q399:Q401)</f>
        <v>309.72222222222223</v>
      </c>
      <c r="S401" s="34">
        <f>STDEV(Q399:Q401)</f>
        <v>44.161425265512662</v>
      </c>
    </row>
    <row r="402" spans="1:19" ht="16.5" thickBot="1">
      <c r="A402" s="37" t="s">
        <v>1472</v>
      </c>
      <c r="B402" s="21" t="s">
        <v>1457</v>
      </c>
      <c r="C402" s="22" t="s">
        <v>1458</v>
      </c>
      <c r="D402" s="22" t="s">
        <v>1459</v>
      </c>
      <c r="E402" s="21" t="s">
        <v>1460</v>
      </c>
      <c r="F402" s="34"/>
      <c r="G402" s="34"/>
      <c r="H402" s="18"/>
      <c r="I402" s="18"/>
      <c r="K402" s="85" t="s">
        <v>1472</v>
      </c>
      <c r="L402" s="21" t="s">
        <v>1457</v>
      </c>
      <c r="M402" s="22" t="s">
        <v>1458</v>
      </c>
      <c r="N402" s="22" t="s">
        <v>1459</v>
      </c>
      <c r="O402" s="23" t="s">
        <v>1460</v>
      </c>
      <c r="P402" s="89"/>
      <c r="Q402" s="18"/>
      <c r="R402" s="18"/>
      <c r="S402" s="34"/>
    </row>
    <row r="403" spans="1:19" ht="16.5" thickBot="1">
      <c r="A403" s="28" t="s">
        <v>1464</v>
      </c>
      <c r="B403" s="29"/>
      <c r="C403" s="29">
        <v>9</v>
      </c>
      <c r="D403" s="29"/>
      <c r="E403" s="29"/>
      <c r="F403" s="34">
        <f>C403*10^4*10^2</f>
        <v>9000000</v>
      </c>
      <c r="G403" s="34"/>
      <c r="H403" s="36">
        <f>(F403*100)/F387</f>
        <v>180</v>
      </c>
      <c r="I403" s="18"/>
      <c r="K403" s="83" t="s">
        <v>1464</v>
      </c>
      <c r="L403" s="29"/>
      <c r="M403" s="29">
        <v>9</v>
      </c>
      <c r="N403" s="29">
        <v>2</v>
      </c>
      <c r="O403" s="30">
        <v>0</v>
      </c>
      <c r="P403" s="89">
        <f t="shared" si="53"/>
        <v>9000000</v>
      </c>
      <c r="Q403" s="36">
        <f>(P403*100)/P387</f>
        <v>150</v>
      </c>
      <c r="R403" s="18"/>
      <c r="S403" s="34"/>
    </row>
    <row r="404" spans="1:19" ht="16.5" thickBot="1">
      <c r="A404" s="28" t="s">
        <v>1466</v>
      </c>
      <c r="B404" s="29"/>
      <c r="C404" s="29">
        <v>9</v>
      </c>
      <c r="D404" s="29"/>
      <c r="E404" s="29"/>
      <c r="F404" s="34">
        <f>C404*10^4*10^2</f>
        <v>9000000</v>
      </c>
      <c r="G404" s="34"/>
      <c r="H404" s="36">
        <f>(F404*100)/F388</f>
        <v>81.818181818181813</v>
      </c>
      <c r="I404" s="18"/>
      <c r="K404" s="83" t="s">
        <v>1466</v>
      </c>
      <c r="L404" s="29"/>
      <c r="M404" s="29">
        <v>9</v>
      </c>
      <c r="N404" s="29">
        <v>4</v>
      </c>
      <c r="O404" s="30">
        <v>1</v>
      </c>
      <c r="P404" s="89">
        <f t="shared" si="53"/>
        <v>9000000</v>
      </c>
      <c r="Q404" s="36">
        <f>(P404*100)/P388</f>
        <v>150</v>
      </c>
      <c r="R404" s="18"/>
      <c r="S404" s="34"/>
    </row>
    <row r="405" spans="1:19" ht="16.5" thickBot="1">
      <c r="A405" s="35" t="s">
        <v>1467</v>
      </c>
      <c r="B405" s="29"/>
      <c r="C405" s="29">
        <v>9</v>
      </c>
      <c r="D405" s="29"/>
      <c r="E405" s="29"/>
      <c r="F405" s="34">
        <f>C405*10^4*10^2</f>
        <v>9000000</v>
      </c>
      <c r="G405" s="34">
        <f>STDEV(F403:F405)</f>
        <v>0</v>
      </c>
      <c r="H405" s="36">
        <f>(F405*100)/F389</f>
        <v>75</v>
      </c>
      <c r="I405" s="36">
        <f>AVERAGE(H403:H405)</f>
        <v>112.27272727272727</v>
      </c>
      <c r="K405" s="84" t="s">
        <v>1467</v>
      </c>
      <c r="L405" s="29"/>
      <c r="M405" s="29">
        <v>14</v>
      </c>
      <c r="N405" s="29">
        <v>6</v>
      </c>
      <c r="O405" s="30">
        <v>1</v>
      </c>
      <c r="P405" s="89">
        <f t="shared" si="53"/>
        <v>14000000</v>
      </c>
      <c r="Q405" s="36">
        <f>(P405*100)/P389</f>
        <v>175</v>
      </c>
      <c r="R405" s="36">
        <f>AVERAGE(Q403:Q405)</f>
        <v>158.33333333333334</v>
      </c>
      <c r="S405" s="34">
        <f>STDEV(Q403:Q405)</f>
        <v>14.433756729740644</v>
      </c>
    </row>
    <row r="406" spans="1:19" ht="15.75">
      <c r="A406"/>
      <c r="B406"/>
      <c r="C406"/>
      <c r="D406"/>
      <c r="E406"/>
      <c r="F406"/>
      <c r="G406"/>
      <c r="H406" s="19"/>
      <c r="I406"/>
    </row>
    <row r="407" spans="1:19" ht="16.5" thickBot="1">
      <c r="A407" s="17" t="s">
        <v>1159</v>
      </c>
      <c r="B407" s="18"/>
      <c r="C407" s="18"/>
      <c r="D407" s="18"/>
      <c r="E407" s="18"/>
      <c r="F407" s="18"/>
      <c r="G407" s="18"/>
      <c r="H407" s="19"/>
      <c r="I407"/>
      <c r="K407" s="17" t="s">
        <v>1455</v>
      </c>
      <c r="L407" s="18"/>
      <c r="M407" s="18"/>
      <c r="N407" s="18"/>
      <c r="O407" s="18"/>
      <c r="P407" s="18"/>
      <c r="Q407" s="18"/>
      <c r="R407"/>
      <c r="S407"/>
    </row>
    <row r="408" spans="1:19" ht="16.5" thickBot="1">
      <c r="A408" s="20" t="s">
        <v>1456</v>
      </c>
      <c r="B408" s="21" t="s">
        <v>1457</v>
      </c>
      <c r="C408" s="22" t="s">
        <v>1458</v>
      </c>
      <c r="D408" s="51" t="s">
        <v>1459</v>
      </c>
      <c r="E408" s="76" t="s">
        <v>1460</v>
      </c>
      <c r="F408" s="50" t="s">
        <v>1461</v>
      </c>
      <c r="G408" s="25" t="s">
        <v>1462</v>
      </c>
      <c r="H408" s="50" t="s">
        <v>1447</v>
      </c>
      <c r="I408" s="25" t="s">
        <v>1463</v>
      </c>
      <c r="K408" s="20" t="s">
        <v>1456</v>
      </c>
      <c r="L408" s="21" t="s">
        <v>1457</v>
      </c>
      <c r="M408" s="22" t="s">
        <v>1458</v>
      </c>
      <c r="N408" s="22" t="s">
        <v>1459</v>
      </c>
      <c r="O408" s="76" t="s">
        <v>1460</v>
      </c>
      <c r="P408" s="50" t="s">
        <v>1461</v>
      </c>
      <c r="Q408" s="25" t="s">
        <v>1462</v>
      </c>
      <c r="R408" s="50" t="s">
        <v>1447</v>
      </c>
      <c r="S408" s="25" t="s">
        <v>1463</v>
      </c>
    </row>
    <row r="409" spans="1:19" ht="16.5" thickBot="1">
      <c r="A409" s="28" t="s">
        <v>1464</v>
      </c>
      <c r="B409" s="29"/>
      <c r="C409" s="29"/>
      <c r="D409" s="33">
        <v>9</v>
      </c>
      <c r="E409" s="93">
        <v>2</v>
      </c>
      <c r="F409" s="31">
        <f>D409*10^7</f>
        <v>90000000</v>
      </c>
      <c r="G409" s="18"/>
      <c r="H409" s="32">
        <v>100</v>
      </c>
      <c r="I409" s="19"/>
      <c r="K409" s="28" t="s">
        <v>1464</v>
      </c>
      <c r="L409" s="29"/>
      <c r="M409" s="29"/>
      <c r="N409" s="29">
        <v>18</v>
      </c>
      <c r="O409" s="81">
        <v>2</v>
      </c>
      <c r="P409" s="31">
        <f>O409*10^8</f>
        <v>200000000</v>
      </c>
      <c r="Q409" s="18"/>
      <c r="R409" s="32">
        <v>100</v>
      </c>
      <c r="S409" s="18"/>
    </row>
    <row r="410" spans="1:19" ht="16.5" thickBot="1">
      <c r="A410" s="28" t="s">
        <v>1466</v>
      </c>
      <c r="B410" s="29"/>
      <c r="C410" s="29"/>
      <c r="D410" s="33">
        <v>10</v>
      </c>
      <c r="E410" s="93">
        <v>2</v>
      </c>
      <c r="F410" s="31">
        <f t="shared" ref="F410:F427" si="56">D410*10^7</f>
        <v>100000000</v>
      </c>
      <c r="G410" s="18"/>
      <c r="H410" s="32">
        <v>100</v>
      </c>
      <c r="I410" s="19"/>
      <c r="K410" s="28" t="s">
        <v>1466</v>
      </c>
      <c r="L410" s="29"/>
      <c r="M410" s="29"/>
      <c r="N410" s="29">
        <v>19</v>
      </c>
      <c r="O410" s="81">
        <v>2</v>
      </c>
      <c r="P410" s="31">
        <f t="shared" ref="P410:P427" si="57">O410*10^8</f>
        <v>200000000</v>
      </c>
      <c r="Q410" s="18"/>
      <c r="R410" s="32">
        <v>100</v>
      </c>
      <c r="S410" s="18"/>
    </row>
    <row r="411" spans="1:19" ht="16.5" thickBot="1">
      <c r="A411" s="35" t="s">
        <v>1467</v>
      </c>
      <c r="B411" s="29"/>
      <c r="C411" s="29"/>
      <c r="D411" s="33">
        <v>12</v>
      </c>
      <c r="E411" s="93">
        <v>6</v>
      </c>
      <c r="F411" s="31">
        <f t="shared" si="56"/>
        <v>120000000</v>
      </c>
      <c r="G411" s="34">
        <f>STDEV(F409:F411)</f>
        <v>15275252.316519488</v>
      </c>
      <c r="H411" s="32">
        <v>100</v>
      </c>
      <c r="I411" s="57">
        <f>100</f>
        <v>100</v>
      </c>
      <c r="K411" s="35" t="s">
        <v>1467</v>
      </c>
      <c r="L411" s="29"/>
      <c r="M411" s="29"/>
      <c r="N411" s="29">
        <v>19</v>
      </c>
      <c r="O411" s="81">
        <v>4</v>
      </c>
      <c r="P411" s="31">
        <f t="shared" si="57"/>
        <v>400000000</v>
      </c>
      <c r="Q411" s="34">
        <f>STDEV(P409:P411)</f>
        <v>115470053.83792514</v>
      </c>
      <c r="R411" s="32">
        <v>100</v>
      </c>
      <c r="S411" s="36">
        <f>100</f>
        <v>100</v>
      </c>
    </row>
    <row r="412" spans="1:19" ht="16.5" thickBot="1">
      <c r="A412" s="37" t="s">
        <v>1468</v>
      </c>
      <c r="B412" s="21" t="s">
        <v>1457</v>
      </c>
      <c r="C412" s="38" t="s">
        <v>1458</v>
      </c>
      <c r="D412" s="54" t="s">
        <v>1459</v>
      </c>
      <c r="E412" s="94" t="s">
        <v>1460</v>
      </c>
      <c r="F412" s="31"/>
      <c r="G412" s="34"/>
      <c r="H412" s="18"/>
      <c r="I412" s="19"/>
      <c r="K412" s="37" t="s">
        <v>1468</v>
      </c>
      <c r="L412" s="21" t="s">
        <v>1457</v>
      </c>
      <c r="M412" s="22" t="s">
        <v>1458</v>
      </c>
      <c r="N412" s="22" t="s">
        <v>1459</v>
      </c>
      <c r="O412" s="76" t="s">
        <v>1460</v>
      </c>
      <c r="P412" s="31"/>
      <c r="Q412" s="34"/>
      <c r="R412" s="18"/>
      <c r="S412" s="18"/>
    </row>
    <row r="413" spans="1:19" ht="16.5" thickBot="1">
      <c r="A413" s="28" t="s">
        <v>1464</v>
      </c>
      <c r="B413" s="29"/>
      <c r="C413" s="29"/>
      <c r="D413" s="33">
        <v>8</v>
      </c>
      <c r="E413" s="93">
        <v>2</v>
      </c>
      <c r="F413" s="31">
        <f t="shared" si="56"/>
        <v>80000000</v>
      </c>
      <c r="G413" s="34"/>
      <c r="H413" s="36">
        <f>(F413*100)/F409</f>
        <v>88.888888888888886</v>
      </c>
      <c r="I413" s="19"/>
      <c r="K413" s="28" t="s">
        <v>1464</v>
      </c>
      <c r="L413" s="29"/>
      <c r="M413" s="29">
        <v>2</v>
      </c>
      <c r="N413" s="29">
        <v>4</v>
      </c>
      <c r="O413" s="81">
        <v>1</v>
      </c>
      <c r="P413" s="31">
        <f t="shared" si="57"/>
        <v>100000000</v>
      </c>
      <c r="Q413" s="34"/>
      <c r="R413" s="36">
        <f>(P413*100)/P409</f>
        <v>50</v>
      </c>
      <c r="S413" s="18"/>
    </row>
    <row r="414" spans="1:19" ht="16.5" thickBot="1">
      <c r="A414" s="28" t="s">
        <v>1469</v>
      </c>
      <c r="B414" s="29"/>
      <c r="C414" s="29"/>
      <c r="D414" s="33">
        <v>9</v>
      </c>
      <c r="E414" s="93">
        <v>3</v>
      </c>
      <c r="F414" s="31">
        <f t="shared" si="56"/>
        <v>90000000</v>
      </c>
      <c r="G414" s="34"/>
      <c r="H414" s="36">
        <f>(F414*100)/F410</f>
        <v>90</v>
      </c>
      <c r="I414" s="19"/>
      <c r="K414" s="28" t="s">
        <v>1469</v>
      </c>
      <c r="L414" s="29"/>
      <c r="M414" s="29">
        <v>3</v>
      </c>
      <c r="N414" s="29">
        <v>4</v>
      </c>
      <c r="O414" s="81">
        <v>1</v>
      </c>
      <c r="P414" s="31">
        <f t="shared" si="57"/>
        <v>100000000</v>
      </c>
      <c r="Q414" s="34"/>
      <c r="R414" s="36">
        <f>(P414*100)/P410</f>
        <v>50</v>
      </c>
      <c r="S414" s="18"/>
    </row>
    <row r="415" spans="1:19" ht="16.5" thickBot="1">
      <c r="A415" s="35" t="s">
        <v>1467</v>
      </c>
      <c r="B415" s="29"/>
      <c r="C415" s="29"/>
      <c r="D415" s="33">
        <v>9</v>
      </c>
      <c r="E415" s="93">
        <v>4</v>
      </c>
      <c r="F415" s="31">
        <f t="shared" si="56"/>
        <v>90000000</v>
      </c>
      <c r="G415" s="34">
        <f>STDEV(F413:F415)</f>
        <v>5773502.6918962579</v>
      </c>
      <c r="H415" s="36">
        <f>(F415*100)/F411</f>
        <v>75</v>
      </c>
      <c r="I415" s="57">
        <f>AVERAGE(H413:H415)</f>
        <v>84.629629629629633</v>
      </c>
      <c r="K415" s="35" t="s">
        <v>1467</v>
      </c>
      <c r="L415" s="29"/>
      <c r="M415" s="29">
        <v>3</v>
      </c>
      <c r="N415" s="29">
        <v>5</v>
      </c>
      <c r="O415" s="81">
        <v>1</v>
      </c>
      <c r="P415" s="31">
        <f t="shared" si="57"/>
        <v>100000000</v>
      </c>
      <c r="Q415" s="34">
        <f>STDEV(P413:P415)</f>
        <v>0</v>
      </c>
      <c r="R415" s="36">
        <f>(P415*100)/P411</f>
        <v>25</v>
      </c>
      <c r="S415" s="36">
        <f>AVERAGE(R413:R415)</f>
        <v>41.666666666666664</v>
      </c>
    </row>
    <row r="416" spans="1:19" ht="16.5" thickBot="1">
      <c r="A416" s="37" t="s">
        <v>1470</v>
      </c>
      <c r="B416" s="21" t="s">
        <v>1457</v>
      </c>
      <c r="C416" s="38">
        <v>1</v>
      </c>
      <c r="D416" s="54" t="s">
        <v>1459</v>
      </c>
      <c r="E416" s="94" t="s">
        <v>1460</v>
      </c>
      <c r="F416" s="31"/>
      <c r="G416" s="34"/>
      <c r="H416" s="36"/>
      <c r="I416" s="19"/>
      <c r="K416" s="37" t="s">
        <v>1470</v>
      </c>
      <c r="L416" s="21" t="s">
        <v>1457</v>
      </c>
      <c r="M416" s="22" t="s">
        <v>1458</v>
      </c>
      <c r="N416" s="22" t="s">
        <v>1459</v>
      </c>
      <c r="O416" s="76">
        <v>1</v>
      </c>
      <c r="P416" s="31"/>
      <c r="Q416" s="34"/>
      <c r="R416" s="36"/>
      <c r="S416" s="18"/>
    </row>
    <row r="417" spans="1:19" ht="16.5" thickBot="1">
      <c r="A417" s="28" t="s">
        <v>1464</v>
      </c>
      <c r="B417" s="29"/>
      <c r="C417" s="29"/>
      <c r="D417" s="33">
        <v>12</v>
      </c>
      <c r="E417" s="93">
        <v>2</v>
      </c>
      <c r="F417" s="31">
        <f t="shared" si="56"/>
        <v>120000000</v>
      </c>
      <c r="G417" s="34"/>
      <c r="H417" s="36">
        <f>(F417*100)/F409</f>
        <v>133.33333333333334</v>
      </c>
      <c r="I417" s="19"/>
      <c r="K417" s="28" t="s">
        <v>1464</v>
      </c>
      <c r="L417" s="29"/>
      <c r="M417" s="29">
        <v>1</v>
      </c>
      <c r="N417" s="29">
        <v>4</v>
      </c>
      <c r="O417" s="81">
        <v>1</v>
      </c>
      <c r="P417" s="31">
        <f t="shared" si="57"/>
        <v>100000000</v>
      </c>
      <c r="Q417" s="34"/>
      <c r="R417" s="36">
        <f>(P417*100)/P409</f>
        <v>50</v>
      </c>
      <c r="S417" s="18"/>
    </row>
    <row r="418" spans="1:19" ht="16.5" thickBot="1">
      <c r="A418" s="28" t="s">
        <v>1466</v>
      </c>
      <c r="B418" s="29"/>
      <c r="C418" s="29"/>
      <c r="D418" s="33">
        <v>12</v>
      </c>
      <c r="E418" s="93">
        <v>3</v>
      </c>
      <c r="F418" s="31">
        <f t="shared" si="56"/>
        <v>120000000</v>
      </c>
      <c r="G418" s="34"/>
      <c r="H418" s="36">
        <f>(F418*100)/F410</f>
        <v>120</v>
      </c>
      <c r="I418" s="19"/>
      <c r="K418" s="28" t="s">
        <v>1466</v>
      </c>
      <c r="L418" s="29"/>
      <c r="M418" s="29">
        <v>2</v>
      </c>
      <c r="N418" s="29">
        <v>4</v>
      </c>
      <c r="O418" s="81">
        <v>2</v>
      </c>
      <c r="P418" s="31">
        <f t="shared" si="57"/>
        <v>200000000</v>
      </c>
      <c r="Q418" s="34"/>
      <c r="R418" s="36">
        <f>(P418*100)/P410</f>
        <v>100</v>
      </c>
      <c r="S418" s="18"/>
    </row>
    <row r="419" spans="1:19" ht="16.5" thickBot="1">
      <c r="A419" s="35" t="s">
        <v>1467</v>
      </c>
      <c r="B419" s="29"/>
      <c r="C419" s="29"/>
      <c r="D419" s="33">
        <v>13</v>
      </c>
      <c r="E419" s="93">
        <v>3</v>
      </c>
      <c r="F419" s="31">
        <f t="shared" si="56"/>
        <v>130000000</v>
      </c>
      <c r="G419" s="34">
        <f>STDEV(F417:F419)</f>
        <v>5773502.6918962579</v>
      </c>
      <c r="H419" s="36">
        <f>(F419*100)/F411</f>
        <v>108.33333333333333</v>
      </c>
      <c r="I419" s="57">
        <f>AVERAGE(H417:H419)</f>
        <v>120.55555555555556</v>
      </c>
      <c r="K419" s="35" t="s">
        <v>1467</v>
      </c>
      <c r="L419" s="29"/>
      <c r="M419" s="29">
        <v>2</v>
      </c>
      <c r="N419" s="29">
        <v>6</v>
      </c>
      <c r="O419" s="81">
        <v>3</v>
      </c>
      <c r="P419" s="31">
        <f t="shared" si="57"/>
        <v>300000000</v>
      </c>
      <c r="Q419" s="34">
        <f>STDEV(P417:P419)</f>
        <v>100000000</v>
      </c>
      <c r="R419" s="36">
        <f>(P419*100)/P411</f>
        <v>75</v>
      </c>
      <c r="S419" s="36">
        <f>AVERAGE(R417:R419)</f>
        <v>75</v>
      </c>
    </row>
    <row r="420" spans="1:19" ht="16.5" thickBot="1">
      <c r="A420" s="37" t="s">
        <v>1471</v>
      </c>
      <c r="B420" s="21" t="s">
        <v>1457</v>
      </c>
      <c r="C420" s="38" t="s">
        <v>1458</v>
      </c>
      <c r="D420" s="54" t="s">
        <v>1459</v>
      </c>
      <c r="E420" s="94" t="s">
        <v>1460</v>
      </c>
      <c r="F420" s="31"/>
      <c r="G420" s="34"/>
      <c r="H420" s="36"/>
      <c r="I420" s="19"/>
      <c r="K420" s="37" t="s">
        <v>1471</v>
      </c>
      <c r="L420" s="21" t="s">
        <v>1457</v>
      </c>
      <c r="M420" s="22" t="s">
        <v>1458</v>
      </c>
      <c r="N420" s="22" t="s">
        <v>1459</v>
      </c>
      <c r="O420" s="76" t="s">
        <v>1460</v>
      </c>
      <c r="P420" s="31"/>
      <c r="Q420" s="34"/>
      <c r="R420" s="36"/>
      <c r="S420" s="18"/>
    </row>
    <row r="421" spans="1:19" ht="16.5" thickBot="1">
      <c r="A421" s="28" t="s">
        <v>1464</v>
      </c>
      <c r="B421" s="29"/>
      <c r="C421" s="33">
        <v>25</v>
      </c>
      <c r="D421" s="33">
        <v>13</v>
      </c>
      <c r="E421" s="93">
        <v>6</v>
      </c>
      <c r="F421" s="31">
        <f t="shared" si="56"/>
        <v>130000000</v>
      </c>
      <c r="G421" s="34"/>
      <c r="H421" s="36">
        <f>(F421*100)/F409</f>
        <v>144.44444444444446</v>
      </c>
      <c r="I421" s="19"/>
      <c r="K421" s="28" t="s">
        <v>1464</v>
      </c>
      <c r="L421" s="29" t="s">
        <v>1465</v>
      </c>
      <c r="M421" s="29">
        <v>11</v>
      </c>
      <c r="N421" s="29">
        <v>6</v>
      </c>
      <c r="O421" s="81">
        <v>1</v>
      </c>
      <c r="P421" s="31">
        <f t="shared" si="57"/>
        <v>100000000</v>
      </c>
      <c r="Q421" s="34"/>
      <c r="R421" s="36">
        <f>(P421*100)/P409</f>
        <v>50</v>
      </c>
      <c r="S421" s="18"/>
    </row>
    <row r="422" spans="1:19" ht="16.5" thickBot="1">
      <c r="A422" s="28" t="s">
        <v>1466</v>
      </c>
      <c r="B422" s="29"/>
      <c r="C422" s="33">
        <v>26</v>
      </c>
      <c r="D422" s="33">
        <v>14</v>
      </c>
      <c r="E422" s="93">
        <v>8</v>
      </c>
      <c r="F422" s="31">
        <f t="shared" si="56"/>
        <v>140000000</v>
      </c>
      <c r="G422" s="34"/>
      <c r="H422" s="36">
        <f>(F422*100)/F410</f>
        <v>140</v>
      </c>
      <c r="I422" s="19"/>
      <c r="K422" s="28" t="s">
        <v>1466</v>
      </c>
      <c r="L422" s="29" t="s">
        <v>1465</v>
      </c>
      <c r="M422" s="29">
        <v>12</v>
      </c>
      <c r="N422" s="29">
        <v>6</v>
      </c>
      <c r="O422" s="81">
        <v>1</v>
      </c>
      <c r="P422" s="31">
        <f t="shared" si="57"/>
        <v>100000000</v>
      </c>
      <c r="Q422" s="34"/>
      <c r="R422" s="36">
        <f t="shared" ref="R422:R423" si="58">(P422*100)/P410</f>
        <v>50</v>
      </c>
      <c r="S422" s="18"/>
    </row>
    <row r="423" spans="1:19" ht="16.5" thickBot="1">
      <c r="A423" s="35" t="s">
        <v>1467</v>
      </c>
      <c r="B423" s="29"/>
      <c r="C423" s="33">
        <v>27</v>
      </c>
      <c r="D423" s="33">
        <v>15</v>
      </c>
      <c r="E423" s="93">
        <v>9</v>
      </c>
      <c r="F423" s="31">
        <f t="shared" si="56"/>
        <v>150000000</v>
      </c>
      <c r="G423" s="34">
        <f>STDEV(F421:F423)</f>
        <v>10000000</v>
      </c>
      <c r="H423" s="36">
        <f>(F423*100)/F411</f>
        <v>125</v>
      </c>
      <c r="I423" s="57">
        <f>AVERAGE(H421:H423)</f>
        <v>136.4814814814815</v>
      </c>
      <c r="K423" s="35" t="s">
        <v>1467</v>
      </c>
      <c r="L423" s="29" t="s">
        <v>1465</v>
      </c>
      <c r="M423" s="29">
        <v>11</v>
      </c>
      <c r="N423" s="29">
        <v>6</v>
      </c>
      <c r="O423" s="81">
        <v>7</v>
      </c>
      <c r="P423" s="31">
        <f t="shared" si="57"/>
        <v>700000000</v>
      </c>
      <c r="Q423" s="34">
        <f>STDEV(P421:P423)</f>
        <v>346410161.51377547</v>
      </c>
      <c r="R423" s="36">
        <f t="shared" si="58"/>
        <v>175</v>
      </c>
      <c r="S423" s="36">
        <f>AVERAGE(R421:R423)</f>
        <v>91.666666666666671</v>
      </c>
    </row>
    <row r="424" spans="1:19" ht="16.5" thickBot="1">
      <c r="A424" s="37" t="s">
        <v>1472</v>
      </c>
      <c r="B424" s="21" t="s">
        <v>1457</v>
      </c>
      <c r="C424" s="38" t="s">
        <v>1458</v>
      </c>
      <c r="D424" s="54" t="s">
        <v>1459</v>
      </c>
      <c r="E424" s="94" t="s">
        <v>1460</v>
      </c>
      <c r="F424" s="31"/>
      <c r="G424" s="34"/>
      <c r="H424" s="18"/>
      <c r="I424" s="19"/>
      <c r="K424" s="37" t="s">
        <v>1472</v>
      </c>
      <c r="L424" s="21" t="s">
        <v>1457</v>
      </c>
      <c r="M424" s="22" t="s">
        <v>1458</v>
      </c>
      <c r="N424" s="22" t="s">
        <v>1459</v>
      </c>
      <c r="O424" s="76" t="s">
        <v>1460</v>
      </c>
      <c r="P424" s="31"/>
      <c r="Q424" s="34"/>
      <c r="R424" s="18"/>
      <c r="S424" s="18"/>
    </row>
    <row r="425" spans="1:19" ht="16.5" thickBot="1">
      <c r="A425" s="28" t="s">
        <v>1464</v>
      </c>
      <c r="B425" s="29"/>
      <c r="C425" s="33"/>
      <c r="D425" s="33">
        <v>10</v>
      </c>
      <c r="E425" s="93">
        <v>2</v>
      </c>
      <c r="F425" s="31">
        <f t="shared" si="56"/>
        <v>100000000</v>
      </c>
      <c r="G425" s="34"/>
      <c r="H425" s="36">
        <f>(F425*100)/F409</f>
        <v>111.11111111111111</v>
      </c>
      <c r="I425" s="19"/>
      <c r="K425" s="28" t="s">
        <v>1464</v>
      </c>
      <c r="L425" s="29" t="s">
        <v>1465</v>
      </c>
      <c r="M425" s="29"/>
      <c r="N425" s="29">
        <v>11</v>
      </c>
      <c r="O425" s="81">
        <v>2</v>
      </c>
      <c r="P425" s="31">
        <f t="shared" si="57"/>
        <v>200000000</v>
      </c>
      <c r="Q425" s="34"/>
      <c r="R425" s="36">
        <f>(P425*100)/P409</f>
        <v>100</v>
      </c>
      <c r="S425" s="18"/>
    </row>
    <row r="426" spans="1:19" ht="16.5" thickBot="1">
      <c r="A426" s="28" t="s">
        <v>1466</v>
      </c>
      <c r="B426" s="29"/>
      <c r="C426" s="33"/>
      <c r="D426" s="33">
        <v>11</v>
      </c>
      <c r="E426" s="93">
        <v>3</v>
      </c>
      <c r="F426" s="31">
        <f t="shared" si="56"/>
        <v>110000000</v>
      </c>
      <c r="G426" s="34"/>
      <c r="H426" s="36">
        <f>(F426*100)/F410</f>
        <v>110</v>
      </c>
      <c r="I426" s="19"/>
      <c r="K426" s="28" t="s">
        <v>1466</v>
      </c>
      <c r="L426" s="29" t="s">
        <v>1465</v>
      </c>
      <c r="M426" s="29"/>
      <c r="N426" s="29">
        <v>11</v>
      </c>
      <c r="O426" s="81">
        <v>2</v>
      </c>
      <c r="P426" s="31">
        <f t="shared" si="57"/>
        <v>200000000</v>
      </c>
      <c r="Q426" s="34"/>
      <c r="R426" s="36">
        <f>(P426*100)/P410</f>
        <v>100</v>
      </c>
      <c r="S426" s="18"/>
    </row>
    <row r="427" spans="1:19" ht="16.5" thickBot="1">
      <c r="A427" s="35" t="s">
        <v>1467</v>
      </c>
      <c r="B427" s="29"/>
      <c r="C427" s="33"/>
      <c r="D427" s="33">
        <v>11</v>
      </c>
      <c r="E427" s="93">
        <v>4</v>
      </c>
      <c r="F427" s="31">
        <f t="shared" si="56"/>
        <v>110000000</v>
      </c>
      <c r="G427" s="34">
        <f>STDEV(F425:F427)</f>
        <v>5773502.6918962579</v>
      </c>
      <c r="H427" s="36">
        <f>(F427*100)/F411</f>
        <v>91.666666666666671</v>
      </c>
      <c r="I427" s="57">
        <f>AVERAGE(H425:H427)</f>
        <v>104.25925925925925</v>
      </c>
      <c r="K427" s="35" t="s">
        <v>1467</v>
      </c>
      <c r="L427" s="29" t="s">
        <v>1465</v>
      </c>
      <c r="M427" s="29"/>
      <c r="N427" s="29">
        <v>14</v>
      </c>
      <c r="O427" s="81">
        <v>7</v>
      </c>
      <c r="P427" s="31">
        <f t="shared" si="57"/>
        <v>700000000</v>
      </c>
      <c r="Q427" s="34">
        <f>STDEV(P425:P427)</f>
        <v>288675134.59481293</v>
      </c>
      <c r="R427" s="36">
        <f>(P427*100)/P411</f>
        <v>175</v>
      </c>
      <c r="S427" s="36">
        <f>AVERAGE(R425:R427)</f>
        <v>125</v>
      </c>
    </row>
    <row r="428" spans="1:19" ht="15.75">
      <c r="K428"/>
      <c r="L428"/>
      <c r="M428"/>
      <c r="N428"/>
      <c r="O428"/>
      <c r="P428"/>
      <c r="Q428"/>
      <c r="R428"/>
    </row>
    <row r="429" spans="1:19" ht="16.5" thickBot="1">
      <c r="A429" s="17" t="s">
        <v>1166</v>
      </c>
      <c r="B429" s="18"/>
      <c r="C429" s="18"/>
      <c r="D429" s="18"/>
      <c r="E429" s="18"/>
      <c r="F429" s="18"/>
      <c r="G429" s="18"/>
      <c r="H429" s="19"/>
      <c r="I429"/>
      <c r="K429" s="17" t="s">
        <v>1165</v>
      </c>
      <c r="L429" s="18"/>
      <c r="M429" s="18"/>
      <c r="N429" s="18"/>
      <c r="O429" s="18"/>
      <c r="P429" s="18"/>
      <c r="Q429" s="18"/>
      <c r="R429"/>
      <c r="S429"/>
    </row>
    <row r="430" spans="1:19" ht="16.5" thickBot="1">
      <c r="A430" s="20" t="s">
        <v>1456</v>
      </c>
      <c r="B430" s="21" t="s">
        <v>1457</v>
      </c>
      <c r="C430" s="22" t="s">
        <v>1458</v>
      </c>
      <c r="D430" s="38" t="s">
        <v>1459</v>
      </c>
      <c r="E430" s="94" t="s">
        <v>1460</v>
      </c>
      <c r="F430" s="97" t="s">
        <v>1461</v>
      </c>
      <c r="G430" s="25" t="s">
        <v>1462</v>
      </c>
      <c r="H430" s="97" t="s">
        <v>1447</v>
      </c>
      <c r="I430" s="25" t="s">
        <v>1463</v>
      </c>
      <c r="K430" s="82" t="s">
        <v>1456</v>
      </c>
      <c r="L430" s="21" t="s">
        <v>1457</v>
      </c>
      <c r="M430" s="51" t="s">
        <v>1458</v>
      </c>
      <c r="N430" s="22" t="s">
        <v>1459</v>
      </c>
      <c r="O430" s="76" t="s">
        <v>1460</v>
      </c>
      <c r="P430" s="50" t="s">
        <v>1461</v>
      </c>
      <c r="Q430" s="25" t="s">
        <v>1462</v>
      </c>
      <c r="R430" s="50" t="s">
        <v>1447</v>
      </c>
      <c r="S430" s="25" t="s">
        <v>1463</v>
      </c>
    </row>
    <row r="431" spans="1:19" ht="16.5" thickBot="1">
      <c r="A431" s="28" t="s">
        <v>1464</v>
      </c>
      <c r="B431" s="29"/>
      <c r="C431" s="29"/>
      <c r="D431" s="33">
        <v>12</v>
      </c>
      <c r="E431" s="93">
        <v>4</v>
      </c>
      <c r="F431" s="31">
        <f>D431*10^7</f>
        <v>120000000</v>
      </c>
      <c r="G431"/>
      <c r="H431" s="32">
        <v>100</v>
      </c>
      <c r="I431" s="19"/>
      <c r="K431" s="83" t="s">
        <v>1464</v>
      </c>
      <c r="L431" s="29"/>
      <c r="M431" s="29">
        <v>16</v>
      </c>
      <c r="N431" s="33"/>
      <c r="O431" s="96"/>
      <c r="P431" s="31">
        <f>M431*10^6</f>
        <v>16000000</v>
      </c>
      <c r="Q431" s="18"/>
      <c r="R431" s="32">
        <v>100</v>
      </c>
      <c r="S431"/>
    </row>
    <row r="432" spans="1:19" ht="16.5" thickBot="1">
      <c r="A432" s="28" t="s">
        <v>1466</v>
      </c>
      <c r="B432" s="29"/>
      <c r="C432" s="29"/>
      <c r="D432" s="33">
        <v>14</v>
      </c>
      <c r="E432" s="93">
        <v>6</v>
      </c>
      <c r="F432" s="31">
        <f t="shared" ref="F432:F449" si="59">D432*10^7</f>
        <v>140000000</v>
      </c>
      <c r="G432"/>
      <c r="H432" s="32">
        <v>100</v>
      </c>
      <c r="I432" s="19"/>
      <c r="K432" s="83" t="s">
        <v>1466</v>
      </c>
      <c r="L432" s="29"/>
      <c r="M432" s="29">
        <v>15</v>
      </c>
      <c r="N432" s="33"/>
      <c r="O432" s="93"/>
      <c r="P432" s="31">
        <f t="shared" ref="P432:P449" si="60">M432*10^6</f>
        <v>15000000</v>
      </c>
      <c r="Q432" s="18"/>
      <c r="R432" s="32">
        <v>100</v>
      </c>
      <c r="S432"/>
    </row>
    <row r="433" spans="1:19" ht="16.5" thickBot="1">
      <c r="A433" s="35" t="s">
        <v>1467</v>
      </c>
      <c r="B433" s="29"/>
      <c r="C433" s="29"/>
      <c r="D433" s="33">
        <v>15</v>
      </c>
      <c r="E433" s="93">
        <v>6</v>
      </c>
      <c r="F433" s="31">
        <f t="shared" si="59"/>
        <v>150000000</v>
      </c>
      <c r="G433" s="34">
        <f>STDEV(F431:F433)</f>
        <v>15275252.316519465</v>
      </c>
      <c r="H433" s="32">
        <v>100</v>
      </c>
      <c r="I433" s="57">
        <f>100</f>
        <v>100</v>
      </c>
      <c r="K433" s="84" t="s">
        <v>1467</v>
      </c>
      <c r="L433" s="29"/>
      <c r="M433" s="29">
        <v>15</v>
      </c>
      <c r="N433" s="33"/>
      <c r="O433" s="93"/>
      <c r="P433" s="31">
        <f t="shared" si="60"/>
        <v>15000000</v>
      </c>
      <c r="Q433" s="34">
        <f>STDEV(P431:P433)</f>
        <v>577350.26918962575</v>
      </c>
      <c r="R433" s="32">
        <v>100</v>
      </c>
      <c r="S433" s="46">
        <f>100</f>
        <v>100</v>
      </c>
    </row>
    <row r="434" spans="1:19" ht="16.5" thickBot="1">
      <c r="A434" s="37" t="s">
        <v>1468</v>
      </c>
      <c r="B434" s="21" t="s">
        <v>1457</v>
      </c>
      <c r="C434" s="22" t="s">
        <v>1458</v>
      </c>
      <c r="D434" s="38" t="s">
        <v>1459</v>
      </c>
      <c r="E434" s="95" t="s">
        <v>1460</v>
      </c>
      <c r="F434" s="31"/>
      <c r="G434" s="34"/>
      <c r="H434" s="18"/>
      <c r="I434" s="19"/>
      <c r="K434" s="85" t="s">
        <v>1468</v>
      </c>
      <c r="L434" s="21" t="s">
        <v>1457</v>
      </c>
      <c r="M434" s="54" t="s">
        <v>1458</v>
      </c>
      <c r="N434" s="38" t="s">
        <v>1459</v>
      </c>
      <c r="O434" s="95" t="s">
        <v>1460</v>
      </c>
      <c r="P434" s="31"/>
      <c r="Q434" s="34"/>
      <c r="R434" s="18"/>
      <c r="S434"/>
    </row>
    <row r="435" spans="1:19" ht="16.5" thickBot="1">
      <c r="A435" s="28" t="s">
        <v>1464</v>
      </c>
      <c r="B435" s="29"/>
      <c r="C435" s="29"/>
      <c r="D435" s="33">
        <v>14</v>
      </c>
      <c r="E435" s="93">
        <v>7</v>
      </c>
      <c r="F435" s="31">
        <f t="shared" si="59"/>
        <v>140000000</v>
      </c>
      <c r="G435" s="34"/>
      <c r="H435" s="36">
        <f>(F435*100)/F431</f>
        <v>116.66666666666667</v>
      </c>
      <c r="I435" s="19"/>
      <c r="K435" s="83" t="s">
        <v>1464</v>
      </c>
      <c r="L435" s="29"/>
      <c r="M435" s="29">
        <v>18</v>
      </c>
      <c r="N435" s="33"/>
      <c r="O435" s="93"/>
      <c r="P435" s="31">
        <f t="shared" si="60"/>
        <v>18000000</v>
      </c>
      <c r="Q435" s="34"/>
      <c r="R435" s="36">
        <f>(P435*100)/P431</f>
        <v>112.5</v>
      </c>
      <c r="S435"/>
    </row>
    <row r="436" spans="1:19" ht="16.5" thickBot="1">
      <c r="A436" s="28" t="s">
        <v>1469</v>
      </c>
      <c r="B436" s="29"/>
      <c r="C436" s="29"/>
      <c r="D436" s="33">
        <v>15</v>
      </c>
      <c r="E436" s="93">
        <v>8</v>
      </c>
      <c r="F436" s="31">
        <f t="shared" si="59"/>
        <v>150000000</v>
      </c>
      <c r="G436" s="34"/>
      <c r="H436" s="36">
        <f>(F436*100)/F432</f>
        <v>107.14285714285714</v>
      </c>
      <c r="I436" s="19"/>
      <c r="K436" s="83" t="s">
        <v>1469</v>
      </c>
      <c r="L436" s="29"/>
      <c r="M436" s="29">
        <v>20</v>
      </c>
      <c r="N436" s="33"/>
      <c r="O436" s="93"/>
      <c r="P436" s="31">
        <f t="shared" si="60"/>
        <v>20000000</v>
      </c>
      <c r="Q436" s="34"/>
      <c r="R436" s="36">
        <f>(P436*100)/P432</f>
        <v>133.33333333333334</v>
      </c>
      <c r="S436"/>
    </row>
    <row r="437" spans="1:19" ht="16.5" thickBot="1">
      <c r="A437" s="35" t="s">
        <v>1467</v>
      </c>
      <c r="B437" s="29"/>
      <c r="C437" s="29"/>
      <c r="D437" s="33">
        <v>17</v>
      </c>
      <c r="E437" s="93">
        <v>9</v>
      </c>
      <c r="F437" s="31">
        <f t="shared" si="59"/>
        <v>170000000</v>
      </c>
      <c r="G437" s="34">
        <f>STDEV(F435:F437)</f>
        <v>15275252.316519465</v>
      </c>
      <c r="H437" s="36">
        <f>(F437*100)/F433</f>
        <v>113.33333333333333</v>
      </c>
      <c r="I437" s="57">
        <f>AVERAGE(H435:H437)</f>
        <v>112.38095238095237</v>
      </c>
      <c r="K437" s="84" t="s">
        <v>1467</v>
      </c>
      <c r="L437" s="29"/>
      <c r="M437" s="29">
        <v>20</v>
      </c>
      <c r="N437" s="33"/>
      <c r="O437" s="93"/>
      <c r="P437" s="31">
        <f t="shared" si="60"/>
        <v>20000000</v>
      </c>
      <c r="Q437" s="34">
        <f>STDEV(P435:P437)</f>
        <v>1154700.5383792515</v>
      </c>
      <c r="R437" s="36">
        <f>(P437*100)/P433</f>
        <v>133.33333333333334</v>
      </c>
      <c r="S437" s="46">
        <f>AVERAGE(R435:R437)</f>
        <v>126.3888888888889</v>
      </c>
    </row>
    <row r="438" spans="1:19" ht="16.5" thickBot="1">
      <c r="A438" s="37" t="s">
        <v>1470</v>
      </c>
      <c r="B438" s="21" t="s">
        <v>1457</v>
      </c>
      <c r="C438" s="22">
        <v>1</v>
      </c>
      <c r="D438" s="38" t="s">
        <v>1459</v>
      </c>
      <c r="E438" s="95" t="s">
        <v>1460</v>
      </c>
      <c r="F438" s="31"/>
      <c r="G438" s="34"/>
      <c r="H438" s="36"/>
      <c r="I438" s="19"/>
      <c r="K438" s="85" t="s">
        <v>1470</v>
      </c>
      <c r="L438" s="21" t="s">
        <v>1457</v>
      </c>
      <c r="M438" s="54" t="s">
        <v>1458</v>
      </c>
      <c r="N438" s="38" t="s">
        <v>1459</v>
      </c>
      <c r="O438" s="95" t="s">
        <v>1460</v>
      </c>
      <c r="P438" s="31"/>
      <c r="Q438" s="34"/>
      <c r="R438" s="36"/>
      <c r="S438"/>
    </row>
    <row r="439" spans="1:19" ht="16.5" thickBot="1">
      <c r="A439" s="28" t="s">
        <v>1464</v>
      </c>
      <c r="B439" s="29"/>
      <c r="C439" s="29"/>
      <c r="D439" s="33">
        <v>11</v>
      </c>
      <c r="E439" s="93">
        <v>3</v>
      </c>
      <c r="F439" s="31">
        <f t="shared" si="59"/>
        <v>110000000</v>
      </c>
      <c r="G439" s="34"/>
      <c r="H439" s="36">
        <f>(F439*100)/F431</f>
        <v>91.666666666666671</v>
      </c>
      <c r="I439" s="19"/>
      <c r="K439" s="83" t="s">
        <v>1464</v>
      </c>
      <c r="L439" s="29" t="s">
        <v>1465</v>
      </c>
      <c r="M439" s="29">
        <v>20</v>
      </c>
      <c r="N439" s="33"/>
      <c r="O439" s="93"/>
      <c r="P439" s="31">
        <f t="shared" si="60"/>
        <v>20000000</v>
      </c>
      <c r="Q439" s="34"/>
      <c r="R439" s="36">
        <f>(P439*100)/P431</f>
        <v>125</v>
      </c>
      <c r="S439"/>
    </row>
    <row r="440" spans="1:19" ht="16.5" thickBot="1">
      <c r="A440" s="28" t="s">
        <v>1466</v>
      </c>
      <c r="B440" s="29"/>
      <c r="C440" s="29"/>
      <c r="D440" s="33">
        <v>12</v>
      </c>
      <c r="E440" s="93">
        <v>3</v>
      </c>
      <c r="F440" s="31">
        <f t="shared" si="59"/>
        <v>120000000</v>
      </c>
      <c r="G440" s="34"/>
      <c r="H440" s="36">
        <f>(F440*100)/F432</f>
        <v>85.714285714285708</v>
      </c>
      <c r="I440" s="19"/>
      <c r="K440" s="83" t="s">
        <v>1466</v>
      </c>
      <c r="L440" s="29" t="s">
        <v>1465</v>
      </c>
      <c r="M440" s="29">
        <v>23</v>
      </c>
      <c r="N440" s="33"/>
      <c r="O440" s="93"/>
      <c r="P440" s="31">
        <f t="shared" si="60"/>
        <v>23000000</v>
      </c>
      <c r="Q440" s="34"/>
      <c r="R440" s="36">
        <f>(P440*100)/P432</f>
        <v>153.33333333333334</v>
      </c>
      <c r="S440"/>
    </row>
    <row r="441" spans="1:19" ht="16.5" thickBot="1">
      <c r="A441" s="35" t="s">
        <v>1467</v>
      </c>
      <c r="B441" s="29"/>
      <c r="C441" s="29"/>
      <c r="D441" s="33">
        <v>13</v>
      </c>
      <c r="E441" s="93">
        <v>4</v>
      </c>
      <c r="F441" s="31">
        <f t="shared" si="59"/>
        <v>130000000</v>
      </c>
      <c r="G441" s="34">
        <f>STDEV(F439:F441)</f>
        <v>10000000</v>
      </c>
      <c r="H441" s="36">
        <f>(F441*100)/F433</f>
        <v>86.666666666666671</v>
      </c>
      <c r="I441" s="57">
        <f>AVERAGE(H439:H441)</f>
        <v>88.015873015873012</v>
      </c>
      <c r="K441" s="84" t="s">
        <v>1467</v>
      </c>
      <c r="L441" s="29" t="s">
        <v>1465</v>
      </c>
      <c r="M441" s="29">
        <v>23</v>
      </c>
      <c r="N441" s="33"/>
      <c r="O441" s="93"/>
      <c r="P441" s="31">
        <f t="shared" si="60"/>
        <v>23000000</v>
      </c>
      <c r="Q441" s="34">
        <f>STDEV(P439:P441)</f>
        <v>1732050.8075688772</v>
      </c>
      <c r="R441" s="36">
        <f>(P441*100)/P433</f>
        <v>153.33333333333334</v>
      </c>
      <c r="S441" s="46">
        <f>AVERAGE(R439:R441)</f>
        <v>143.88888888888891</v>
      </c>
    </row>
    <row r="442" spans="1:19" ht="16.5" thickBot="1">
      <c r="A442" s="37" t="s">
        <v>1471</v>
      </c>
      <c r="B442" s="21" t="s">
        <v>1457</v>
      </c>
      <c r="C442" s="22" t="s">
        <v>1458</v>
      </c>
      <c r="D442" s="38" t="s">
        <v>1459</v>
      </c>
      <c r="E442" s="95" t="s">
        <v>1460</v>
      </c>
      <c r="F442" s="31"/>
      <c r="G442" s="34"/>
      <c r="H442" s="36"/>
      <c r="I442" s="19"/>
      <c r="K442" s="85" t="s">
        <v>1471</v>
      </c>
      <c r="L442" s="21" t="s">
        <v>1457</v>
      </c>
      <c r="M442" s="54" t="s">
        <v>1458</v>
      </c>
      <c r="N442" s="38" t="s">
        <v>1459</v>
      </c>
      <c r="O442" s="95" t="s">
        <v>1460</v>
      </c>
      <c r="P442" s="31"/>
      <c r="Q442" s="34"/>
      <c r="R442" s="36"/>
      <c r="S442"/>
    </row>
    <row r="443" spans="1:19" ht="16.5" thickBot="1">
      <c r="A443" s="28" t="s">
        <v>1464</v>
      </c>
      <c r="B443" s="29"/>
      <c r="C443" s="29"/>
      <c r="D443" s="33">
        <v>13</v>
      </c>
      <c r="E443" s="93">
        <v>7</v>
      </c>
      <c r="F443" s="31">
        <f t="shared" si="59"/>
        <v>130000000</v>
      </c>
      <c r="G443" s="34"/>
      <c r="H443" s="36">
        <f>(F443*100)/F431</f>
        <v>108.33333333333333</v>
      </c>
      <c r="I443" s="19"/>
      <c r="K443" s="83" t="s">
        <v>1464</v>
      </c>
      <c r="L443" s="29"/>
      <c r="M443" s="29">
        <v>16</v>
      </c>
      <c r="N443" s="33"/>
      <c r="O443" s="93"/>
      <c r="P443" s="31">
        <f t="shared" si="60"/>
        <v>16000000</v>
      </c>
      <c r="Q443" s="34"/>
      <c r="R443" s="36">
        <f>(P443*100)/P431</f>
        <v>100</v>
      </c>
      <c r="S443"/>
    </row>
    <row r="444" spans="1:19" ht="16.5" thickBot="1">
      <c r="A444" s="28" t="s">
        <v>1466</v>
      </c>
      <c r="B444" s="29"/>
      <c r="C444" s="29"/>
      <c r="D444" s="33">
        <v>17</v>
      </c>
      <c r="E444" s="93">
        <v>9</v>
      </c>
      <c r="F444" s="31">
        <f t="shared" si="59"/>
        <v>170000000</v>
      </c>
      <c r="G444" s="34"/>
      <c r="H444" s="36">
        <f>(F444*100)/F432</f>
        <v>121.42857142857143</v>
      </c>
      <c r="I444" s="19"/>
      <c r="K444" s="83" t="s">
        <v>1466</v>
      </c>
      <c r="L444" s="29"/>
      <c r="M444" s="29">
        <v>17</v>
      </c>
      <c r="N444" s="33"/>
      <c r="O444" s="93"/>
      <c r="P444" s="31">
        <f t="shared" si="60"/>
        <v>17000000</v>
      </c>
      <c r="Q444" s="34"/>
      <c r="R444" s="36">
        <f>(P444*100)/P432</f>
        <v>113.33333333333333</v>
      </c>
      <c r="S444"/>
    </row>
    <row r="445" spans="1:19" ht="16.5" thickBot="1">
      <c r="A445" s="35" t="s">
        <v>1467</v>
      </c>
      <c r="B445" s="29"/>
      <c r="C445" s="29"/>
      <c r="D445" s="33">
        <v>17</v>
      </c>
      <c r="E445" s="93">
        <v>11</v>
      </c>
      <c r="F445" s="31">
        <f t="shared" si="59"/>
        <v>170000000</v>
      </c>
      <c r="G445" s="34">
        <f>STDEV(F443:F445)</f>
        <v>23094010.767585088</v>
      </c>
      <c r="H445" s="36">
        <f>(F445*100)/F433</f>
        <v>113.33333333333333</v>
      </c>
      <c r="I445" s="57">
        <f>AVERAGE(H443:H445)</f>
        <v>114.36507936507935</v>
      </c>
      <c r="K445" s="84" t="s">
        <v>1467</v>
      </c>
      <c r="L445" s="29"/>
      <c r="M445" s="29">
        <v>20</v>
      </c>
      <c r="N445" s="33"/>
      <c r="O445" s="93"/>
      <c r="P445" s="31">
        <f t="shared" si="60"/>
        <v>20000000</v>
      </c>
      <c r="Q445" s="34">
        <f>STDEV(P443:P445)</f>
        <v>2081665.9994661326</v>
      </c>
      <c r="R445" s="36">
        <f>(P445*100)/P433</f>
        <v>133.33333333333334</v>
      </c>
      <c r="S445" s="46">
        <f>AVERAGE(R443:R445)</f>
        <v>115.55555555555554</v>
      </c>
    </row>
    <row r="446" spans="1:19" ht="16.5" thickBot="1">
      <c r="A446" s="37" t="s">
        <v>1472</v>
      </c>
      <c r="B446" s="21" t="s">
        <v>1457</v>
      </c>
      <c r="C446" s="22" t="s">
        <v>1458</v>
      </c>
      <c r="D446" s="38" t="s">
        <v>1459</v>
      </c>
      <c r="E446" s="95" t="s">
        <v>1460</v>
      </c>
      <c r="F446" s="31"/>
      <c r="G446" s="34"/>
      <c r="H446" s="18"/>
      <c r="I446" s="19"/>
      <c r="K446" s="85" t="s">
        <v>1472</v>
      </c>
      <c r="L446" s="21" t="s">
        <v>1457</v>
      </c>
      <c r="M446" s="54" t="s">
        <v>1458</v>
      </c>
      <c r="N446" s="38" t="s">
        <v>1459</v>
      </c>
      <c r="O446" s="95" t="s">
        <v>1460</v>
      </c>
      <c r="P446" s="31"/>
      <c r="Q446" s="34"/>
      <c r="R446" s="18"/>
      <c r="S446"/>
    </row>
    <row r="447" spans="1:19" ht="16.5" thickBot="1">
      <c r="A447" s="28" t="s">
        <v>1464</v>
      </c>
      <c r="B447" s="29"/>
      <c r="C447" s="29"/>
      <c r="D447" s="33">
        <v>14</v>
      </c>
      <c r="E447" s="93">
        <v>4</v>
      </c>
      <c r="F447" s="31">
        <f t="shared" si="59"/>
        <v>140000000</v>
      </c>
      <c r="G447" s="34"/>
      <c r="H447" s="36">
        <f>(F447*100)/F431</f>
        <v>116.66666666666667</v>
      </c>
      <c r="I447" s="19"/>
      <c r="K447" s="83" t="s">
        <v>1464</v>
      </c>
      <c r="L447" s="29"/>
      <c r="M447" s="29">
        <v>14</v>
      </c>
      <c r="N447" s="33"/>
      <c r="O447" s="93"/>
      <c r="P447" s="31">
        <f t="shared" si="60"/>
        <v>14000000</v>
      </c>
      <c r="Q447" s="34"/>
      <c r="R447" s="36">
        <f>(P447*100)/P431</f>
        <v>87.5</v>
      </c>
      <c r="S447"/>
    </row>
    <row r="448" spans="1:19" ht="16.5" thickBot="1">
      <c r="A448" s="28" t="s">
        <v>1466</v>
      </c>
      <c r="B448" s="29"/>
      <c r="C448" s="29"/>
      <c r="D448" s="33">
        <v>16</v>
      </c>
      <c r="E448" s="93">
        <v>5</v>
      </c>
      <c r="F448" s="31">
        <f t="shared" si="59"/>
        <v>160000000</v>
      </c>
      <c r="G448" s="34"/>
      <c r="H448" s="36">
        <f>(F448*100)/F432</f>
        <v>114.28571428571429</v>
      </c>
      <c r="I448" s="19"/>
      <c r="K448" s="83" t="s">
        <v>1466</v>
      </c>
      <c r="L448" s="29"/>
      <c r="M448" s="29">
        <v>15</v>
      </c>
      <c r="N448" s="33"/>
      <c r="O448" s="93"/>
      <c r="P448" s="31">
        <f t="shared" si="60"/>
        <v>15000000</v>
      </c>
      <c r="Q448" s="34"/>
      <c r="R448" s="36">
        <f>(P448*100)/P432</f>
        <v>100</v>
      </c>
      <c r="S448"/>
    </row>
    <row r="449" spans="1:19" ht="16.5" thickBot="1">
      <c r="A449" s="35" t="s">
        <v>1467</v>
      </c>
      <c r="B449" s="29"/>
      <c r="C449" s="29"/>
      <c r="D449" s="33">
        <v>19</v>
      </c>
      <c r="E449" s="93">
        <v>8</v>
      </c>
      <c r="F449" s="31">
        <f t="shared" si="59"/>
        <v>190000000</v>
      </c>
      <c r="G449" s="34">
        <f>STDEV(F447:F449)</f>
        <v>25166114.784235884</v>
      </c>
      <c r="H449" s="36">
        <f>(F449*100)/F433</f>
        <v>126.66666666666667</v>
      </c>
      <c r="I449" s="57">
        <f>AVERAGE(H447:H449)</f>
        <v>119.20634920634922</v>
      </c>
      <c r="J449"/>
      <c r="K449" s="84" t="s">
        <v>1467</v>
      </c>
      <c r="L449" s="29"/>
      <c r="M449" s="29">
        <v>17</v>
      </c>
      <c r="N449" s="33"/>
      <c r="O449" s="93"/>
      <c r="P449" s="31">
        <f t="shared" si="60"/>
        <v>17000000</v>
      </c>
      <c r="Q449" s="34">
        <f>STDEV(P447:P449)</f>
        <v>1527525.2316519467</v>
      </c>
      <c r="R449" s="36">
        <f>(P449*100)/P433</f>
        <v>113.33333333333333</v>
      </c>
      <c r="S449" s="46">
        <f>AVERAGE(R447:R449)</f>
        <v>100.27777777777777</v>
      </c>
    </row>
    <row r="451" spans="1:19" ht="16.5" thickBot="1">
      <c r="A451" s="17" t="s">
        <v>1168</v>
      </c>
      <c r="B451" s="18"/>
      <c r="C451" s="18"/>
      <c r="D451" s="18"/>
      <c r="E451" s="18"/>
      <c r="F451" s="18"/>
      <c r="G451" s="18"/>
      <c r="H451" s="19"/>
      <c r="I451"/>
      <c r="K451" s="17" t="s">
        <v>1167</v>
      </c>
      <c r="L451" s="18"/>
      <c r="M451" s="18"/>
      <c r="N451" s="18"/>
      <c r="O451" s="18"/>
      <c r="P451" s="18"/>
      <c r="Q451" s="18"/>
      <c r="R451"/>
      <c r="S451"/>
    </row>
    <row r="452" spans="1:19" ht="16.5" thickBot="1">
      <c r="A452" s="20" t="s">
        <v>1456</v>
      </c>
      <c r="B452" s="21" t="s">
        <v>1457</v>
      </c>
      <c r="C452" s="22" t="s">
        <v>1458</v>
      </c>
      <c r="D452" s="22" t="s">
        <v>1459</v>
      </c>
      <c r="E452" s="76" t="s">
        <v>1460</v>
      </c>
      <c r="F452" s="50" t="s">
        <v>1461</v>
      </c>
      <c r="G452" s="52" t="s">
        <v>1462</v>
      </c>
      <c r="H452" s="50" t="s">
        <v>1447</v>
      </c>
      <c r="I452" s="25" t="s">
        <v>1463</v>
      </c>
      <c r="K452" s="82" t="s">
        <v>1456</v>
      </c>
      <c r="L452" s="21" t="s">
        <v>1457</v>
      </c>
      <c r="M452" s="22" t="s">
        <v>1458</v>
      </c>
      <c r="N452" s="22" t="s">
        <v>1459</v>
      </c>
      <c r="O452" s="76" t="s">
        <v>1460</v>
      </c>
      <c r="P452" s="50" t="s">
        <v>1461</v>
      </c>
      <c r="Q452" s="25" t="s">
        <v>1462</v>
      </c>
      <c r="R452" s="50" t="s">
        <v>1447</v>
      </c>
      <c r="S452" s="25" t="s">
        <v>1463</v>
      </c>
    </row>
    <row r="453" spans="1:19" ht="16.5" thickBot="1">
      <c r="A453" s="28" t="s">
        <v>1464</v>
      </c>
      <c r="B453" s="29" t="s">
        <v>1465</v>
      </c>
      <c r="C453" s="29">
        <v>6</v>
      </c>
      <c r="D453" s="59">
        <v>3</v>
      </c>
      <c r="E453" s="81">
        <v>3</v>
      </c>
      <c r="F453" s="31">
        <f>C453*10^4*10^2</f>
        <v>6000000</v>
      </c>
      <c r="G453" s="34"/>
      <c r="H453" s="32">
        <v>100</v>
      </c>
      <c r="I453" s="19"/>
      <c r="K453" s="83" t="s">
        <v>1464</v>
      </c>
      <c r="L453" s="29"/>
      <c r="M453" s="29"/>
      <c r="N453" s="33">
        <v>5</v>
      </c>
      <c r="O453" s="93"/>
      <c r="P453" s="31">
        <f>N453*10^7</f>
        <v>50000000</v>
      </c>
      <c r="Q453"/>
      <c r="R453" s="32">
        <v>100</v>
      </c>
      <c r="S453"/>
    </row>
    <row r="454" spans="1:19" ht="16.5" thickBot="1">
      <c r="A454" s="28" t="s">
        <v>1466</v>
      </c>
      <c r="B454" s="29" t="s">
        <v>1465</v>
      </c>
      <c r="C454" s="29">
        <v>6</v>
      </c>
      <c r="D454" s="59">
        <v>5</v>
      </c>
      <c r="E454" s="81">
        <v>3</v>
      </c>
      <c r="F454" s="31">
        <f t="shared" ref="F454:F455" si="61">C454*10^4*10^2</f>
        <v>6000000</v>
      </c>
      <c r="G454" s="34"/>
      <c r="H454" s="32">
        <v>100</v>
      </c>
      <c r="I454" s="18"/>
      <c r="K454" s="83" t="s">
        <v>1466</v>
      </c>
      <c r="L454" s="29"/>
      <c r="M454" s="29"/>
      <c r="N454" s="33">
        <v>7</v>
      </c>
      <c r="O454" s="93"/>
      <c r="P454" s="31">
        <f t="shared" ref="P454:P471" si="62">N454*10^7</f>
        <v>70000000</v>
      </c>
      <c r="Q454"/>
      <c r="R454" s="32">
        <v>100</v>
      </c>
      <c r="S454"/>
    </row>
    <row r="455" spans="1:19" ht="16.5" thickBot="1">
      <c r="A455" s="35" t="s">
        <v>1467</v>
      </c>
      <c r="B455" s="29" t="s">
        <v>1465</v>
      </c>
      <c r="C455" s="29">
        <v>10</v>
      </c>
      <c r="D455" s="59">
        <v>8</v>
      </c>
      <c r="E455" s="81">
        <v>4</v>
      </c>
      <c r="F455" s="31">
        <f t="shared" si="61"/>
        <v>10000000</v>
      </c>
      <c r="G455" s="34">
        <f>STDEV(F453:F455)</f>
        <v>2309401.0767585021</v>
      </c>
      <c r="H455" s="32">
        <v>100</v>
      </c>
      <c r="I455" s="36">
        <f>100</f>
        <v>100</v>
      </c>
      <c r="K455" s="84" t="s">
        <v>1467</v>
      </c>
      <c r="L455" s="29"/>
      <c r="M455" s="29"/>
      <c r="N455" s="33">
        <v>8</v>
      </c>
      <c r="O455" s="93"/>
      <c r="P455" s="31">
        <f t="shared" si="62"/>
        <v>80000000</v>
      </c>
      <c r="Q455" s="34">
        <f>STDEV(P453:P455)</f>
        <v>15275252.316519456</v>
      </c>
      <c r="R455" s="32">
        <v>100</v>
      </c>
      <c r="S455" s="46">
        <f>100</f>
        <v>100</v>
      </c>
    </row>
    <row r="456" spans="1:19" ht="16.5" thickBot="1">
      <c r="A456" s="37" t="s">
        <v>1468</v>
      </c>
      <c r="B456" s="21" t="s">
        <v>1457</v>
      </c>
      <c r="C456" s="22" t="s">
        <v>1458</v>
      </c>
      <c r="D456" s="22" t="s">
        <v>1459</v>
      </c>
      <c r="E456" s="76" t="s">
        <v>1460</v>
      </c>
      <c r="F456" s="18"/>
      <c r="G456" s="34"/>
      <c r="H456" s="18"/>
      <c r="I456" s="18"/>
      <c r="K456" s="85" t="s">
        <v>1468</v>
      </c>
      <c r="L456" s="48" t="s">
        <v>1457</v>
      </c>
      <c r="M456" s="54" t="s">
        <v>1458</v>
      </c>
      <c r="N456" s="54" t="s">
        <v>1459</v>
      </c>
      <c r="O456" s="76" t="s">
        <v>1460</v>
      </c>
      <c r="P456" s="31"/>
      <c r="Q456" s="34"/>
      <c r="R456" s="18"/>
      <c r="S456"/>
    </row>
    <row r="457" spans="1:19" ht="16.5" thickBot="1">
      <c r="A457" s="28" t="s">
        <v>1464</v>
      </c>
      <c r="B457" s="29">
        <v>5</v>
      </c>
      <c r="C457" s="29">
        <v>5</v>
      </c>
      <c r="D457" s="29">
        <v>0</v>
      </c>
      <c r="E457" s="81"/>
      <c r="F457" s="34">
        <f>C457*10^2*10^4</f>
        <v>5000000</v>
      </c>
      <c r="G457" s="34"/>
      <c r="H457" s="36">
        <f>(F457*100)/F453</f>
        <v>83.333333333333329</v>
      </c>
      <c r="I457" s="18"/>
      <c r="K457" s="83" t="s">
        <v>1464</v>
      </c>
      <c r="L457" s="29"/>
      <c r="M457" s="29"/>
      <c r="N457" s="33">
        <v>6</v>
      </c>
      <c r="O457" s="93"/>
      <c r="P457" s="31">
        <f t="shared" si="62"/>
        <v>60000000</v>
      </c>
      <c r="Q457" s="34"/>
      <c r="R457" s="36">
        <f>(P457*100)/P453</f>
        <v>120</v>
      </c>
      <c r="S457"/>
    </row>
    <row r="458" spans="1:19" ht="16.5" thickBot="1">
      <c r="A458" s="28" t="s">
        <v>1469</v>
      </c>
      <c r="B458" s="29">
        <v>6</v>
      </c>
      <c r="C458" s="29">
        <v>6</v>
      </c>
      <c r="D458" s="29">
        <v>2</v>
      </c>
      <c r="E458" s="81"/>
      <c r="F458" s="34">
        <f t="shared" ref="F458:F459" si="63">C458*10^2*10^4</f>
        <v>6000000</v>
      </c>
      <c r="G458" s="34"/>
      <c r="H458" s="36">
        <f>(F458*100)/F454</f>
        <v>100</v>
      </c>
      <c r="I458" s="18"/>
      <c r="K458" s="83" t="s">
        <v>1469</v>
      </c>
      <c r="L458" s="29"/>
      <c r="M458" s="29"/>
      <c r="N458" s="33">
        <v>6</v>
      </c>
      <c r="O458" s="93"/>
      <c r="P458" s="31">
        <f t="shared" si="62"/>
        <v>60000000</v>
      </c>
      <c r="Q458" s="34"/>
      <c r="R458" s="36">
        <f>(P458*100)/P454</f>
        <v>85.714285714285708</v>
      </c>
      <c r="S458"/>
    </row>
    <row r="459" spans="1:19" ht="16.5" thickBot="1">
      <c r="A459" s="35" t="s">
        <v>1467</v>
      </c>
      <c r="B459" s="29">
        <v>7</v>
      </c>
      <c r="C459" s="29">
        <v>7</v>
      </c>
      <c r="D459" s="29">
        <v>4</v>
      </c>
      <c r="E459" s="81"/>
      <c r="F459" s="34">
        <f t="shared" si="63"/>
        <v>7000000</v>
      </c>
      <c r="G459" s="34">
        <f>STDEV(F457:F459)</f>
        <v>1000000</v>
      </c>
      <c r="H459" s="36">
        <f>(F459*100)/F455</f>
        <v>70</v>
      </c>
      <c r="I459" s="36">
        <f>AVERAGE(H457:H459)</f>
        <v>84.444444444444443</v>
      </c>
      <c r="K459" s="84" t="s">
        <v>1467</v>
      </c>
      <c r="L459" s="29"/>
      <c r="M459" s="29"/>
      <c r="N459" s="33">
        <v>9</v>
      </c>
      <c r="O459" s="93"/>
      <c r="P459" s="31">
        <f t="shared" si="62"/>
        <v>90000000</v>
      </c>
      <c r="Q459" s="34">
        <f>STDEV(P457:P459)</f>
        <v>17320508.075688772</v>
      </c>
      <c r="R459" s="36">
        <f>(P459*100)/P455</f>
        <v>112.5</v>
      </c>
      <c r="S459" s="46">
        <f>AVERAGE(R457:R459)</f>
        <v>106.07142857142857</v>
      </c>
    </row>
    <row r="460" spans="1:19" ht="16.5" thickBot="1">
      <c r="A460" s="37" t="s">
        <v>1470</v>
      </c>
      <c r="B460" s="21" t="s">
        <v>1457</v>
      </c>
      <c r="C460" s="22">
        <v>1</v>
      </c>
      <c r="D460" s="22" t="s">
        <v>1459</v>
      </c>
      <c r="E460" s="76" t="s">
        <v>1460</v>
      </c>
      <c r="F460" s="34"/>
      <c r="G460" s="34"/>
      <c r="H460" s="36"/>
      <c r="I460" s="18"/>
      <c r="K460" s="85" t="s">
        <v>1470</v>
      </c>
      <c r="L460" s="48" t="s">
        <v>1457</v>
      </c>
      <c r="M460" s="54" t="s">
        <v>1458</v>
      </c>
      <c r="N460" s="54" t="s">
        <v>1459</v>
      </c>
      <c r="O460" s="76" t="s">
        <v>1460</v>
      </c>
      <c r="P460" s="31"/>
      <c r="Q460" s="34"/>
      <c r="R460" s="36"/>
      <c r="S460"/>
    </row>
    <row r="461" spans="1:19" ht="16.5" thickBot="1">
      <c r="A461" s="28" t="s">
        <v>1464</v>
      </c>
      <c r="B461" s="29" t="s">
        <v>1465</v>
      </c>
      <c r="C461" s="29">
        <v>4</v>
      </c>
      <c r="D461" s="59">
        <v>0</v>
      </c>
      <c r="E461" s="81">
        <v>0</v>
      </c>
      <c r="F461" s="34">
        <f>C461*10^2*10^4</f>
        <v>4000000</v>
      </c>
      <c r="G461" s="34"/>
      <c r="H461" s="40">
        <f>(F461*100)/F453</f>
        <v>66.666666666666671</v>
      </c>
      <c r="I461" s="18"/>
      <c r="K461" s="83" t="s">
        <v>1464</v>
      </c>
      <c r="L461" s="29"/>
      <c r="M461" s="29"/>
      <c r="N461" s="33">
        <v>8</v>
      </c>
      <c r="O461" s="93"/>
      <c r="P461" s="31">
        <f t="shared" si="62"/>
        <v>80000000</v>
      </c>
      <c r="Q461" s="34"/>
      <c r="R461" s="36">
        <f>(P461*100)/P453</f>
        <v>160</v>
      </c>
      <c r="S461"/>
    </row>
    <row r="462" spans="1:19" ht="16.5" thickBot="1">
      <c r="A462" s="28" t="s">
        <v>1466</v>
      </c>
      <c r="B462" s="29" t="s">
        <v>1465</v>
      </c>
      <c r="C462" s="29">
        <v>6</v>
      </c>
      <c r="D462" s="59">
        <v>1</v>
      </c>
      <c r="E462" s="81">
        <v>1</v>
      </c>
      <c r="F462" s="34">
        <f t="shared" ref="F462:F463" si="64">C462*10^2*10^4</f>
        <v>6000000</v>
      </c>
      <c r="G462" s="34"/>
      <c r="H462" s="40">
        <f>(F462*100)/F454</f>
        <v>100</v>
      </c>
      <c r="I462" s="18"/>
      <c r="K462" s="83" t="s">
        <v>1466</v>
      </c>
      <c r="L462" s="29"/>
      <c r="M462" s="29"/>
      <c r="N462" s="33">
        <v>10</v>
      </c>
      <c r="O462" s="93"/>
      <c r="P462" s="31">
        <f t="shared" si="62"/>
        <v>100000000</v>
      </c>
      <c r="Q462" s="34"/>
      <c r="R462" s="36">
        <f>(P462*100)/P454</f>
        <v>142.85714285714286</v>
      </c>
      <c r="S462"/>
    </row>
    <row r="463" spans="1:19" ht="16.5" thickBot="1">
      <c r="A463" s="35" t="s">
        <v>1467</v>
      </c>
      <c r="B463" s="29" t="s">
        <v>1465</v>
      </c>
      <c r="C463" s="29">
        <v>8</v>
      </c>
      <c r="D463" s="59">
        <v>1</v>
      </c>
      <c r="E463" s="81">
        <v>1</v>
      </c>
      <c r="F463" s="34">
        <f t="shared" si="64"/>
        <v>8000000</v>
      </c>
      <c r="G463" s="34">
        <f>STDEV(F461:F463)</f>
        <v>2000000</v>
      </c>
      <c r="H463" s="40">
        <f>(F463*100)/F455</f>
        <v>80</v>
      </c>
      <c r="I463" s="36">
        <f>AVERAGE(H461:H463)</f>
        <v>82.222222222222229</v>
      </c>
      <c r="K463" s="84" t="s">
        <v>1467</v>
      </c>
      <c r="L463" s="29"/>
      <c r="M463" s="29"/>
      <c r="N463" s="33">
        <v>10</v>
      </c>
      <c r="O463" s="93"/>
      <c r="P463" s="31">
        <f t="shared" si="62"/>
        <v>100000000</v>
      </c>
      <c r="Q463" s="34">
        <f>STDEV(P461:P463)</f>
        <v>11547005.383792544</v>
      </c>
      <c r="R463" s="36">
        <f>(P463*100)/P455</f>
        <v>125</v>
      </c>
      <c r="S463" s="46">
        <f>AVERAGE(R461:R463)</f>
        <v>142.61904761904762</v>
      </c>
    </row>
    <row r="464" spans="1:19" ht="16.5" thickBot="1">
      <c r="A464" s="37" t="s">
        <v>1471</v>
      </c>
      <c r="B464" s="21" t="s">
        <v>1457</v>
      </c>
      <c r="C464" s="22" t="s">
        <v>1458</v>
      </c>
      <c r="D464" s="22" t="s">
        <v>1459</v>
      </c>
      <c r="E464" s="76" t="s">
        <v>1460</v>
      </c>
      <c r="F464" s="34"/>
      <c r="G464" s="34"/>
      <c r="H464" s="36"/>
      <c r="I464" s="18"/>
      <c r="K464" s="85" t="s">
        <v>1471</v>
      </c>
      <c r="L464" s="48" t="s">
        <v>1457</v>
      </c>
      <c r="M464" s="54" t="s">
        <v>1458</v>
      </c>
      <c r="N464" s="54" t="s">
        <v>1459</v>
      </c>
      <c r="O464" s="76" t="s">
        <v>1460</v>
      </c>
      <c r="P464" s="31"/>
      <c r="Q464" s="34"/>
      <c r="R464" s="36"/>
      <c r="S464"/>
    </row>
    <row r="465" spans="1:19" ht="16.5" thickBot="1">
      <c r="A465" s="28" t="s">
        <v>1464</v>
      </c>
      <c r="B465" s="29" t="s">
        <v>1465</v>
      </c>
      <c r="C465" s="29">
        <v>4</v>
      </c>
      <c r="D465" s="29">
        <v>1</v>
      </c>
      <c r="E465" s="81">
        <v>0</v>
      </c>
      <c r="F465" s="34">
        <f>C465*10^4*10^2</f>
        <v>4000000</v>
      </c>
      <c r="G465" s="34"/>
      <c r="H465" s="36">
        <f>(F465*100)/F453</f>
        <v>66.666666666666671</v>
      </c>
      <c r="I465" s="18"/>
      <c r="K465" s="83" t="s">
        <v>1464</v>
      </c>
      <c r="L465" s="29"/>
      <c r="M465" s="29"/>
      <c r="N465" s="33">
        <v>8</v>
      </c>
      <c r="O465" s="93"/>
      <c r="P465" s="31">
        <f t="shared" si="62"/>
        <v>80000000</v>
      </c>
      <c r="Q465" s="34"/>
      <c r="R465" s="36">
        <f>(P465*100)/P453</f>
        <v>160</v>
      </c>
      <c r="S465"/>
    </row>
    <row r="466" spans="1:19" ht="16.5" thickBot="1">
      <c r="A466" s="28" t="s">
        <v>1466</v>
      </c>
      <c r="B466" s="29" t="s">
        <v>1465</v>
      </c>
      <c r="C466" s="29">
        <v>4</v>
      </c>
      <c r="D466" s="29">
        <v>1</v>
      </c>
      <c r="E466" s="81">
        <v>1</v>
      </c>
      <c r="F466" s="34">
        <f>C466*10^4*10^2</f>
        <v>4000000</v>
      </c>
      <c r="G466" s="34"/>
      <c r="H466" s="36">
        <f>(F466*100)/F454</f>
        <v>66.666666666666671</v>
      </c>
      <c r="I466" s="18"/>
      <c r="K466" s="83" t="s">
        <v>1466</v>
      </c>
      <c r="L466" s="29"/>
      <c r="M466" s="29"/>
      <c r="N466" s="33">
        <v>10</v>
      </c>
      <c r="O466" s="93"/>
      <c r="P466" s="31">
        <f t="shared" si="62"/>
        <v>100000000</v>
      </c>
      <c r="Q466" s="34"/>
      <c r="R466" s="36">
        <f>(P466*100)/P454</f>
        <v>142.85714285714286</v>
      </c>
      <c r="S466"/>
    </row>
    <row r="467" spans="1:19" ht="16.5" thickBot="1">
      <c r="A467" s="35" t="s">
        <v>1467</v>
      </c>
      <c r="B467" s="29" t="s">
        <v>1465</v>
      </c>
      <c r="C467" s="29">
        <v>9</v>
      </c>
      <c r="D467" s="29">
        <v>2</v>
      </c>
      <c r="E467" s="81">
        <v>1</v>
      </c>
      <c r="F467" s="34">
        <f>C467*10^4*10^2</f>
        <v>9000000</v>
      </c>
      <c r="G467" s="34">
        <f>STDEV(F465:F467)</f>
        <v>2886751.3459481294</v>
      </c>
      <c r="H467" s="36">
        <f>(F467*100)/F455</f>
        <v>90</v>
      </c>
      <c r="I467" s="36">
        <f>AVERAGE(H465:H467)</f>
        <v>74.444444444444443</v>
      </c>
      <c r="K467" s="84" t="s">
        <v>1467</v>
      </c>
      <c r="L467" s="29"/>
      <c r="M467" s="29"/>
      <c r="N467" s="33">
        <v>11</v>
      </c>
      <c r="O467" s="93"/>
      <c r="P467" s="31">
        <f t="shared" si="62"/>
        <v>110000000</v>
      </c>
      <c r="Q467" s="34">
        <f>STDEV(P465:P467)</f>
        <v>15275252.316519488</v>
      </c>
      <c r="R467" s="36">
        <f>(P467*100)/P455</f>
        <v>137.5</v>
      </c>
      <c r="S467" s="46">
        <f>AVERAGE(R465:R467)</f>
        <v>146.78571428571431</v>
      </c>
    </row>
    <row r="468" spans="1:19" ht="16.5" thickBot="1">
      <c r="A468" s="37" t="s">
        <v>1472</v>
      </c>
      <c r="B468" s="21" t="s">
        <v>1457</v>
      </c>
      <c r="C468" s="22" t="s">
        <v>1458</v>
      </c>
      <c r="D468" s="22" t="s">
        <v>1459</v>
      </c>
      <c r="E468" s="76" t="s">
        <v>1460</v>
      </c>
      <c r="F468" s="34"/>
      <c r="G468" s="34"/>
      <c r="H468" s="18"/>
      <c r="I468" s="18"/>
      <c r="K468" s="85" t="s">
        <v>1472</v>
      </c>
      <c r="L468" s="48" t="s">
        <v>1457</v>
      </c>
      <c r="M468" s="54" t="s">
        <v>1458</v>
      </c>
      <c r="N468" s="54" t="s">
        <v>1459</v>
      </c>
      <c r="O468" s="76" t="s">
        <v>1460</v>
      </c>
      <c r="P468" s="31"/>
      <c r="Q468" s="34"/>
      <c r="R468" s="18"/>
      <c r="S468"/>
    </row>
    <row r="469" spans="1:19" ht="16.5" thickBot="1">
      <c r="A469" s="28" t="s">
        <v>1464</v>
      </c>
      <c r="B469" s="29" t="s">
        <v>1465</v>
      </c>
      <c r="C469" s="29">
        <v>4</v>
      </c>
      <c r="D469" s="29">
        <v>0</v>
      </c>
      <c r="E469" s="81">
        <v>1</v>
      </c>
      <c r="F469" s="34">
        <f>C469*10^4*10^2</f>
        <v>4000000</v>
      </c>
      <c r="G469" s="34"/>
      <c r="H469" s="36">
        <f>(F469*100)/F453</f>
        <v>66.666666666666671</v>
      </c>
      <c r="I469" s="18"/>
      <c r="K469" s="83" t="s">
        <v>1464</v>
      </c>
      <c r="L469" s="29"/>
      <c r="M469" s="29"/>
      <c r="N469" s="33">
        <v>5</v>
      </c>
      <c r="O469" s="93"/>
      <c r="P469" s="31">
        <f t="shared" si="62"/>
        <v>50000000</v>
      </c>
      <c r="Q469" s="34"/>
      <c r="R469" s="36">
        <f>(P469*100)/P453</f>
        <v>100</v>
      </c>
      <c r="S469"/>
    </row>
    <row r="470" spans="1:19" ht="16.5" thickBot="1">
      <c r="A470" s="28" t="s">
        <v>1466</v>
      </c>
      <c r="B470" s="29" t="s">
        <v>1465</v>
      </c>
      <c r="C470" s="29">
        <v>5</v>
      </c>
      <c r="D470" s="29">
        <v>1</v>
      </c>
      <c r="E470" s="81">
        <v>2</v>
      </c>
      <c r="F470" s="34">
        <f>C470*10^4*10^2</f>
        <v>5000000</v>
      </c>
      <c r="G470" s="34"/>
      <c r="H470" s="36">
        <f>(F470*100)/F454</f>
        <v>83.333333333333329</v>
      </c>
      <c r="I470" s="18"/>
      <c r="K470" s="83" t="s">
        <v>1466</v>
      </c>
      <c r="L470" s="29"/>
      <c r="M470" s="29"/>
      <c r="N470" s="33">
        <v>6</v>
      </c>
      <c r="O470" s="93"/>
      <c r="P470" s="31">
        <f t="shared" si="62"/>
        <v>60000000</v>
      </c>
      <c r="Q470" s="34"/>
      <c r="R470" s="36">
        <f>(P470*100)/P454</f>
        <v>85.714285714285708</v>
      </c>
      <c r="S470"/>
    </row>
    <row r="471" spans="1:19" ht="16.5" thickBot="1">
      <c r="A471" s="35" t="s">
        <v>1467</v>
      </c>
      <c r="B471" s="29" t="s">
        <v>1465</v>
      </c>
      <c r="C471" s="29">
        <v>6</v>
      </c>
      <c r="D471" s="29">
        <v>4</v>
      </c>
      <c r="E471" s="81">
        <v>3</v>
      </c>
      <c r="F471" s="34">
        <f>C471*10^4*10^2</f>
        <v>6000000</v>
      </c>
      <c r="G471" s="34">
        <f>STDEV(F469:F471)</f>
        <v>1000000</v>
      </c>
      <c r="H471" s="36">
        <f>(F471*100)/F455</f>
        <v>60</v>
      </c>
      <c r="I471" s="36">
        <f>AVERAGE(H469:H471)</f>
        <v>70</v>
      </c>
      <c r="K471" s="84" t="s">
        <v>1467</v>
      </c>
      <c r="L471" s="29"/>
      <c r="M471" s="29"/>
      <c r="N471" s="33">
        <v>6</v>
      </c>
      <c r="O471" s="93"/>
      <c r="P471" s="31">
        <f t="shared" si="62"/>
        <v>60000000</v>
      </c>
      <c r="Q471" s="34">
        <f>STDEV(P469:P471)</f>
        <v>5773502.6918962579</v>
      </c>
      <c r="R471" s="36">
        <f>(P471*100)/P455</f>
        <v>75</v>
      </c>
      <c r="S471" s="46">
        <f>AVERAGE(R469:R471)</f>
        <v>86.904761904761912</v>
      </c>
    </row>
    <row r="473" spans="1:19" ht="16.5" thickBot="1">
      <c r="A473" s="17" t="s">
        <v>1176</v>
      </c>
      <c r="B473" s="18"/>
      <c r="C473" s="18"/>
      <c r="D473" s="18"/>
      <c r="E473" s="18"/>
      <c r="F473" s="18"/>
      <c r="G473" s="18"/>
      <c r="H473" s="19"/>
      <c r="I473"/>
      <c r="K473" s="17" t="s">
        <v>1170</v>
      </c>
      <c r="L473" s="18"/>
      <c r="M473" s="18"/>
      <c r="N473" s="18"/>
      <c r="O473" s="18"/>
      <c r="P473" s="18"/>
      <c r="Q473" s="18"/>
      <c r="R473"/>
    </row>
    <row r="474" spans="1:19" ht="16.5" thickBot="1">
      <c r="A474" s="20" t="s">
        <v>1456</v>
      </c>
      <c r="B474" s="48" t="s">
        <v>1457</v>
      </c>
      <c r="C474" s="54" t="s">
        <v>1458</v>
      </c>
      <c r="D474" s="38" t="s">
        <v>1459</v>
      </c>
      <c r="E474" s="94" t="s">
        <v>1460</v>
      </c>
      <c r="F474" s="100" t="s">
        <v>1461</v>
      </c>
      <c r="G474" s="25" t="s">
        <v>1462</v>
      </c>
      <c r="H474" s="100" t="s">
        <v>1447</v>
      </c>
      <c r="I474" s="25" t="s">
        <v>1463</v>
      </c>
      <c r="K474" s="20" t="s">
        <v>1456</v>
      </c>
      <c r="L474" s="21" t="s">
        <v>1457</v>
      </c>
      <c r="M474" s="22" t="s">
        <v>1458</v>
      </c>
      <c r="N474" s="22" t="s">
        <v>1459</v>
      </c>
      <c r="O474" s="76" t="s">
        <v>1460</v>
      </c>
      <c r="P474" s="50" t="s">
        <v>1461</v>
      </c>
      <c r="Q474" s="98" t="s">
        <v>1462</v>
      </c>
      <c r="R474" s="50" t="s">
        <v>1447</v>
      </c>
      <c r="S474" s="25" t="s">
        <v>1463</v>
      </c>
    </row>
    <row r="475" spans="1:19" ht="16.5" thickBot="1">
      <c r="A475" s="86" t="s">
        <v>1464</v>
      </c>
      <c r="B475" s="29"/>
      <c r="C475" s="29">
        <v>12</v>
      </c>
      <c r="D475" s="29"/>
      <c r="E475" s="93">
        <v>7</v>
      </c>
      <c r="F475" s="31">
        <f>C475*10^4*10^2</f>
        <v>12000000</v>
      </c>
      <c r="G475" s="34"/>
      <c r="H475" s="32">
        <v>100</v>
      </c>
      <c r="I475" s="18"/>
      <c r="K475" s="28" t="s">
        <v>1464</v>
      </c>
      <c r="L475" s="29"/>
      <c r="M475" s="29">
        <v>16</v>
      </c>
      <c r="N475" s="29">
        <v>7</v>
      </c>
      <c r="O475" s="81">
        <v>1</v>
      </c>
      <c r="P475" s="31">
        <f>M475*10^6</f>
        <v>16000000</v>
      </c>
      <c r="Q475" s="99"/>
      <c r="R475" s="32">
        <v>100</v>
      </c>
      <c r="S475"/>
    </row>
    <row r="476" spans="1:19" ht="16.5" thickBot="1">
      <c r="A476" s="86" t="s">
        <v>1466</v>
      </c>
      <c r="B476" s="29"/>
      <c r="C476" s="29">
        <v>14</v>
      </c>
      <c r="D476" s="29"/>
      <c r="E476" s="93">
        <v>10</v>
      </c>
      <c r="F476" s="31">
        <f t="shared" ref="F476:F477" si="65">C476*10^4*10^2</f>
        <v>14000000</v>
      </c>
      <c r="G476" s="34"/>
      <c r="H476" s="32">
        <v>100</v>
      </c>
      <c r="I476" s="18"/>
      <c r="K476" s="28" t="s">
        <v>1466</v>
      </c>
      <c r="L476" s="29"/>
      <c r="M476" s="29">
        <v>16</v>
      </c>
      <c r="N476" s="29">
        <v>8</v>
      </c>
      <c r="O476" s="81">
        <v>1</v>
      </c>
      <c r="P476" s="31">
        <f t="shared" ref="P476:P477" si="66">M476*10^6</f>
        <v>16000000</v>
      </c>
      <c r="Q476" s="99"/>
      <c r="R476" s="32">
        <v>100</v>
      </c>
      <c r="S476"/>
    </row>
    <row r="477" spans="1:19" ht="16.5" thickBot="1">
      <c r="A477" s="35" t="s">
        <v>1467</v>
      </c>
      <c r="B477" s="29"/>
      <c r="C477" s="29">
        <v>16</v>
      </c>
      <c r="D477" s="29"/>
      <c r="E477" s="93">
        <v>11</v>
      </c>
      <c r="F477" s="31">
        <f t="shared" si="65"/>
        <v>16000000</v>
      </c>
      <c r="G477" s="34">
        <f>STDEV(F475:F477)</f>
        <v>2000000</v>
      </c>
      <c r="H477" s="32">
        <v>100</v>
      </c>
      <c r="I477" s="36">
        <f>100</f>
        <v>100</v>
      </c>
      <c r="K477" s="35" t="s">
        <v>1467</v>
      </c>
      <c r="L477" s="29"/>
      <c r="M477" s="29">
        <v>20</v>
      </c>
      <c r="N477" s="29">
        <v>7</v>
      </c>
      <c r="O477" s="81">
        <v>2</v>
      </c>
      <c r="P477" s="31">
        <f t="shared" si="66"/>
        <v>20000000</v>
      </c>
      <c r="Q477" s="99">
        <f>STDEV(P475:P477)</f>
        <v>2309401.0767584983</v>
      </c>
      <c r="R477" s="32">
        <v>100</v>
      </c>
      <c r="S477" s="46">
        <f>100</f>
        <v>100</v>
      </c>
    </row>
    <row r="478" spans="1:19" ht="16.5" thickBot="1">
      <c r="A478" s="37" t="s">
        <v>1468</v>
      </c>
      <c r="B478" s="48" t="s">
        <v>1457</v>
      </c>
      <c r="C478" s="54" t="s">
        <v>1458</v>
      </c>
      <c r="D478" s="38" t="s">
        <v>1459</v>
      </c>
      <c r="E478" s="48" t="s">
        <v>1460</v>
      </c>
      <c r="F478" s="18"/>
      <c r="G478" s="34"/>
      <c r="H478" s="18"/>
      <c r="I478" s="18"/>
      <c r="K478" s="37" t="s">
        <v>1468</v>
      </c>
      <c r="L478" s="21" t="s">
        <v>1457</v>
      </c>
      <c r="M478" s="22" t="s">
        <v>1458</v>
      </c>
      <c r="N478" s="22" t="s">
        <v>1459</v>
      </c>
      <c r="O478" s="23" t="s">
        <v>1460</v>
      </c>
      <c r="P478" s="18"/>
      <c r="Q478" s="99"/>
      <c r="R478" s="18"/>
      <c r="S478"/>
    </row>
    <row r="479" spans="1:19" ht="16.5" thickBot="1">
      <c r="A479" s="86" t="s">
        <v>1464</v>
      </c>
      <c r="B479" s="29"/>
      <c r="C479" s="29">
        <v>17</v>
      </c>
      <c r="D479" s="33">
        <v>10</v>
      </c>
      <c r="E479" s="33">
        <v>5</v>
      </c>
      <c r="F479" s="34">
        <f>C479*10^2*10^4</f>
        <v>17000000</v>
      </c>
      <c r="G479" s="34"/>
      <c r="H479" s="36">
        <f>(F479*100)/F475</f>
        <v>141.66666666666666</v>
      </c>
      <c r="I479" s="18"/>
      <c r="K479" s="28" t="s">
        <v>1464</v>
      </c>
      <c r="L479" s="29"/>
      <c r="M479" s="29">
        <v>3</v>
      </c>
      <c r="N479" s="29">
        <v>1</v>
      </c>
      <c r="O479" s="29">
        <v>0</v>
      </c>
      <c r="P479" s="34">
        <f>M479*10^6</f>
        <v>3000000</v>
      </c>
      <c r="Q479" s="99"/>
      <c r="R479" s="36">
        <f>(P479*100)/P475</f>
        <v>18.75</v>
      </c>
      <c r="S479"/>
    </row>
    <row r="480" spans="1:19" ht="16.5" thickBot="1">
      <c r="A480" s="86" t="s">
        <v>1469</v>
      </c>
      <c r="B480" s="29"/>
      <c r="C480" s="29">
        <v>18</v>
      </c>
      <c r="D480" s="33">
        <v>15</v>
      </c>
      <c r="E480" s="33">
        <v>7</v>
      </c>
      <c r="F480" s="34">
        <f t="shared" ref="F480:F481" si="67">C480*10^2*10^4</f>
        <v>18000000</v>
      </c>
      <c r="G480" s="34"/>
      <c r="H480" s="36">
        <f>(F480*100)/F476</f>
        <v>128.57142857142858</v>
      </c>
      <c r="I480" s="18"/>
      <c r="K480" s="28" t="s">
        <v>1469</v>
      </c>
      <c r="L480" s="29"/>
      <c r="M480" s="29">
        <v>4</v>
      </c>
      <c r="N480" s="29">
        <v>1</v>
      </c>
      <c r="O480" s="29">
        <v>0</v>
      </c>
      <c r="P480" s="34">
        <f t="shared" ref="P480:P481" si="68">M480*10^6</f>
        <v>4000000</v>
      </c>
      <c r="Q480" s="99"/>
      <c r="R480" s="36">
        <f>(P480*100)/P476</f>
        <v>25</v>
      </c>
      <c r="S480"/>
    </row>
    <row r="481" spans="1:19" ht="16.5" thickBot="1">
      <c r="A481" s="35" t="s">
        <v>1467</v>
      </c>
      <c r="B481" s="29"/>
      <c r="C481" s="29">
        <v>18</v>
      </c>
      <c r="D481" s="33">
        <v>15</v>
      </c>
      <c r="E481" s="33">
        <v>13</v>
      </c>
      <c r="F481" s="34">
        <f t="shared" si="67"/>
        <v>18000000</v>
      </c>
      <c r="G481" s="34">
        <f>STDEV(F479:F481)</f>
        <v>577350.26918962575</v>
      </c>
      <c r="H481" s="36">
        <f>(F481*100)/F477</f>
        <v>112.5</v>
      </c>
      <c r="I481" s="36">
        <f>AVERAGE(H479:H481)</f>
        <v>127.57936507936508</v>
      </c>
      <c r="K481" s="35" t="s">
        <v>1467</v>
      </c>
      <c r="L481" s="29"/>
      <c r="M481" s="29">
        <v>5</v>
      </c>
      <c r="N481" s="29">
        <v>2</v>
      </c>
      <c r="O481" s="29">
        <v>0</v>
      </c>
      <c r="P481" s="34">
        <f t="shared" si="68"/>
        <v>5000000</v>
      </c>
      <c r="Q481" s="99">
        <f>STDEV(P479:P481)</f>
        <v>1000000</v>
      </c>
      <c r="R481" s="36">
        <f>(P481*100)/P477</f>
        <v>25</v>
      </c>
      <c r="S481" s="46">
        <f>AVERAGE(R479:R481)</f>
        <v>22.916666666666668</v>
      </c>
    </row>
    <row r="482" spans="1:19" ht="16.5" thickBot="1">
      <c r="A482" s="37" t="s">
        <v>1470</v>
      </c>
      <c r="B482" s="48" t="s">
        <v>1457</v>
      </c>
      <c r="C482" s="54">
        <v>1</v>
      </c>
      <c r="D482" s="38" t="s">
        <v>1459</v>
      </c>
      <c r="E482" s="48" t="s">
        <v>1460</v>
      </c>
      <c r="F482" s="34"/>
      <c r="G482" s="34"/>
      <c r="H482" s="36"/>
      <c r="I482" s="18"/>
      <c r="K482" s="37" t="s">
        <v>1470</v>
      </c>
      <c r="L482" s="21" t="s">
        <v>1457</v>
      </c>
      <c r="M482" s="22" t="s">
        <v>1458</v>
      </c>
      <c r="N482" s="22" t="s">
        <v>1459</v>
      </c>
      <c r="O482" s="21" t="s">
        <v>1460</v>
      </c>
      <c r="P482" s="34"/>
      <c r="Q482" s="99"/>
      <c r="R482" s="36"/>
      <c r="S482"/>
    </row>
    <row r="483" spans="1:19" ht="16.5" thickBot="1">
      <c r="A483" s="86" t="s">
        <v>1464</v>
      </c>
      <c r="B483" s="29"/>
      <c r="C483" s="29">
        <v>21</v>
      </c>
      <c r="D483" s="33">
        <v>2</v>
      </c>
      <c r="E483" s="29">
        <v>10</v>
      </c>
      <c r="F483" s="34">
        <f>C483*10^2*10^4</f>
        <v>21000000</v>
      </c>
      <c r="G483" s="34"/>
      <c r="H483" s="36">
        <f>(F483*100)/F475</f>
        <v>175</v>
      </c>
      <c r="I483" s="18"/>
      <c r="K483" s="28" t="s">
        <v>1464</v>
      </c>
      <c r="L483" s="29">
        <v>9</v>
      </c>
      <c r="M483" s="29">
        <v>2</v>
      </c>
      <c r="N483" s="29">
        <v>1</v>
      </c>
      <c r="O483" s="29">
        <v>0</v>
      </c>
      <c r="P483" s="34">
        <f>L483*10^5</f>
        <v>900000</v>
      </c>
      <c r="Q483" s="99"/>
      <c r="R483" s="36">
        <f>(P483*100)/P475</f>
        <v>5.625</v>
      </c>
      <c r="S483"/>
    </row>
    <row r="484" spans="1:19" ht="16.5" thickBot="1">
      <c r="A484" s="86" t="s">
        <v>1466</v>
      </c>
      <c r="B484" s="29"/>
      <c r="C484" s="29">
        <v>21</v>
      </c>
      <c r="D484" s="33">
        <v>8</v>
      </c>
      <c r="E484" s="29">
        <v>18</v>
      </c>
      <c r="F484" s="34">
        <f t="shared" ref="F484:F485" si="69">C484*10^2*10^4</f>
        <v>21000000</v>
      </c>
      <c r="G484" s="34"/>
      <c r="H484" s="36">
        <f>(F484*100)/F476</f>
        <v>150</v>
      </c>
      <c r="I484" s="18"/>
      <c r="K484" s="28" t="s">
        <v>1466</v>
      </c>
      <c r="L484" s="29">
        <v>8</v>
      </c>
      <c r="M484" s="29">
        <v>2</v>
      </c>
      <c r="N484" s="29">
        <v>1</v>
      </c>
      <c r="O484" s="29">
        <v>0</v>
      </c>
      <c r="P484" s="34">
        <f t="shared" ref="P484:P493" si="70">L484*10^5</f>
        <v>800000</v>
      </c>
      <c r="Q484" s="99"/>
      <c r="R484" s="36">
        <f>(P484*100)/P476</f>
        <v>5</v>
      </c>
      <c r="S484"/>
    </row>
    <row r="485" spans="1:19" ht="16.5" thickBot="1">
      <c r="A485" s="35" t="s">
        <v>1467</v>
      </c>
      <c r="B485" s="29"/>
      <c r="C485" s="29">
        <v>21</v>
      </c>
      <c r="D485" s="33">
        <v>14</v>
      </c>
      <c r="E485" s="29">
        <v>28</v>
      </c>
      <c r="F485" s="34">
        <f t="shared" si="69"/>
        <v>21000000</v>
      </c>
      <c r="G485" s="34">
        <f>STDEV(F483:F485)</f>
        <v>0</v>
      </c>
      <c r="H485" s="36">
        <f>(F485*100)/F477</f>
        <v>131.25</v>
      </c>
      <c r="I485" s="36">
        <f>AVERAGE(H483:H485)</f>
        <v>152.08333333333334</v>
      </c>
      <c r="K485" s="35" t="s">
        <v>1467</v>
      </c>
      <c r="L485" s="29">
        <v>10</v>
      </c>
      <c r="M485" s="29">
        <v>3</v>
      </c>
      <c r="N485" s="29">
        <v>0</v>
      </c>
      <c r="O485" s="29">
        <v>0</v>
      </c>
      <c r="P485" s="34">
        <f t="shared" si="70"/>
        <v>1000000</v>
      </c>
      <c r="Q485" s="99">
        <f>STDEV(P483:P485)</f>
        <v>100000</v>
      </c>
      <c r="R485" s="36">
        <f>(P485*100)/P477</f>
        <v>5</v>
      </c>
      <c r="S485" s="46">
        <f>AVERAGE(R483:R485)</f>
        <v>5.208333333333333</v>
      </c>
    </row>
    <row r="486" spans="1:19" ht="16.5" thickBot="1">
      <c r="A486" s="37" t="s">
        <v>1471</v>
      </c>
      <c r="B486" s="48" t="s">
        <v>1457</v>
      </c>
      <c r="C486" s="54" t="s">
        <v>1458</v>
      </c>
      <c r="D486" s="38" t="s">
        <v>1459</v>
      </c>
      <c r="E486" s="48" t="s">
        <v>1460</v>
      </c>
      <c r="F486" s="34"/>
      <c r="G486" s="34"/>
      <c r="H486" s="36"/>
      <c r="I486" s="18"/>
      <c r="K486" s="37" t="s">
        <v>1471</v>
      </c>
      <c r="L486" s="41" t="s">
        <v>1457</v>
      </c>
      <c r="M486" s="51" t="s">
        <v>1458</v>
      </c>
      <c r="N486" s="22" t="s">
        <v>1459</v>
      </c>
      <c r="O486" s="21" t="s">
        <v>1460</v>
      </c>
      <c r="P486" s="34"/>
      <c r="Q486" s="99"/>
      <c r="R486" s="36"/>
      <c r="S486"/>
    </row>
    <row r="487" spans="1:19" ht="16.5" thickBot="1">
      <c r="A487" s="86" t="s">
        <v>1464</v>
      </c>
      <c r="B487" s="29"/>
      <c r="C487" s="29">
        <v>19</v>
      </c>
      <c r="D487" s="33">
        <v>11</v>
      </c>
      <c r="E487" s="33">
        <v>6</v>
      </c>
      <c r="F487" s="34">
        <f>C487*10^4*10^2</f>
        <v>19000000</v>
      </c>
      <c r="G487" s="34"/>
      <c r="H487" s="36">
        <f>(F487*100)/F475</f>
        <v>158.33333333333334</v>
      </c>
      <c r="I487" s="18"/>
      <c r="K487" s="28" t="s">
        <v>1464</v>
      </c>
      <c r="L487" s="29">
        <v>7</v>
      </c>
      <c r="M487" s="29">
        <v>3</v>
      </c>
      <c r="N487" s="29">
        <v>0</v>
      </c>
      <c r="O487" s="29">
        <v>0</v>
      </c>
      <c r="P487" s="34">
        <f t="shared" si="70"/>
        <v>700000</v>
      </c>
      <c r="Q487" s="99"/>
      <c r="R487" s="36">
        <f>(P487*100)/P475</f>
        <v>4.375</v>
      </c>
      <c r="S487"/>
    </row>
    <row r="488" spans="1:19" ht="16.5" thickBot="1">
      <c r="A488" s="86" t="s">
        <v>1466</v>
      </c>
      <c r="B488" s="29"/>
      <c r="C488" s="29">
        <v>19</v>
      </c>
      <c r="D488" s="33">
        <v>20</v>
      </c>
      <c r="E488" s="33">
        <v>12</v>
      </c>
      <c r="F488" s="34">
        <f>C488*10^4*10^2</f>
        <v>19000000</v>
      </c>
      <c r="G488" s="34"/>
      <c r="H488" s="36">
        <f>(F488*100)/F476</f>
        <v>135.71428571428572</v>
      </c>
      <c r="I488" s="18"/>
      <c r="K488" s="28" t="s">
        <v>1466</v>
      </c>
      <c r="L488" s="29">
        <v>11</v>
      </c>
      <c r="M488" s="29">
        <v>2</v>
      </c>
      <c r="N488" s="29">
        <v>0</v>
      </c>
      <c r="O488" s="29">
        <v>0</v>
      </c>
      <c r="P488" s="34">
        <f t="shared" si="70"/>
        <v>1100000</v>
      </c>
      <c r="Q488" s="99"/>
      <c r="R488" s="36">
        <f>(P488*100)/P476</f>
        <v>6.875</v>
      </c>
      <c r="S488"/>
    </row>
    <row r="489" spans="1:19" ht="16.5" thickBot="1">
      <c r="A489" s="35" t="s">
        <v>1467</v>
      </c>
      <c r="B489" s="29"/>
      <c r="C489" s="29">
        <v>20</v>
      </c>
      <c r="D489" s="33">
        <v>20</v>
      </c>
      <c r="E489" s="33">
        <v>15</v>
      </c>
      <c r="F489" s="34">
        <f>C489*10^4*10^2</f>
        <v>20000000</v>
      </c>
      <c r="G489" s="34">
        <f>STDEV(F487:F489)</f>
        <v>577350.26918962575</v>
      </c>
      <c r="H489" s="36">
        <f>(F489*100)/F477</f>
        <v>125</v>
      </c>
      <c r="I489" s="36">
        <f>AVERAGE(H487:H489)</f>
        <v>139.68253968253967</v>
      </c>
      <c r="K489" s="35" t="s">
        <v>1467</v>
      </c>
      <c r="L489" s="29">
        <v>15</v>
      </c>
      <c r="M489" s="29">
        <v>3</v>
      </c>
      <c r="N489" s="29">
        <v>0</v>
      </c>
      <c r="O489" s="29">
        <v>0</v>
      </c>
      <c r="P489" s="34">
        <f t="shared" si="70"/>
        <v>1500000</v>
      </c>
      <c r="Q489" s="99">
        <f>STDEV(P487:P489)</f>
        <v>400000</v>
      </c>
      <c r="R489" s="36">
        <f>(P489*100)/P477</f>
        <v>7.5</v>
      </c>
      <c r="S489" s="46">
        <f>AVERAGE(R487:R489)</f>
        <v>6.25</v>
      </c>
    </row>
    <row r="490" spans="1:19" ht="16.5" thickBot="1">
      <c r="A490" s="37" t="s">
        <v>1472</v>
      </c>
      <c r="B490" s="48" t="s">
        <v>1457</v>
      </c>
      <c r="C490" s="54" t="s">
        <v>1458</v>
      </c>
      <c r="D490" s="38" t="s">
        <v>1459</v>
      </c>
      <c r="E490" s="48" t="s">
        <v>1460</v>
      </c>
      <c r="F490" s="34"/>
      <c r="G490" s="34"/>
      <c r="H490" s="18"/>
      <c r="I490" s="18"/>
      <c r="K490" s="37" t="s">
        <v>1472</v>
      </c>
      <c r="L490" s="41" t="s">
        <v>1457</v>
      </c>
      <c r="M490" s="51" t="s">
        <v>1458</v>
      </c>
      <c r="N490" s="22" t="s">
        <v>1459</v>
      </c>
      <c r="O490" s="21" t="s">
        <v>1460</v>
      </c>
      <c r="P490" s="34"/>
      <c r="Q490" s="99"/>
      <c r="R490" s="18"/>
      <c r="S490"/>
    </row>
    <row r="491" spans="1:19" ht="16.5" thickBot="1">
      <c r="A491" s="86" t="s">
        <v>1464</v>
      </c>
      <c r="B491" s="29"/>
      <c r="C491" s="29">
        <v>22</v>
      </c>
      <c r="D491" s="33">
        <v>11</v>
      </c>
      <c r="E491" s="33">
        <v>3</v>
      </c>
      <c r="F491" s="34">
        <f>C491*10^4*10^2</f>
        <v>22000000</v>
      </c>
      <c r="G491" s="34"/>
      <c r="H491" s="36">
        <f>(F491*100)/F475</f>
        <v>183.33333333333334</v>
      </c>
      <c r="I491" s="18"/>
      <c r="K491" s="28" t="s">
        <v>1464</v>
      </c>
      <c r="L491" s="29">
        <v>6</v>
      </c>
      <c r="M491" s="29">
        <v>2</v>
      </c>
      <c r="N491" s="29">
        <v>0</v>
      </c>
      <c r="O491" s="29">
        <v>0</v>
      </c>
      <c r="P491" s="34">
        <f t="shared" si="70"/>
        <v>600000</v>
      </c>
      <c r="Q491" s="99"/>
      <c r="R491" s="36">
        <f>(P491*100)/P475</f>
        <v>3.75</v>
      </c>
      <c r="S491"/>
    </row>
    <row r="492" spans="1:19" ht="16.5" thickBot="1">
      <c r="A492" s="86" t="s">
        <v>1466</v>
      </c>
      <c r="B492" s="29"/>
      <c r="C492" s="29">
        <v>24</v>
      </c>
      <c r="D492" s="33">
        <v>12</v>
      </c>
      <c r="E492" s="33">
        <v>10</v>
      </c>
      <c r="F492" s="34">
        <f>C492*10^4*10^2</f>
        <v>24000000</v>
      </c>
      <c r="G492" s="34"/>
      <c r="H492" s="36">
        <f>(F492*100)/F476</f>
        <v>171.42857142857142</v>
      </c>
      <c r="I492" s="18"/>
      <c r="K492" s="28" t="s">
        <v>1466</v>
      </c>
      <c r="L492" s="29">
        <v>10</v>
      </c>
      <c r="M492" s="29">
        <v>1</v>
      </c>
      <c r="N492" s="29">
        <v>0</v>
      </c>
      <c r="O492" s="29">
        <v>0</v>
      </c>
      <c r="P492" s="34">
        <f t="shared" si="70"/>
        <v>1000000</v>
      </c>
      <c r="Q492" s="99"/>
      <c r="R492" s="36">
        <f>(P492*100)/P476</f>
        <v>6.25</v>
      </c>
      <c r="S492"/>
    </row>
    <row r="493" spans="1:19" ht="16.5" thickBot="1">
      <c r="A493" s="35" t="s">
        <v>1467</v>
      </c>
      <c r="B493" s="29"/>
      <c r="C493" s="29">
        <v>24</v>
      </c>
      <c r="D493" s="33">
        <v>15</v>
      </c>
      <c r="E493" s="33">
        <v>10</v>
      </c>
      <c r="F493" s="34">
        <f>C493*10^4*10^2</f>
        <v>24000000</v>
      </c>
      <c r="G493" s="34">
        <f>STDEV(F491:F493)</f>
        <v>1154700.5383792515</v>
      </c>
      <c r="H493" s="36">
        <f>(F493*100)/F477</f>
        <v>150</v>
      </c>
      <c r="I493" s="36">
        <f>AVERAGE(H491:H493)</f>
        <v>168.25396825396825</v>
      </c>
      <c r="K493" s="35" t="s">
        <v>1467</v>
      </c>
      <c r="L493" s="29">
        <v>13</v>
      </c>
      <c r="M493" s="29">
        <v>2</v>
      </c>
      <c r="N493" s="29">
        <v>0</v>
      </c>
      <c r="O493" s="29">
        <v>0</v>
      </c>
      <c r="P493" s="34">
        <f t="shared" si="70"/>
        <v>1300000</v>
      </c>
      <c r="Q493" s="99">
        <f>STDEV(P491:P493)</f>
        <v>351188.45842842449</v>
      </c>
      <c r="R493" s="36">
        <f>(P493*100)/P477</f>
        <v>6.5</v>
      </c>
      <c r="S493" s="46">
        <f>AVERAGE(R491:R493)</f>
        <v>5.5</v>
      </c>
    </row>
    <row r="495" spans="1:19" ht="16.5" thickBot="1">
      <c r="A495" s="17" t="s">
        <v>1180</v>
      </c>
      <c r="B495" s="18"/>
      <c r="C495" s="18"/>
      <c r="D495" s="18"/>
      <c r="E495" s="18"/>
      <c r="F495" s="18"/>
      <c r="G495" s="18"/>
      <c r="H495" s="18"/>
      <c r="I495"/>
      <c r="K495" s="17" t="s">
        <v>1177</v>
      </c>
      <c r="L495" s="18"/>
      <c r="M495" s="18"/>
      <c r="N495" s="18"/>
      <c r="O495" s="18"/>
      <c r="P495" s="18"/>
      <c r="Q495" s="18"/>
      <c r="R495"/>
    </row>
    <row r="496" spans="1:19" ht="16.5" thickBot="1">
      <c r="A496" s="20" t="s">
        <v>1456</v>
      </c>
      <c r="B496" s="48" t="s">
        <v>1457</v>
      </c>
      <c r="C496" s="38" t="s">
        <v>1458</v>
      </c>
      <c r="D496" s="38" t="s">
        <v>1459</v>
      </c>
      <c r="E496" s="94" t="s">
        <v>1460</v>
      </c>
      <c r="F496" s="97" t="s">
        <v>1461</v>
      </c>
      <c r="G496" s="98" t="s">
        <v>1462</v>
      </c>
      <c r="H496" s="97" t="s">
        <v>1447</v>
      </c>
      <c r="I496" s="25" t="s">
        <v>1463</v>
      </c>
      <c r="K496" s="20" t="s">
        <v>1456</v>
      </c>
      <c r="L496" s="48" t="s">
        <v>1457</v>
      </c>
      <c r="M496" s="38" t="s">
        <v>1458</v>
      </c>
      <c r="N496" s="38" t="s">
        <v>1459</v>
      </c>
      <c r="O496" s="94" t="s">
        <v>1460</v>
      </c>
      <c r="P496" s="100" t="s">
        <v>1461</v>
      </c>
      <c r="Q496" s="98" t="s">
        <v>1462</v>
      </c>
      <c r="R496" s="100" t="s">
        <v>1447</v>
      </c>
      <c r="S496" s="25" t="s">
        <v>1463</v>
      </c>
    </row>
    <row r="497" spans="1:19" ht="16.5" thickBot="1">
      <c r="A497" s="86" t="s">
        <v>1464</v>
      </c>
      <c r="B497" s="29"/>
      <c r="C497" s="29"/>
      <c r="D497" s="33">
        <v>4</v>
      </c>
      <c r="E497" s="33">
        <v>2</v>
      </c>
      <c r="F497" s="34">
        <f>D497*10^7</f>
        <v>40000000</v>
      </c>
      <c r="G497" s="73"/>
      <c r="H497" s="53">
        <v>100</v>
      </c>
      <c r="I497"/>
      <c r="K497" s="86" t="s">
        <v>1464</v>
      </c>
      <c r="L497" s="29"/>
      <c r="M497" s="29">
        <v>14</v>
      </c>
      <c r="N497" s="29"/>
      <c r="O497" s="81"/>
      <c r="P497" s="31">
        <f>M497*10^6</f>
        <v>14000000</v>
      </c>
      <c r="Q497" s="99"/>
      <c r="R497" s="32">
        <v>100</v>
      </c>
      <c r="S497" s="18"/>
    </row>
    <row r="498" spans="1:19" ht="16.5" thickBot="1">
      <c r="A498" s="86" t="s">
        <v>1466</v>
      </c>
      <c r="B498" s="29"/>
      <c r="C498" s="29"/>
      <c r="D498" s="33">
        <v>6</v>
      </c>
      <c r="E498" s="33">
        <v>2</v>
      </c>
      <c r="F498" s="34">
        <f>D498*10^7</f>
        <v>60000000</v>
      </c>
      <c r="G498" s="99"/>
      <c r="H498" s="53">
        <v>100</v>
      </c>
      <c r="I498" s="18"/>
      <c r="K498" s="86" t="s">
        <v>1466</v>
      </c>
      <c r="L498" s="29"/>
      <c r="M498" s="29">
        <v>16</v>
      </c>
      <c r="N498" s="29"/>
      <c r="O498" s="81"/>
      <c r="P498" s="31">
        <f t="shared" ref="P498:P499" si="71">M498*10^6</f>
        <v>16000000</v>
      </c>
      <c r="Q498" s="99"/>
      <c r="R498" s="32">
        <v>100</v>
      </c>
      <c r="S498" s="18"/>
    </row>
    <row r="499" spans="1:19" ht="16.5" thickBot="1">
      <c r="A499" s="35" t="s">
        <v>1467</v>
      </c>
      <c r="B499" s="29"/>
      <c r="C499" s="33"/>
      <c r="D499" s="33">
        <v>7</v>
      </c>
      <c r="E499" s="33">
        <v>4</v>
      </c>
      <c r="F499" s="34">
        <f>D499*10^7</f>
        <v>70000000</v>
      </c>
      <c r="G499" s="99">
        <f ca="1">STDEV(C499:I499)</f>
        <v>28577361.961332809</v>
      </c>
      <c r="H499" s="53">
        <v>100</v>
      </c>
      <c r="I499" s="36">
        <f>100</f>
        <v>100</v>
      </c>
      <c r="K499" s="35" t="s">
        <v>1467</v>
      </c>
      <c r="L499" s="29"/>
      <c r="M499" s="29">
        <v>16</v>
      </c>
      <c r="N499" s="29"/>
      <c r="O499" s="81"/>
      <c r="P499" s="31">
        <f t="shared" si="71"/>
        <v>16000000</v>
      </c>
      <c r="Q499" s="99">
        <f>STDEV(P497:P499)</f>
        <v>1154700.5383792515</v>
      </c>
      <c r="R499" s="32">
        <v>100</v>
      </c>
      <c r="S499" s="36">
        <f>100</f>
        <v>100</v>
      </c>
    </row>
    <row r="500" spans="1:19" ht="16.5" thickBot="1">
      <c r="A500" s="37" t="s">
        <v>1468</v>
      </c>
      <c r="B500" s="39" t="s">
        <v>1457</v>
      </c>
      <c r="C500" s="54" t="s">
        <v>1458</v>
      </c>
      <c r="D500" s="54" t="s">
        <v>1459</v>
      </c>
      <c r="E500" s="39" t="s">
        <v>1460</v>
      </c>
      <c r="F500" s="34"/>
      <c r="G500" s="99"/>
      <c r="H500" s="36"/>
      <c r="I500" s="18"/>
      <c r="K500" s="37" t="s">
        <v>1468</v>
      </c>
      <c r="L500" s="48" t="s">
        <v>1457</v>
      </c>
      <c r="M500" s="38" t="s">
        <v>1458</v>
      </c>
      <c r="N500" s="38" t="s">
        <v>1459</v>
      </c>
      <c r="O500" s="94" t="s">
        <v>1460</v>
      </c>
      <c r="P500" s="18"/>
      <c r="Q500" s="99"/>
      <c r="R500" s="18"/>
      <c r="S500" s="18"/>
    </row>
    <row r="501" spans="1:19" ht="16.5" thickBot="1">
      <c r="A501" s="86" t="s">
        <v>1464</v>
      </c>
      <c r="B501" s="29"/>
      <c r="C501" s="29"/>
      <c r="D501" s="33">
        <v>2</v>
      </c>
      <c r="E501" s="33">
        <v>2</v>
      </c>
      <c r="F501" s="34">
        <f>D501*10^7</f>
        <v>20000000</v>
      </c>
      <c r="G501" s="99"/>
      <c r="H501" s="36">
        <f>(F501*100)/F497</f>
        <v>50</v>
      </c>
      <c r="I501" s="18"/>
      <c r="K501" s="86" t="s">
        <v>1464</v>
      </c>
      <c r="L501" s="29"/>
      <c r="M501" s="29">
        <v>3</v>
      </c>
      <c r="N501" s="29"/>
      <c r="O501" s="29"/>
      <c r="P501" s="34">
        <f>M501*10^6</f>
        <v>3000000</v>
      </c>
      <c r="Q501" s="99"/>
      <c r="R501" s="36">
        <f>(P501*100)/P497</f>
        <v>21.428571428571427</v>
      </c>
      <c r="S501" s="18"/>
    </row>
    <row r="502" spans="1:19" ht="16.5" thickBot="1">
      <c r="A502" s="86" t="s">
        <v>1469</v>
      </c>
      <c r="B502" s="29"/>
      <c r="C502" s="29"/>
      <c r="D502" s="33">
        <v>6</v>
      </c>
      <c r="E502" s="33">
        <v>2</v>
      </c>
      <c r="F502" s="34">
        <f>D502*10^7</f>
        <v>60000000</v>
      </c>
      <c r="G502" s="99"/>
      <c r="H502" s="36">
        <f>(F502*100)/F498</f>
        <v>100</v>
      </c>
      <c r="I502" s="18"/>
      <c r="K502" s="86" t="s">
        <v>1469</v>
      </c>
      <c r="L502" s="29"/>
      <c r="M502" s="29">
        <v>4</v>
      </c>
      <c r="N502" s="29"/>
      <c r="O502" s="29"/>
      <c r="P502" s="34">
        <f t="shared" ref="P502:P503" si="72">M502*10^6</f>
        <v>4000000</v>
      </c>
      <c r="Q502" s="99"/>
      <c r="R502" s="36">
        <f>(P502*100)/P498</f>
        <v>25</v>
      </c>
      <c r="S502" s="18"/>
    </row>
    <row r="503" spans="1:19" ht="16.5" thickBot="1">
      <c r="A503" s="35" t="s">
        <v>1467</v>
      </c>
      <c r="B503" s="29"/>
      <c r="C503" s="29"/>
      <c r="D503" s="33">
        <v>14</v>
      </c>
      <c r="E503" s="33">
        <v>6</v>
      </c>
      <c r="F503" s="34">
        <f>D503*10^7</f>
        <v>140000000</v>
      </c>
      <c r="G503" s="99">
        <f>STDEV(F501:F503)</f>
        <v>61101009.266077861</v>
      </c>
      <c r="H503" s="36">
        <f>(F503*100)/F499</f>
        <v>200</v>
      </c>
      <c r="I503" s="36">
        <f>AVERAGE(H501:H503)</f>
        <v>116.66666666666667</v>
      </c>
      <c r="K503" s="35" t="s">
        <v>1467</v>
      </c>
      <c r="L503" s="29"/>
      <c r="M503" s="29">
        <v>5</v>
      </c>
      <c r="N503" s="29"/>
      <c r="O503" s="29"/>
      <c r="P503" s="34">
        <f t="shared" si="72"/>
        <v>5000000</v>
      </c>
      <c r="Q503" s="99">
        <f>STDEV(P501:P503)</f>
        <v>1000000</v>
      </c>
      <c r="R503" s="36">
        <f>(P503*100)/P499</f>
        <v>31.25</v>
      </c>
      <c r="S503" s="36">
        <f>AVERAGE(R501:R503)</f>
        <v>25.892857142857142</v>
      </c>
    </row>
    <row r="504" spans="1:19" ht="16.5" thickBot="1">
      <c r="A504" s="37" t="s">
        <v>1470</v>
      </c>
      <c r="B504" s="39" t="s">
        <v>1457</v>
      </c>
      <c r="C504" s="54" t="s">
        <v>1458</v>
      </c>
      <c r="D504" s="54" t="s">
        <v>1459</v>
      </c>
      <c r="E504" s="39">
        <v>1</v>
      </c>
      <c r="F504" s="34"/>
      <c r="G504" s="99"/>
      <c r="H504" s="18"/>
      <c r="I504" s="36"/>
      <c r="K504" s="37" t="s">
        <v>1470</v>
      </c>
      <c r="L504" s="48" t="s">
        <v>1457</v>
      </c>
      <c r="M504" s="38" t="s">
        <v>1458</v>
      </c>
      <c r="N504" s="38" t="s">
        <v>1459</v>
      </c>
      <c r="O504" s="48" t="s">
        <v>1460</v>
      </c>
      <c r="P504" s="34"/>
      <c r="Q504" s="99"/>
      <c r="R504" s="36"/>
      <c r="S504" s="18"/>
    </row>
    <row r="505" spans="1:19" ht="16.5" thickBot="1">
      <c r="A505" s="86" t="s">
        <v>1464</v>
      </c>
      <c r="B505" s="29"/>
      <c r="C505" s="33"/>
      <c r="D505" s="33">
        <v>3</v>
      </c>
      <c r="E505" s="33">
        <v>1</v>
      </c>
      <c r="F505" s="34">
        <f>D505*10^7</f>
        <v>30000000</v>
      </c>
      <c r="G505" s="99"/>
      <c r="H505" s="36">
        <f>(F505*100)/F497</f>
        <v>75</v>
      </c>
      <c r="I505" s="36"/>
      <c r="K505" s="86" t="s">
        <v>1464</v>
      </c>
      <c r="L505" s="29">
        <v>2</v>
      </c>
      <c r="M505" s="29"/>
      <c r="N505" s="29"/>
      <c r="O505" s="29"/>
      <c r="P505" s="34">
        <f>L505*10^5</f>
        <v>200000</v>
      </c>
      <c r="Q505" s="99"/>
      <c r="R505" s="36">
        <f>(P505*100)/P497</f>
        <v>1.4285714285714286</v>
      </c>
      <c r="S505" s="18"/>
    </row>
    <row r="506" spans="1:19" ht="16.5" thickBot="1">
      <c r="A506" s="86" t="s">
        <v>1466</v>
      </c>
      <c r="B506" s="29"/>
      <c r="C506" s="33"/>
      <c r="D506" s="33">
        <v>8</v>
      </c>
      <c r="E506" s="33">
        <v>1</v>
      </c>
      <c r="F506" s="34">
        <f>D506*10^7</f>
        <v>80000000</v>
      </c>
      <c r="G506" s="99"/>
      <c r="H506" s="36">
        <f>(F506*100)/F498</f>
        <v>133.33333333333334</v>
      </c>
      <c r="I506" s="36"/>
      <c r="K506" s="86" t="s">
        <v>1466</v>
      </c>
      <c r="L506" s="29">
        <v>3</v>
      </c>
      <c r="M506" s="29"/>
      <c r="N506" s="29"/>
      <c r="O506" s="29"/>
      <c r="P506" s="34">
        <f t="shared" ref="P506:P515" si="73">L506*10^5</f>
        <v>300000</v>
      </c>
      <c r="Q506" s="99"/>
      <c r="R506" s="36">
        <f>(P506*100)/P498</f>
        <v>1.875</v>
      </c>
      <c r="S506" s="18"/>
    </row>
    <row r="507" spans="1:19" ht="16.5" thickBot="1">
      <c r="A507" s="35" t="s">
        <v>1467</v>
      </c>
      <c r="B507" s="29"/>
      <c r="C507" s="33"/>
      <c r="D507" s="33">
        <v>8</v>
      </c>
      <c r="E507" s="33">
        <v>0</v>
      </c>
      <c r="F507" s="34">
        <f>D507*10^7</f>
        <v>80000000</v>
      </c>
      <c r="G507" s="99">
        <f>STDEV(F505:F507)</f>
        <v>28867513.459481284</v>
      </c>
      <c r="H507" s="36">
        <f>(F507*100)/F499</f>
        <v>114.28571428571429</v>
      </c>
      <c r="I507" s="36">
        <f>AVERAGE(H505:H507)</f>
        <v>107.53968253968254</v>
      </c>
      <c r="K507" s="35" t="s">
        <v>1467</v>
      </c>
      <c r="L507" s="29">
        <v>3</v>
      </c>
      <c r="M507" s="29"/>
      <c r="N507" s="29"/>
      <c r="O507" s="29"/>
      <c r="P507" s="34">
        <f t="shared" si="73"/>
        <v>300000</v>
      </c>
      <c r="Q507" s="99">
        <f>STDEV(P505:P507)</f>
        <v>57735.026918962532</v>
      </c>
      <c r="R507" s="36">
        <f>(P507*100)/P499</f>
        <v>1.875</v>
      </c>
      <c r="S507" s="36">
        <f>AVERAGE(R505:R507)</f>
        <v>1.7261904761904763</v>
      </c>
    </row>
    <row r="508" spans="1:19" ht="16.5" thickBot="1">
      <c r="A508" s="37" t="s">
        <v>1471</v>
      </c>
      <c r="B508" s="39" t="s">
        <v>1457</v>
      </c>
      <c r="C508" s="54" t="s">
        <v>1458</v>
      </c>
      <c r="D508" s="54" t="s">
        <v>1459</v>
      </c>
      <c r="E508" s="39" t="s">
        <v>1460</v>
      </c>
      <c r="F508" s="34"/>
      <c r="G508" s="99"/>
      <c r="H508" s="18"/>
      <c r="I508" s="36"/>
      <c r="K508" s="37" t="s">
        <v>1471</v>
      </c>
      <c r="L508" s="48" t="s">
        <v>1457</v>
      </c>
      <c r="M508" s="38" t="s">
        <v>1458</v>
      </c>
      <c r="N508" s="38" t="s">
        <v>1459</v>
      </c>
      <c r="O508" s="48" t="s">
        <v>1460</v>
      </c>
      <c r="P508" s="34"/>
      <c r="Q508" s="99"/>
      <c r="R508" s="36"/>
      <c r="S508" s="18"/>
    </row>
    <row r="509" spans="1:19" ht="16.5" thickBot="1">
      <c r="A509" s="86" t="s">
        <v>1464</v>
      </c>
      <c r="B509" s="29"/>
      <c r="C509" s="33"/>
      <c r="D509" s="33">
        <v>7</v>
      </c>
      <c r="E509" s="33">
        <v>3</v>
      </c>
      <c r="F509" s="34">
        <f>D509*10^7</f>
        <v>70000000</v>
      </c>
      <c r="G509" s="99"/>
      <c r="H509" s="36">
        <f>(F509*100)/F497</f>
        <v>175</v>
      </c>
      <c r="I509" s="36"/>
      <c r="K509" s="86" t="s">
        <v>1464</v>
      </c>
      <c r="L509" s="29">
        <v>0</v>
      </c>
      <c r="M509" s="29"/>
      <c r="N509" s="29"/>
      <c r="O509" s="29"/>
      <c r="P509" s="34">
        <v>100</v>
      </c>
      <c r="Q509" s="99"/>
      <c r="R509" s="36">
        <f>(P509*100)/P497</f>
        <v>7.1428571428571429E-4</v>
      </c>
      <c r="S509" s="18"/>
    </row>
    <row r="510" spans="1:19" ht="16.5" thickBot="1">
      <c r="A510" s="86" t="s">
        <v>1466</v>
      </c>
      <c r="B510" s="29"/>
      <c r="C510" s="33"/>
      <c r="D510" s="33">
        <v>9</v>
      </c>
      <c r="E510" s="33">
        <v>4</v>
      </c>
      <c r="F510" s="34">
        <f>D510*10^7</f>
        <v>90000000</v>
      </c>
      <c r="G510" s="99"/>
      <c r="H510" s="36">
        <f>(F510*100)/F498</f>
        <v>150</v>
      </c>
      <c r="I510" s="36"/>
      <c r="K510" s="86" t="s">
        <v>1466</v>
      </c>
      <c r="L510" s="29">
        <v>2</v>
      </c>
      <c r="M510" s="29"/>
      <c r="N510" s="29"/>
      <c r="O510" s="29"/>
      <c r="P510" s="34">
        <f t="shared" si="73"/>
        <v>200000</v>
      </c>
      <c r="Q510" s="99"/>
      <c r="R510" s="36">
        <f>(P510*100)/P498</f>
        <v>1.25</v>
      </c>
      <c r="S510" s="18"/>
    </row>
    <row r="511" spans="1:19" ht="16.5" thickBot="1">
      <c r="A511" s="35" t="s">
        <v>1467</v>
      </c>
      <c r="B511" s="29"/>
      <c r="C511" s="33"/>
      <c r="D511" s="33">
        <v>11</v>
      </c>
      <c r="E511" s="33">
        <v>4</v>
      </c>
      <c r="F511" s="34">
        <f>D511*10^7</f>
        <v>110000000</v>
      </c>
      <c r="G511" s="99">
        <f>STDEV(F509:F511)</f>
        <v>20000000</v>
      </c>
      <c r="H511" s="36">
        <f>(F511*100)/F499</f>
        <v>157.14285714285714</v>
      </c>
      <c r="I511" s="36">
        <f>AVERAGE(H509:H511)</f>
        <v>160.71428571428569</v>
      </c>
      <c r="K511" s="35" t="s">
        <v>1467</v>
      </c>
      <c r="L511" s="29">
        <v>2</v>
      </c>
      <c r="M511" s="29"/>
      <c r="N511" s="29"/>
      <c r="O511" s="29"/>
      <c r="P511" s="34">
        <f t="shared" si="73"/>
        <v>200000</v>
      </c>
      <c r="Q511" s="99">
        <f>STDEV(P509:P511)</f>
        <v>115412.31881100619</v>
      </c>
      <c r="R511" s="36">
        <f>(P511*100)/P499</f>
        <v>1.25</v>
      </c>
      <c r="S511" s="36">
        <f>AVERAGE(R509:R511)</f>
        <v>0.83357142857142852</v>
      </c>
    </row>
    <row r="512" spans="1:19" ht="16.5" thickBot="1">
      <c r="A512" s="37" t="s">
        <v>1472</v>
      </c>
      <c r="B512" s="39" t="s">
        <v>1457</v>
      </c>
      <c r="C512" s="54" t="s">
        <v>1458</v>
      </c>
      <c r="D512" s="54" t="s">
        <v>1459</v>
      </c>
      <c r="E512" s="39" t="s">
        <v>1460</v>
      </c>
      <c r="F512" s="34"/>
      <c r="G512" s="99"/>
      <c r="H512" s="36"/>
      <c r="I512" s="36"/>
      <c r="K512" s="37" t="s">
        <v>1472</v>
      </c>
      <c r="L512" s="48" t="s">
        <v>1457</v>
      </c>
      <c r="M512" s="38" t="s">
        <v>1458</v>
      </c>
      <c r="N512" s="38" t="s">
        <v>1459</v>
      </c>
      <c r="O512" s="48" t="s">
        <v>1460</v>
      </c>
      <c r="P512" s="34"/>
      <c r="Q512" s="99"/>
      <c r="R512" s="18"/>
      <c r="S512" s="18"/>
    </row>
    <row r="513" spans="1:19" ht="16.5" thickBot="1">
      <c r="A513" s="86" t="s">
        <v>1464</v>
      </c>
      <c r="B513" s="29"/>
      <c r="C513" s="29"/>
      <c r="D513" s="33">
        <v>17</v>
      </c>
      <c r="E513" s="33">
        <v>2</v>
      </c>
      <c r="F513" s="34">
        <f>D513*10^7</f>
        <v>170000000</v>
      </c>
      <c r="G513" s="99"/>
      <c r="H513" s="36">
        <f>(F513*100)/F497</f>
        <v>425</v>
      </c>
      <c r="I513" s="36"/>
      <c r="K513" s="86" t="s">
        <v>1464</v>
      </c>
      <c r="L513" s="29">
        <v>0</v>
      </c>
      <c r="M513" s="29">
        <v>0</v>
      </c>
      <c r="N513" s="29">
        <v>0</v>
      </c>
      <c r="O513" s="29">
        <v>0</v>
      </c>
      <c r="P513" s="34">
        <v>100</v>
      </c>
      <c r="Q513" s="99"/>
      <c r="R513" s="36">
        <f>(P513*100)/P497</f>
        <v>7.1428571428571429E-4</v>
      </c>
      <c r="S513" s="18"/>
    </row>
    <row r="514" spans="1:19" ht="16.5" thickBot="1">
      <c r="A514" s="86" t="s">
        <v>1466</v>
      </c>
      <c r="B514" s="29"/>
      <c r="C514" s="29"/>
      <c r="D514" s="33">
        <v>17</v>
      </c>
      <c r="E514" s="33">
        <v>6</v>
      </c>
      <c r="F514" s="34">
        <f>D514*10^7</f>
        <v>170000000</v>
      </c>
      <c r="G514" s="99"/>
      <c r="H514" s="36">
        <f>(F514*100)/F498</f>
        <v>283.33333333333331</v>
      </c>
      <c r="I514" s="36"/>
      <c r="K514" s="86" t="s">
        <v>1466</v>
      </c>
      <c r="L514" s="29">
        <v>0</v>
      </c>
      <c r="M514" s="29">
        <v>0</v>
      </c>
      <c r="N514" s="29">
        <v>0</v>
      </c>
      <c r="O514" s="29">
        <v>0</v>
      </c>
      <c r="P514" s="34">
        <v>100</v>
      </c>
      <c r="Q514" s="99"/>
      <c r="R514" s="36">
        <f>(P514*100)/P498</f>
        <v>6.2500000000000001E-4</v>
      </c>
      <c r="S514" s="18"/>
    </row>
    <row r="515" spans="1:19" ht="16.5" thickBot="1">
      <c r="A515" s="35" t="s">
        <v>1467</v>
      </c>
      <c r="B515" s="29"/>
      <c r="C515" s="29"/>
      <c r="D515" s="33">
        <v>17</v>
      </c>
      <c r="E515" s="33">
        <v>0</v>
      </c>
      <c r="F515" s="34">
        <f>D515*10^7</f>
        <v>170000000</v>
      </c>
      <c r="G515" s="99">
        <f>STDEV(F513:F515)</f>
        <v>0</v>
      </c>
      <c r="H515" s="36">
        <f>(F515*100)/F499</f>
        <v>242.85714285714286</v>
      </c>
      <c r="I515" s="36">
        <f>AVERAGE(H513:H515)</f>
        <v>317.06349206349205</v>
      </c>
      <c r="K515" s="35" t="s">
        <v>1467</v>
      </c>
      <c r="L515" s="29">
        <v>1</v>
      </c>
      <c r="M515" s="29">
        <v>0</v>
      </c>
      <c r="N515" s="29">
        <v>0</v>
      </c>
      <c r="O515" s="29">
        <v>0</v>
      </c>
      <c r="P515" s="34">
        <f t="shared" si="73"/>
        <v>100000</v>
      </c>
      <c r="Q515" s="99">
        <f>STDEV(P513:P515)</f>
        <v>57677.291892043613</v>
      </c>
      <c r="R515" s="36">
        <f>(P515*100)/P499</f>
        <v>0.625</v>
      </c>
      <c r="S515" s="36">
        <f>AVERAGE(R513:R515)</f>
        <v>0.20877976190476191</v>
      </c>
    </row>
    <row r="516" spans="1:19" ht="15.75">
      <c r="A516"/>
      <c r="B516"/>
      <c r="C516"/>
      <c r="D516"/>
      <c r="E516"/>
      <c r="F516"/>
      <c r="G516"/>
      <c r="H516"/>
    </row>
    <row r="517" spans="1:19" ht="16.5" thickBot="1">
      <c r="J517" s="73"/>
      <c r="K517" s="17" t="s">
        <v>1181</v>
      </c>
      <c r="L517" s="18"/>
      <c r="M517" s="18"/>
      <c r="N517" s="18"/>
      <c r="O517" s="18"/>
      <c r="P517" s="18"/>
      <c r="Q517" s="18"/>
      <c r="R517" s="18"/>
      <c r="S517"/>
    </row>
    <row r="518" spans="1:19" ht="16.5" thickBot="1">
      <c r="A518" s="17" t="s">
        <v>1183</v>
      </c>
      <c r="B518" s="102"/>
      <c r="C518" s="102"/>
      <c r="D518" s="18"/>
      <c r="E518" s="18"/>
      <c r="F518" s="18"/>
      <c r="G518" s="18"/>
      <c r="H518" s="18"/>
      <c r="I518"/>
      <c r="J518" s="73"/>
      <c r="K518" s="20" t="s">
        <v>1456</v>
      </c>
      <c r="L518" s="48" t="s">
        <v>1457</v>
      </c>
      <c r="M518" s="38" t="s">
        <v>1458</v>
      </c>
      <c r="N518" s="38" t="s">
        <v>1459</v>
      </c>
      <c r="O518" s="48" t="s">
        <v>1460</v>
      </c>
      <c r="P518" s="101" t="s">
        <v>1461</v>
      </c>
      <c r="Q518" s="98" t="s">
        <v>1462</v>
      </c>
      <c r="R518" s="101" t="s">
        <v>1447</v>
      </c>
      <c r="S518" s="25" t="s">
        <v>1463</v>
      </c>
    </row>
    <row r="519" spans="1:19" ht="16.5" thickBot="1">
      <c r="A519" s="20" t="s">
        <v>1456</v>
      </c>
      <c r="B519" s="21" t="s">
        <v>1457</v>
      </c>
      <c r="C519" s="22" t="s">
        <v>1458</v>
      </c>
      <c r="D519" s="22" t="s">
        <v>1459</v>
      </c>
      <c r="E519" s="21" t="s">
        <v>1460</v>
      </c>
      <c r="F519" s="103" t="s">
        <v>1475</v>
      </c>
      <c r="G519" s="24" t="s">
        <v>1461</v>
      </c>
      <c r="H519" s="24" t="s">
        <v>1447</v>
      </c>
      <c r="I519" s="25" t="s">
        <v>1463</v>
      </c>
      <c r="J519" s="73"/>
      <c r="K519" s="86" t="s">
        <v>1464</v>
      </c>
      <c r="L519" s="29"/>
      <c r="M519" s="29">
        <v>13</v>
      </c>
      <c r="N519" s="33"/>
      <c r="O519" s="33"/>
      <c r="P519" s="34">
        <f>M519*10^2*10^4</f>
        <v>13000000</v>
      </c>
      <c r="Q519" s="99"/>
      <c r="R519" s="32">
        <v>100</v>
      </c>
      <c r="S519" s="18"/>
    </row>
    <row r="520" spans="1:19" ht="16.5" thickBot="1">
      <c r="A520" s="28" t="s">
        <v>1464</v>
      </c>
      <c r="B520" s="29" t="s">
        <v>1465</v>
      </c>
      <c r="C520" s="29">
        <v>11</v>
      </c>
      <c r="D520" s="29">
        <v>6</v>
      </c>
      <c r="E520" s="29">
        <v>4</v>
      </c>
      <c r="F520" s="29">
        <v>1</v>
      </c>
      <c r="G520" s="34">
        <f>C520*10^2*10^4</f>
        <v>11000000</v>
      </c>
      <c r="H520" s="32">
        <v>100</v>
      </c>
      <c r="I520"/>
      <c r="J520" s="73"/>
      <c r="K520" s="86" t="s">
        <v>1466</v>
      </c>
      <c r="L520" s="29"/>
      <c r="M520" s="29">
        <v>15</v>
      </c>
      <c r="N520" s="33"/>
      <c r="O520" s="33"/>
      <c r="P520" s="34">
        <f>M520*10^2*10^4</f>
        <v>15000000</v>
      </c>
      <c r="Q520" s="99"/>
      <c r="R520" s="32">
        <v>100</v>
      </c>
      <c r="S520" s="18"/>
    </row>
    <row r="521" spans="1:19" ht="16.5" thickBot="1">
      <c r="A521" s="28" t="s">
        <v>1466</v>
      </c>
      <c r="B521" s="29" t="s">
        <v>1465</v>
      </c>
      <c r="C521" s="29">
        <v>10</v>
      </c>
      <c r="D521" s="29">
        <v>0</v>
      </c>
      <c r="E521" s="29">
        <v>0</v>
      </c>
      <c r="F521" s="29">
        <v>0</v>
      </c>
      <c r="G521" s="34">
        <f t="shared" ref="G521:G522" si="74">C521*10^2*10^4</f>
        <v>10000000</v>
      </c>
      <c r="H521" s="32">
        <v>100</v>
      </c>
      <c r="I521" s="18"/>
      <c r="J521" s="73"/>
      <c r="K521" s="35" t="s">
        <v>1467</v>
      </c>
      <c r="L521" s="29"/>
      <c r="M521" s="29">
        <v>19</v>
      </c>
      <c r="N521" s="33"/>
      <c r="O521" s="33"/>
      <c r="P521" s="34">
        <f>M521*10^2*10^4</f>
        <v>19000000</v>
      </c>
      <c r="Q521" s="99">
        <f>STDEV(P519:P521)</f>
        <v>3055050.4633038901</v>
      </c>
      <c r="R521" s="32">
        <v>100</v>
      </c>
      <c r="S521" s="18">
        <f>AVERAGE(R519:R521)</f>
        <v>100</v>
      </c>
    </row>
    <row r="522" spans="1:19" ht="16.5" thickBot="1">
      <c r="A522" s="35" t="s">
        <v>1467</v>
      </c>
      <c r="B522" s="29" t="s">
        <v>1465</v>
      </c>
      <c r="C522" s="29">
        <v>16</v>
      </c>
      <c r="D522" s="29">
        <v>6</v>
      </c>
      <c r="E522" s="29">
        <v>4</v>
      </c>
      <c r="F522" s="29">
        <v>1</v>
      </c>
      <c r="G522" s="34">
        <f t="shared" si="74"/>
        <v>16000000</v>
      </c>
      <c r="H522" s="32">
        <v>100</v>
      </c>
      <c r="I522" s="18">
        <f>AVERAGE(H520:H522)</f>
        <v>100</v>
      </c>
      <c r="J522" s="73"/>
      <c r="K522" s="37" t="s">
        <v>1468</v>
      </c>
      <c r="L522" s="48" t="s">
        <v>1457</v>
      </c>
      <c r="M522" s="38" t="s">
        <v>1458</v>
      </c>
      <c r="N522" s="38" t="s">
        <v>1459</v>
      </c>
      <c r="O522" s="48" t="s">
        <v>1460</v>
      </c>
      <c r="P522" s="34"/>
      <c r="Q522" s="99"/>
      <c r="R522" s="18"/>
      <c r="S522" s="18"/>
    </row>
    <row r="523" spans="1:19" ht="16.5" thickBot="1">
      <c r="A523" s="37" t="s">
        <v>1468</v>
      </c>
      <c r="B523" s="21" t="s">
        <v>1457</v>
      </c>
      <c r="C523" s="51" t="s">
        <v>1458</v>
      </c>
      <c r="D523" s="22" t="s">
        <v>1459</v>
      </c>
      <c r="E523" s="21" t="s">
        <v>1460</v>
      </c>
      <c r="F523" s="104" t="s">
        <v>1475</v>
      </c>
      <c r="G523" s="34"/>
      <c r="H523" s="18"/>
      <c r="I523" s="18"/>
      <c r="J523" s="73"/>
      <c r="K523" s="86" t="s">
        <v>1464</v>
      </c>
      <c r="L523" s="29"/>
      <c r="M523" s="33">
        <v>12</v>
      </c>
      <c r="N523" s="33"/>
      <c r="O523" s="33"/>
      <c r="P523" s="34">
        <f>M523*10^2*10^4</f>
        <v>12000000</v>
      </c>
      <c r="Q523" s="99"/>
      <c r="R523" s="36">
        <f>(P523*100)/P519</f>
        <v>92.307692307692307</v>
      </c>
      <c r="S523" s="18"/>
    </row>
    <row r="524" spans="1:19" ht="16.5" thickBot="1">
      <c r="A524" s="28" t="s">
        <v>1464</v>
      </c>
      <c r="B524" s="29"/>
      <c r="C524" s="29">
        <v>8</v>
      </c>
      <c r="D524" s="29">
        <v>0</v>
      </c>
      <c r="E524" s="29">
        <v>0</v>
      </c>
      <c r="F524" s="29">
        <v>0</v>
      </c>
      <c r="G524" s="34">
        <f>C524*10^6</f>
        <v>8000000</v>
      </c>
      <c r="H524" s="36">
        <f>(G524*100)/G520</f>
        <v>72.727272727272734</v>
      </c>
      <c r="I524" s="18"/>
      <c r="J524" s="73"/>
      <c r="K524" s="86" t="s">
        <v>1469</v>
      </c>
      <c r="L524" s="29"/>
      <c r="M524" s="33">
        <v>13</v>
      </c>
      <c r="N524" s="33"/>
      <c r="O524" s="33"/>
      <c r="P524" s="34">
        <f>M524*10^2*10^4</f>
        <v>13000000</v>
      </c>
      <c r="Q524" s="99"/>
      <c r="R524" s="36">
        <f t="shared" ref="R524:R525" si="75">(P524*100)/P520</f>
        <v>86.666666666666671</v>
      </c>
      <c r="S524" s="18"/>
    </row>
    <row r="525" spans="1:19" ht="16.5" thickBot="1">
      <c r="A525" s="28" t="s">
        <v>1469</v>
      </c>
      <c r="B525" s="29"/>
      <c r="C525" s="29">
        <v>8</v>
      </c>
      <c r="D525" s="29">
        <v>0</v>
      </c>
      <c r="E525" s="29">
        <v>0</v>
      </c>
      <c r="F525" s="29">
        <v>0</v>
      </c>
      <c r="G525" s="34">
        <f t="shared" ref="G525:G526" si="76">C525*10^6</f>
        <v>8000000</v>
      </c>
      <c r="H525" s="36">
        <f t="shared" ref="H525:H526" si="77">(G525*100)/G521</f>
        <v>80</v>
      </c>
      <c r="I525" s="18"/>
      <c r="J525" s="73"/>
      <c r="K525" s="35" t="s">
        <v>1467</v>
      </c>
      <c r="L525" s="29"/>
      <c r="M525" s="33">
        <v>25</v>
      </c>
      <c r="N525" s="33"/>
      <c r="O525" s="33"/>
      <c r="P525" s="34">
        <f>M525*10^2*10^4</f>
        <v>25000000</v>
      </c>
      <c r="Q525" s="99">
        <f>STDEV(P523:P525)</f>
        <v>7234178.1380702341</v>
      </c>
      <c r="R525" s="36">
        <f t="shared" si="75"/>
        <v>131.57894736842104</v>
      </c>
      <c r="S525" s="36">
        <f>AVERAGE(R523:R525)</f>
        <v>103.51776878092669</v>
      </c>
    </row>
    <row r="526" spans="1:19" ht="16.5" thickBot="1">
      <c r="A526" s="35" t="s">
        <v>1467</v>
      </c>
      <c r="B526" s="29"/>
      <c r="C526" s="29">
        <v>12</v>
      </c>
      <c r="D526" s="29">
        <v>0</v>
      </c>
      <c r="E526" s="29">
        <v>0</v>
      </c>
      <c r="F526" s="29">
        <v>0</v>
      </c>
      <c r="G526" s="34">
        <f t="shared" si="76"/>
        <v>12000000</v>
      </c>
      <c r="H526" s="36">
        <f t="shared" si="77"/>
        <v>75</v>
      </c>
      <c r="I526" s="36">
        <f>AVERAGE(H524:H526)</f>
        <v>75.909090909090921</v>
      </c>
      <c r="J526" s="73"/>
      <c r="K526" s="37" t="s">
        <v>1470</v>
      </c>
      <c r="L526" s="48" t="s">
        <v>1457</v>
      </c>
      <c r="M526" s="38" t="s">
        <v>1458</v>
      </c>
      <c r="N526" s="38" t="s">
        <v>1459</v>
      </c>
      <c r="O526" s="48" t="s">
        <v>1460</v>
      </c>
      <c r="P526" s="34"/>
      <c r="Q526" s="99"/>
      <c r="R526" s="36"/>
      <c r="S526" s="18"/>
    </row>
    <row r="527" spans="1:19" ht="16.5" thickBot="1">
      <c r="A527" s="37" t="s">
        <v>1470</v>
      </c>
      <c r="B527" s="21" t="s">
        <v>1457</v>
      </c>
      <c r="C527" s="51" t="s">
        <v>1458</v>
      </c>
      <c r="D527" s="22" t="s">
        <v>1459</v>
      </c>
      <c r="E527" s="21" t="s">
        <v>1460</v>
      </c>
      <c r="F527" s="104" t="s">
        <v>1475</v>
      </c>
      <c r="G527" s="34"/>
      <c r="H527" s="18"/>
      <c r="I527" s="18"/>
      <c r="J527" s="73"/>
      <c r="K527" s="86" t="s">
        <v>1464</v>
      </c>
      <c r="L527" s="29"/>
      <c r="M527" s="29"/>
      <c r="N527" s="33">
        <v>6</v>
      </c>
      <c r="O527" s="33"/>
      <c r="P527" s="34">
        <f>N527*10^7</f>
        <v>60000000</v>
      </c>
      <c r="Q527" s="99"/>
      <c r="R527" s="36">
        <f>(P527*100)/P519</f>
        <v>461.53846153846155</v>
      </c>
      <c r="S527" s="18"/>
    </row>
    <row r="528" spans="1:19" ht="16.5" thickBot="1">
      <c r="A528" s="28" t="s">
        <v>1464</v>
      </c>
      <c r="B528" s="29" t="s">
        <v>1465</v>
      </c>
      <c r="C528" s="29">
        <v>7</v>
      </c>
      <c r="D528" s="29">
        <v>6</v>
      </c>
      <c r="E528" s="29">
        <v>3</v>
      </c>
      <c r="F528" s="29">
        <v>0</v>
      </c>
      <c r="G528" s="34">
        <f>C528*10^2*10^4</f>
        <v>7000000</v>
      </c>
      <c r="H528" s="36">
        <f>(G528*100)/G520</f>
        <v>63.636363636363633</v>
      </c>
      <c r="I528" s="18"/>
      <c r="J528" s="73"/>
      <c r="K528" s="86" t="s">
        <v>1466</v>
      </c>
      <c r="L528" s="29"/>
      <c r="M528" s="29"/>
      <c r="N528" s="33">
        <v>8</v>
      </c>
      <c r="O528" s="33"/>
      <c r="P528" s="34">
        <f>N528*10^7</f>
        <v>80000000</v>
      </c>
      <c r="Q528" s="99"/>
      <c r="R528" s="36">
        <f t="shared" ref="R528:R529" si="78">(P528*100)/P520</f>
        <v>533.33333333333337</v>
      </c>
      <c r="S528" s="18"/>
    </row>
    <row r="529" spans="1:19" ht="16.5" thickBot="1">
      <c r="A529" s="28" t="s">
        <v>1466</v>
      </c>
      <c r="B529" s="29" t="s">
        <v>1465</v>
      </c>
      <c r="C529" s="29">
        <v>10</v>
      </c>
      <c r="D529" s="29">
        <v>6</v>
      </c>
      <c r="E529" s="29">
        <v>3</v>
      </c>
      <c r="F529" s="29">
        <v>2</v>
      </c>
      <c r="G529" s="34">
        <f t="shared" ref="G529:G530" si="79">C529*10^2*10^4</f>
        <v>10000000</v>
      </c>
      <c r="H529" s="36">
        <f>(G529*100)/G521</f>
        <v>100</v>
      </c>
      <c r="I529" s="18"/>
      <c r="J529" s="73"/>
      <c r="K529" s="35" t="s">
        <v>1467</v>
      </c>
      <c r="L529" s="29"/>
      <c r="M529" s="29"/>
      <c r="N529" s="33">
        <v>14</v>
      </c>
      <c r="O529" s="33"/>
      <c r="P529" s="34">
        <f>N529*10^7</f>
        <v>140000000</v>
      </c>
      <c r="Q529" s="99">
        <f>STDEV(P527:P529)</f>
        <v>41633319.989322662</v>
      </c>
      <c r="R529" s="36">
        <f t="shared" si="78"/>
        <v>736.84210526315792</v>
      </c>
      <c r="S529" s="36">
        <f>AVERAGE(R527:R529)</f>
        <v>577.23796671165098</v>
      </c>
    </row>
    <row r="530" spans="1:19" ht="16.5" thickBot="1">
      <c r="A530" s="35" t="s">
        <v>1467</v>
      </c>
      <c r="B530" s="29" t="s">
        <v>1465</v>
      </c>
      <c r="C530" s="29">
        <v>9</v>
      </c>
      <c r="D530" s="29">
        <v>7</v>
      </c>
      <c r="E530" s="29">
        <v>3</v>
      </c>
      <c r="F530" s="29">
        <v>2</v>
      </c>
      <c r="G530" s="34">
        <f t="shared" si="79"/>
        <v>9000000</v>
      </c>
      <c r="H530" s="36">
        <f>(G530*100)/G522</f>
        <v>56.25</v>
      </c>
      <c r="I530" s="36">
        <f>AVERAGE(H528:H530)</f>
        <v>73.295454545454547</v>
      </c>
      <c r="J530" s="73"/>
      <c r="K530" s="37" t="s">
        <v>1471</v>
      </c>
      <c r="L530" s="48" t="s">
        <v>1457</v>
      </c>
      <c r="M530" s="38" t="s">
        <v>1458</v>
      </c>
      <c r="N530" s="38" t="s">
        <v>1459</v>
      </c>
      <c r="O530" s="48" t="s">
        <v>1460</v>
      </c>
      <c r="P530" s="34"/>
      <c r="Q530" s="99"/>
      <c r="R530" s="36"/>
      <c r="S530" s="18"/>
    </row>
    <row r="531" spans="1:19" ht="16.5" thickBot="1">
      <c r="A531" s="37" t="s">
        <v>1471</v>
      </c>
      <c r="B531" s="21" t="s">
        <v>1457</v>
      </c>
      <c r="C531" s="51" t="s">
        <v>1458</v>
      </c>
      <c r="D531" s="22" t="s">
        <v>1459</v>
      </c>
      <c r="E531" s="21" t="s">
        <v>1460</v>
      </c>
      <c r="F531" s="104" t="s">
        <v>1475</v>
      </c>
      <c r="G531" s="34"/>
      <c r="H531" s="18"/>
      <c r="I531" s="18"/>
      <c r="J531" s="73"/>
      <c r="K531" s="86" t="s">
        <v>1464</v>
      </c>
      <c r="L531" s="29"/>
      <c r="M531" s="29"/>
      <c r="N531" s="33">
        <v>11</v>
      </c>
      <c r="O531" s="33"/>
      <c r="P531" s="34">
        <f>N531*10^7</f>
        <v>110000000</v>
      </c>
      <c r="Q531" s="99"/>
      <c r="R531" s="36">
        <f>(P531*100)/P519</f>
        <v>846.15384615384619</v>
      </c>
      <c r="S531" s="18"/>
    </row>
    <row r="532" spans="1:19" ht="16.5" thickBot="1">
      <c r="A532" s="28" t="s">
        <v>1464</v>
      </c>
      <c r="B532" s="29" t="s">
        <v>1465</v>
      </c>
      <c r="C532" s="29">
        <v>12</v>
      </c>
      <c r="D532" s="29">
        <v>3</v>
      </c>
      <c r="E532" s="29">
        <v>2</v>
      </c>
      <c r="F532" s="29">
        <v>0</v>
      </c>
      <c r="G532" s="34">
        <f>C532*10^2*10^4</f>
        <v>12000000</v>
      </c>
      <c r="H532" s="36">
        <f>(G532*100)/G520</f>
        <v>109.09090909090909</v>
      </c>
      <c r="I532" s="18"/>
      <c r="J532" s="73"/>
      <c r="K532" s="86" t="s">
        <v>1466</v>
      </c>
      <c r="L532" s="29"/>
      <c r="M532" s="29"/>
      <c r="N532" s="33">
        <v>14</v>
      </c>
      <c r="O532" s="33"/>
      <c r="P532" s="34">
        <f>N532*10^7</f>
        <v>140000000</v>
      </c>
      <c r="Q532" s="99"/>
      <c r="R532" s="36">
        <f t="shared" ref="R532:R533" si="80">(P532*100)/P520</f>
        <v>933.33333333333337</v>
      </c>
      <c r="S532" s="18"/>
    </row>
    <row r="533" spans="1:19" ht="16.5" thickBot="1">
      <c r="A533" s="28" t="s">
        <v>1466</v>
      </c>
      <c r="B533" s="29" t="s">
        <v>1465</v>
      </c>
      <c r="C533" s="29">
        <v>14</v>
      </c>
      <c r="D533" s="29">
        <v>3</v>
      </c>
      <c r="E533" s="29">
        <v>1</v>
      </c>
      <c r="F533" s="29">
        <v>0</v>
      </c>
      <c r="G533" s="34">
        <f t="shared" ref="G533:G534" si="81">C533*10^2*10^4</f>
        <v>14000000</v>
      </c>
      <c r="H533" s="36">
        <f t="shared" ref="H533:H534" si="82">(G533*100)/G521</f>
        <v>140</v>
      </c>
      <c r="I533" s="18"/>
      <c r="J533" s="73"/>
      <c r="K533" s="35" t="s">
        <v>1467</v>
      </c>
      <c r="L533" s="29"/>
      <c r="M533" s="29"/>
      <c r="N533" s="33">
        <v>20</v>
      </c>
      <c r="O533" s="33"/>
      <c r="P533" s="34">
        <f>N533*10^7</f>
        <v>200000000</v>
      </c>
      <c r="Q533" s="99">
        <f>STDEV(P531:P533)</f>
        <v>45825756.9495584</v>
      </c>
      <c r="R533" s="36">
        <f t="shared" si="80"/>
        <v>1052.6315789473683</v>
      </c>
      <c r="S533" s="36">
        <f>AVERAGE(R531:R533)</f>
        <v>944.0395861448493</v>
      </c>
    </row>
    <row r="534" spans="1:19" ht="16.5" thickBot="1">
      <c r="A534" s="35" t="s">
        <v>1467</v>
      </c>
      <c r="B534" s="29">
        <v>28</v>
      </c>
      <c r="C534" s="29">
        <v>18</v>
      </c>
      <c r="D534" s="29">
        <v>3</v>
      </c>
      <c r="E534" s="29">
        <v>2</v>
      </c>
      <c r="F534" s="29">
        <v>0</v>
      </c>
      <c r="G534" s="34">
        <f t="shared" si="81"/>
        <v>18000000</v>
      </c>
      <c r="H534" s="36">
        <f t="shared" si="82"/>
        <v>112.5</v>
      </c>
      <c r="I534" s="36">
        <f>AVERAGE(H532:H534)</f>
        <v>120.53030303030305</v>
      </c>
      <c r="J534" s="73"/>
      <c r="K534" s="37" t="s">
        <v>1472</v>
      </c>
      <c r="L534" s="48" t="s">
        <v>1457</v>
      </c>
      <c r="M534" s="38">
        <v>23</v>
      </c>
      <c r="N534" s="38" t="s">
        <v>1459</v>
      </c>
      <c r="O534" s="48" t="s">
        <v>1460</v>
      </c>
      <c r="P534" s="34"/>
      <c r="Q534" s="99"/>
      <c r="R534" s="36"/>
      <c r="S534" s="18"/>
    </row>
    <row r="535" spans="1:19" ht="16.5" thickBot="1">
      <c r="A535" s="37" t="s">
        <v>1472</v>
      </c>
      <c r="B535" s="21" t="s">
        <v>1457</v>
      </c>
      <c r="C535" s="51" t="s">
        <v>1458</v>
      </c>
      <c r="D535" s="22" t="s">
        <v>1459</v>
      </c>
      <c r="E535" s="21" t="s">
        <v>1460</v>
      </c>
      <c r="F535" s="104" t="s">
        <v>1475</v>
      </c>
      <c r="G535" s="34"/>
      <c r="H535" s="18"/>
      <c r="I535" s="18"/>
      <c r="J535" s="73"/>
      <c r="K535" s="86" t="s">
        <v>1464</v>
      </c>
      <c r="L535" s="29"/>
      <c r="M535" s="29"/>
      <c r="N535" s="33">
        <v>15</v>
      </c>
      <c r="O535" s="33"/>
      <c r="P535" s="34">
        <f>N535*10^7</f>
        <v>150000000</v>
      </c>
      <c r="Q535" s="99"/>
      <c r="R535" s="36">
        <f>(P535*100)/P519</f>
        <v>1153.8461538461538</v>
      </c>
      <c r="S535" s="18"/>
    </row>
    <row r="536" spans="1:19" ht="16.5" thickBot="1">
      <c r="A536" s="28" t="s">
        <v>1464</v>
      </c>
      <c r="B536" s="29" t="s">
        <v>1465</v>
      </c>
      <c r="C536" s="29">
        <v>14</v>
      </c>
      <c r="D536" s="29">
        <v>1</v>
      </c>
      <c r="E536" s="29">
        <v>0</v>
      </c>
      <c r="F536" s="29">
        <v>0</v>
      </c>
      <c r="G536" s="34">
        <f>C536*10^2*10^4</f>
        <v>14000000</v>
      </c>
      <c r="H536" s="36">
        <f>(G536*100)/G520</f>
        <v>127.27272727272727</v>
      </c>
      <c r="I536" s="18"/>
      <c r="J536" s="73"/>
      <c r="K536" s="86" t="s">
        <v>1466</v>
      </c>
      <c r="L536" s="29"/>
      <c r="M536" s="29"/>
      <c r="N536" s="33">
        <v>17</v>
      </c>
      <c r="O536" s="33"/>
      <c r="P536" s="34">
        <f>N536*10^7</f>
        <v>170000000</v>
      </c>
      <c r="Q536" s="99"/>
      <c r="R536" s="36">
        <f t="shared" ref="R536:R537" si="83">(P536*100)/P520</f>
        <v>1133.3333333333333</v>
      </c>
      <c r="S536" s="18"/>
    </row>
    <row r="537" spans="1:19" ht="16.5" thickBot="1">
      <c r="A537" s="28" t="s">
        <v>1466</v>
      </c>
      <c r="B537" s="29" t="s">
        <v>1465</v>
      </c>
      <c r="C537" s="29">
        <v>15</v>
      </c>
      <c r="D537" s="29">
        <v>0</v>
      </c>
      <c r="E537" s="29">
        <v>0</v>
      </c>
      <c r="F537" s="29">
        <v>0</v>
      </c>
      <c r="G537" s="34">
        <f t="shared" ref="G537:G538" si="84">C537*10^2*10^4</f>
        <v>15000000</v>
      </c>
      <c r="H537" s="36">
        <f t="shared" ref="H537:H538" si="85">(G537*100)/G521</f>
        <v>150</v>
      </c>
      <c r="I537" s="18"/>
      <c r="K537" s="35" t="s">
        <v>1467</v>
      </c>
      <c r="L537" s="29"/>
      <c r="M537" s="29"/>
      <c r="N537" s="33">
        <v>28</v>
      </c>
      <c r="O537" s="33"/>
      <c r="P537" s="34">
        <f>N537*10^7</f>
        <v>280000000</v>
      </c>
      <c r="Q537" s="99">
        <f>STDEV(P535:P537)</f>
        <v>70000000</v>
      </c>
      <c r="R537" s="36">
        <f t="shared" si="83"/>
        <v>1473.6842105263158</v>
      </c>
      <c r="S537" s="36">
        <f>AVERAGE(R535:R537)</f>
        <v>1253.621232568601</v>
      </c>
    </row>
    <row r="538" spans="1:19" ht="16.5" thickBot="1">
      <c r="A538" s="35" t="s">
        <v>1467</v>
      </c>
      <c r="B538" s="29" t="s">
        <v>1465</v>
      </c>
      <c r="C538" s="29">
        <v>16</v>
      </c>
      <c r="D538" s="29">
        <v>2</v>
      </c>
      <c r="E538" s="29">
        <v>0</v>
      </c>
      <c r="F538" s="29">
        <v>0</v>
      </c>
      <c r="G538" s="34">
        <f t="shared" si="84"/>
        <v>16000000</v>
      </c>
      <c r="H538" s="36">
        <f t="shared" si="85"/>
        <v>100</v>
      </c>
      <c r="I538" s="36">
        <f>AVERAGE(H536:H538)</f>
        <v>125.75757575757575</v>
      </c>
      <c r="J538"/>
    </row>
    <row r="539" spans="1:19" ht="15.75">
      <c r="R539"/>
    </row>
    <row r="540" spans="1:19" ht="15.75">
      <c r="R540"/>
    </row>
    <row r="541" spans="1:19" ht="15.75">
      <c r="R541"/>
    </row>
    <row r="542" spans="1:19" ht="15.75">
      <c r="R542"/>
    </row>
    <row r="543" spans="1:19" ht="15.75">
      <c r="K543"/>
      <c r="L543"/>
      <c r="M543"/>
      <c r="N543"/>
      <c r="O543"/>
      <c r="P543"/>
      <c r="Q543"/>
      <c r="R543"/>
    </row>
    <row r="544" spans="1:19" ht="15.75">
      <c r="A544"/>
      <c r="B544"/>
      <c r="C544"/>
      <c r="D544"/>
      <c r="E544"/>
      <c r="F544"/>
      <c r="G544"/>
      <c r="H544"/>
      <c r="I544"/>
      <c r="K544"/>
      <c r="L544"/>
      <c r="M544"/>
      <c r="N544"/>
      <c r="O544"/>
      <c r="P544"/>
      <c r="Q544"/>
      <c r="R544"/>
    </row>
    <row r="545" spans="1:18" ht="15.75">
      <c r="A545"/>
      <c r="B545"/>
      <c r="C545"/>
      <c r="D545"/>
      <c r="E545"/>
      <c r="F545"/>
      <c r="G545"/>
      <c r="H545"/>
      <c r="I545"/>
      <c r="R545"/>
    </row>
    <row r="546" spans="1:18" ht="15.75">
      <c r="R546"/>
    </row>
    <row r="547" spans="1:18" ht="15.75">
      <c r="R547"/>
    </row>
    <row r="548" spans="1:18" ht="15.75">
      <c r="R548"/>
    </row>
    <row r="549" spans="1:18" ht="15.75">
      <c r="R549"/>
    </row>
    <row r="550" spans="1:18" ht="15.75">
      <c r="R550"/>
    </row>
    <row r="551" spans="1:18" ht="15.75">
      <c r="R551"/>
    </row>
    <row r="552" spans="1:18" ht="15.75">
      <c r="R552"/>
    </row>
    <row r="553" spans="1:18" ht="15.75">
      <c r="R553"/>
    </row>
    <row r="554" spans="1:18" ht="15.75">
      <c r="R554"/>
    </row>
    <row r="555" spans="1:18" ht="15.75">
      <c r="R555"/>
    </row>
    <row r="556" spans="1:18" ht="15.75">
      <c r="R556"/>
    </row>
    <row r="557" spans="1:18" ht="15.75">
      <c r="R557"/>
    </row>
    <row r="558" spans="1:18" ht="15.75">
      <c r="R558"/>
    </row>
    <row r="559" spans="1:18" ht="15.75">
      <c r="R559"/>
    </row>
    <row r="560" spans="1:18" ht="15.75">
      <c r="R560"/>
    </row>
    <row r="561" spans="1:18" ht="15.75">
      <c r="R561"/>
    </row>
    <row r="562" spans="1:18" ht="15.75">
      <c r="J562" s="98" t="s">
        <v>1462</v>
      </c>
      <c r="R562"/>
    </row>
    <row r="563" spans="1:18" ht="15.75">
      <c r="J563" s="99"/>
      <c r="R563"/>
    </row>
    <row r="564" spans="1:18" ht="15.75">
      <c r="J564" s="34"/>
      <c r="R564"/>
    </row>
    <row r="565" spans="1:18" ht="15.75">
      <c r="J565" s="34">
        <f>STDEV(G520:G522)</f>
        <v>3214550.2536643199</v>
      </c>
      <c r="R565"/>
    </row>
    <row r="566" spans="1:18" ht="15.75">
      <c r="J566" s="99"/>
      <c r="K566"/>
      <c r="L566"/>
      <c r="M566"/>
      <c r="N566"/>
      <c r="O566"/>
      <c r="P566"/>
      <c r="Q566"/>
      <c r="R566"/>
    </row>
    <row r="567" spans="1:18" ht="15.75">
      <c r="J567" s="99"/>
      <c r="K567"/>
      <c r="L567"/>
      <c r="M567"/>
      <c r="N567"/>
      <c r="O567"/>
      <c r="P567"/>
      <c r="Q567"/>
      <c r="R567"/>
    </row>
    <row r="568" spans="1:18" ht="15.75">
      <c r="A568"/>
      <c r="B568"/>
      <c r="C568"/>
      <c r="D568"/>
      <c r="E568"/>
      <c r="F568"/>
      <c r="G568"/>
      <c r="H568"/>
      <c r="I568"/>
      <c r="J568" s="99"/>
      <c r="R568"/>
    </row>
    <row r="569" spans="1:18" ht="15.75">
      <c r="A569"/>
      <c r="B569"/>
      <c r="C569"/>
      <c r="D569"/>
      <c r="E569"/>
      <c r="F569"/>
      <c r="G569"/>
      <c r="H569"/>
      <c r="I569"/>
      <c r="J569" s="99">
        <f>STDEV(G524:G526)</f>
        <v>2309401.0767585021</v>
      </c>
    </row>
    <row r="570" spans="1:18">
      <c r="J570" s="99"/>
    </row>
    <row r="571" spans="1:18">
      <c r="J571" s="99"/>
    </row>
    <row r="572" spans="1:18">
      <c r="J572" s="99"/>
    </row>
    <row r="573" spans="1:18">
      <c r="J573" s="99">
        <f>STDEV(G528:G530)</f>
        <v>1527525.231651945</v>
      </c>
    </row>
    <row r="574" spans="1:18">
      <c r="J574" s="99"/>
    </row>
    <row r="575" spans="1:18">
      <c r="J575" s="99"/>
    </row>
    <row r="576" spans="1:18">
      <c r="J576" s="99"/>
    </row>
    <row r="577" spans="1:18">
      <c r="J577" s="99">
        <f>STDEV(G532:G534)</f>
        <v>3055050.4633038901</v>
      </c>
    </row>
    <row r="578" spans="1:18">
      <c r="J578" s="99"/>
    </row>
    <row r="579" spans="1:18">
      <c r="J579" s="99"/>
    </row>
    <row r="580" spans="1:18">
      <c r="J580" s="99"/>
    </row>
    <row r="581" spans="1:18">
      <c r="J581" s="99">
        <f>STDEV(G536:G538)</f>
        <v>1000000</v>
      </c>
    </row>
    <row r="587" spans="1:18" ht="15.75">
      <c r="J587"/>
    </row>
    <row r="588" spans="1:18" ht="15.75">
      <c r="J588"/>
    </row>
    <row r="590" spans="1:18" ht="15.75">
      <c r="K590"/>
      <c r="L590"/>
      <c r="M590"/>
      <c r="N590"/>
      <c r="O590"/>
      <c r="P590"/>
      <c r="Q590"/>
      <c r="R590"/>
    </row>
    <row r="591" spans="1:18" ht="15.75">
      <c r="A591"/>
      <c r="K591"/>
      <c r="L591"/>
      <c r="M591"/>
      <c r="N591"/>
      <c r="O591"/>
      <c r="P591"/>
      <c r="Q591"/>
      <c r="R591"/>
    </row>
    <row r="592" spans="1:18" ht="15.75">
      <c r="A592"/>
      <c r="K592"/>
      <c r="L592"/>
      <c r="M592"/>
      <c r="N592"/>
      <c r="O592"/>
      <c r="P592"/>
      <c r="Q592"/>
      <c r="R592"/>
    </row>
    <row r="593" spans="1:18" ht="15.75">
      <c r="A593"/>
      <c r="K593"/>
      <c r="L593"/>
      <c r="M593"/>
      <c r="N593"/>
      <c r="O593"/>
      <c r="P593"/>
      <c r="Q593"/>
      <c r="R593"/>
    </row>
    <row r="594" spans="1:18" ht="15.75">
      <c r="A594"/>
      <c r="K594"/>
      <c r="L594"/>
      <c r="M594"/>
      <c r="N594"/>
      <c r="O594"/>
      <c r="P594"/>
      <c r="Q594"/>
      <c r="R594"/>
    </row>
    <row r="595" spans="1:18" ht="15.75">
      <c r="A595"/>
      <c r="K595"/>
      <c r="L595"/>
      <c r="M595"/>
      <c r="N595"/>
      <c r="O595"/>
      <c r="P595"/>
      <c r="Q595"/>
      <c r="R595"/>
    </row>
    <row r="596" spans="1:18" ht="15.75">
      <c r="A596"/>
      <c r="K596"/>
      <c r="L596"/>
      <c r="M596"/>
      <c r="N596"/>
      <c r="O596"/>
      <c r="P596"/>
      <c r="Q596"/>
      <c r="R596"/>
    </row>
    <row r="597" spans="1:18" ht="15.75">
      <c r="A597"/>
      <c r="K597"/>
      <c r="L597"/>
      <c r="M597"/>
      <c r="N597"/>
      <c r="O597"/>
      <c r="P597"/>
      <c r="Q597"/>
      <c r="R597"/>
    </row>
    <row r="598" spans="1:18" ht="15.75">
      <c r="A598"/>
      <c r="K598"/>
      <c r="L598"/>
      <c r="M598"/>
      <c r="N598"/>
      <c r="O598"/>
      <c r="P598"/>
      <c r="Q598"/>
      <c r="R598"/>
    </row>
    <row r="599" spans="1:18" ht="15.75">
      <c r="A599"/>
      <c r="K599"/>
      <c r="L599"/>
      <c r="M599"/>
      <c r="N599"/>
      <c r="O599"/>
      <c r="P599"/>
      <c r="Q599"/>
      <c r="R599"/>
    </row>
    <row r="600" spans="1:18" ht="15.75">
      <c r="A600"/>
      <c r="K600"/>
      <c r="L600"/>
      <c r="M600"/>
      <c r="N600"/>
      <c r="O600"/>
      <c r="P600"/>
      <c r="Q600"/>
      <c r="R600"/>
    </row>
    <row r="601" spans="1:18" ht="15.75">
      <c r="A601"/>
      <c r="K601"/>
      <c r="L601"/>
      <c r="M601"/>
      <c r="N601"/>
      <c r="O601"/>
      <c r="P601"/>
      <c r="Q601"/>
      <c r="R601"/>
    </row>
    <row r="602" spans="1:18" ht="15.75">
      <c r="A602"/>
      <c r="K602"/>
      <c r="L602"/>
      <c r="M602"/>
      <c r="N602"/>
      <c r="O602"/>
      <c r="P602"/>
      <c r="Q602"/>
      <c r="R602"/>
    </row>
    <row r="603" spans="1:18" ht="15.75">
      <c r="A603"/>
      <c r="K603"/>
      <c r="L603"/>
      <c r="M603"/>
      <c r="N603"/>
      <c r="O603"/>
      <c r="P603"/>
      <c r="Q603"/>
      <c r="R603"/>
    </row>
    <row r="604" spans="1:18" ht="15.75">
      <c r="A604"/>
      <c r="K604"/>
      <c r="L604"/>
      <c r="M604"/>
      <c r="N604"/>
      <c r="O604"/>
      <c r="P604"/>
      <c r="Q604"/>
      <c r="R604"/>
    </row>
    <row r="605" spans="1:18" ht="15.75">
      <c r="A605"/>
      <c r="K605"/>
      <c r="L605"/>
      <c r="M605"/>
      <c r="N605"/>
      <c r="O605"/>
      <c r="P605"/>
      <c r="Q605"/>
      <c r="R605"/>
    </row>
    <row r="606" spans="1:18" ht="15.75">
      <c r="A606"/>
      <c r="K606"/>
      <c r="L606"/>
      <c r="M606"/>
      <c r="N606"/>
      <c r="O606"/>
      <c r="P606"/>
      <c r="Q606"/>
      <c r="R606"/>
    </row>
    <row r="607" spans="1:18" ht="15.75">
      <c r="A607"/>
      <c r="K607"/>
      <c r="L607"/>
      <c r="M607"/>
      <c r="N607"/>
      <c r="O607"/>
      <c r="P607"/>
      <c r="Q607"/>
      <c r="R607"/>
    </row>
    <row r="608" spans="1:18" ht="15.75">
      <c r="A608"/>
      <c r="K608"/>
      <c r="L608"/>
      <c r="M608"/>
      <c r="N608"/>
      <c r="O608"/>
      <c r="P608"/>
      <c r="Q608"/>
      <c r="R608"/>
    </row>
    <row r="609" spans="1:18" ht="15.75">
      <c r="A609"/>
      <c r="K609"/>
      <c r="L609"/>
      <c r="M609"/>
      <c r="N609"/>
      <c r="O609"/>
      <c r="P609"/>
      <c r="Q609"/>
      <c r="R609"/>
    </row>
    <row r="610" spans="1:18" ht="15.75">
      <c r="A610"/>
      <c r="K610"/>
      <c r="L610"/>
      <c r="M610"/>
      <c r="N610"/>
      <c r="O610"/>
      <c r="P610"/>
      <c r="Q610"/>
      <c r="R610"/>
    </row>
    <row r="611" spans="1:18" ht="15.75">
      <c r="A611"/>
      <c r="J611"/>
      <c r="K611"/>
      <c r="L611"/>
      <c r="M611"/>
      <c r="N611"/>
      <c r="O611"/>
      <c r="P611"/>
      <c r="Q611"/>
      <c r="R611"/>
    </row>
    <row r="612" spans="1:18" ht="15.75">
      <c r="A612"/>
      <c r="J612"/>
      <c r="K612"/>
      <c r="L612"/>
      <c r="M612"/>
      <c r="N612"/>
      <c r="O612"/>
      <c r="P612"/>
      <c r="Q612"/>
      <c r="R612"/>
    </row>
    <row r="613" spans="1:18" ht="15.75">
      <c r="A613"/>
      <c r="J613"/>
    </row>
    <row r="614" spans="1:18" ht="15.75">
      <c r="A614"/>
      <c r="J614"/>
    </row>
    <row r="615" spans="1:18" ht="15.75">
      <c r="A615"/>
      <c r="J615"/>
    </row>
    <row r="616" spans="1:18" ht="15.75">
      <c r="A616"/>
      <c r="J616"/>
    </row>
    <row r="617" spans="1:18" ht="15.75">
      <c r="A617"/>
      <c r="J617"/>
    </row>
    <row r="618" spans="1:18" ht="15.75">
      <c r="A618"/>
      <c r="J618"/>
    </row>
    <row r="619" spans="1:18" ht="15.75">
      <c r="A619"/>
      <c r="J619"/>
    </row>
    <row r="620" spans="1:18" ht="15.75">
      <c r="A620"/>
      <c r="J620"/>
    </row>
    <row r="621" spans="1:18" ht="15.75">
      <c r="A621"/>
      <c r="J621"/>
    </row>
    <row r="622" spans="1:18" ht="15.75">
      <c r="A622"/>
      <c r="J622"/>
    </row>
    <row r="623" spans="1:18" ht="15.75">
      <c r="A623"/>
      <c r="J623"/>
    </row>
    <row r="624" spans="1:18" ht="15.75">
      <c r="A624"/>
      <c r="J624"/>
    </row>
    <row r="625" spans="1:10" ht="15.75">
      <c r="A625"/>
      <c r="J625"/>
    </row>
    <row r="626" spans="1:10" ht="15.75">
      <c r="A626"/>
      <c r="J626"/>
    </row>
    <row r="627" spans="1:10" ht="15.75">
      <c r="A627"/>
      <c r="J627"/>
    </row>
    <row r="628" spans="1:10" ht="15.75">
      <c r="A628"/>
      <c r="J628"/>
    </row>
    <row r="629" spans="1:10" ht="15.75">
      <c r="A629"/>
      <c r="J629"/>
    </row>
    <row r="630" spans="1:10" ht="15.75">
      <c r="A630"/>
      <c r="J630"/>
    </row>
    <row r="631" spans="1:10" ht="15.75">
      <c r="A631"/>
      <c r="J631"/>
    </row>
    <row r="632" spans="1:10" ht="15.75">
      <c r="A632"/>
      <c r="J632"/>
    </row>
    <row r="633" spans="1:10" ht="15.75">
      <c r="A633"/>
      <c r="J633"/>
    </row>
    <row r="634" spans="1:10" ht="15.75">
      <c r="A634"/>
    </row>
    <row r="635" spans="1:10" ht="15.75">
      <c r="A635"/>
    </row>
    <row r="636" spans="1:10" ht="15.75">
      <c r="A636"/>
    </row>
    <row r="637" spans="1:10" ht="15.75">
      <c r="A637"/>
    </row>
    <row r="638" spans="1:10" ht="15.75">
      <c r="A638"/>
    </row>
    <row r="639" spans="1:10" ht="15.75">
      <c r="A639"/>
    </row>
    <row r="640" spans="1:10" ht="15.75">
      <c r="A640"/>
    </row>
    <row r="641" spans="1:1" ht="15.75">
      <c r="A641"/>
    </row>
    <row r="642" spans="1:1" ht="15.75">
      <c r="A642"/>
    </row>
    <row r="643" spans="1:1" ht="15.75">
      <c r="A643"/>
    </row>
    <row r="644" spans="1:1" ht="15.75">
      <c r="A644"/>
    </row>
    <row r="645" spans="1:1" ht="15.75">
      <c r="A645"/>
    </row>
    <row r="646" spans="1:1" ht="15.75">
      <c r="A646"/>
    </row>
    <row r="647" spans="1:1" ht="15.75">
      <c r="A647"/>
    </row>
    <row r="648" spans="1:1" ht="15.75">
      <c r="A648"/>
    </row>
    <row r="649" spans="1:1" ht="15.75">
      <c r="A649"/>
    </row>
    <row r="650" spans="1:1" ht="15.75">
      <c r="A650"/>
    </row>
    <row r="651" spans="1:1" ht="15.75">
      <c r="A651"/>
    </row>
    <row r="652" spans="1:1" ht="15.75">
      <c r="A652"/>
    </row>
    <row r="653" spans="1:1" ht="15.75">
      <c r="A653"/>
    </row>
    <row r="654" spans="1:1" ht="15.75">
      <c r="A654"/>
    </row>
    <row r="655" spans="1:1" ht="15.75">
      <c r="A655"/>
    </row>
    <row r="656" spans="1:1" ht="15.75">
      <c r="A656"/>
    </row>
    <row r="657" spans="1:1" ht="15.75">
      <c r="A657"/>
    </row>
    <row r="658" spans="1:1" ht="15.75">
      <c r="A658"/>
    </row>
    <row r="659" spans="1:1" ht="15.75">
      <c r="A659"/>
    </row>
    <row r="660" spans="1:1" ht="15.75">
      <c r="A660"/>
    </row>
    <row r="661" spans="1:1" ht="15.75">
      <c r="A661"/>
    </row>
    <row r="662" spans="1:1" ht="15.75">
      <c r="A662"/>
    </row>
    <row r="663" spans="1:1" ht="15.75">
      <c r="A663"/>
    </row>
    <row r="664" spans="1:1" ht="15.75">
      <c r="A664"/>
    </row>
    <row r="665" spans="1:1" ht="15.75">
      <c r="A665"/>
    </row>
    <row r="666" spans="1:1" ht="15.75">
      <c r="A666"/>
    </row>
    <row r="667" spans="1:1" ht="15.75">
      <c r="A667"/>
    </row>
    <row r="668" spans="1:1" ht="15.75">
      <c r="A668"/>
    </row>
    <row r="669" spans="1:1" ht="15.75">
      <c r="A669"/>
    </row>
    <row r="670" spans="1:1" ht="15.75">
      <c r="A670"/>
    </row>
    <row r="671" spans="1:1" ht="15.75">
      <c r="A671"/>
    </row>
    <row r="672" spans="1:1" ht="15.75">
      <c r="A672"/>
    </row>
    <row r="673" spans="1:1" ht="15.75">
      <c r="A673"/>
    </row>
    <row r="674" spans="1:1" ht="15.75">
      <c r="A674"/>
    </row>
    <row r="675" spans="1:1" ht="15.75">
      <c r="A675"/>
    </row>
    <row r="676" spans="1:1" ht="15.75">
      <c r="A676"/>
    </row>
    <row r="677" spans="1:1" ht="15.75">
      <c r="A677"/>
    </row>
    <row r="678" spans="1:1" ht="15.75">
      <c r="A678"/>
    </row>
    <row r="679" spans="1:1" ht="15.75">
      <c r="A679"/>
    </row>
    <row r="680" spans="1:1" ht="15.75">
      <c r="A680"/>
    </row>
    <row r="681" spans="1:1" ht="15.75">
      <c r="A681"/>
    </row>
    <row r="682" spans="1:1" ht="15.75">
      <c r="A682"/>
    </row>
    <row r="683" spans="1:1" ht="15.75">
      <c r="A683"/>
    </row>
    <row r="684" spans="1:1" ht="15.75">
      <c r="A684"/>
    </row>
    <row r="685" spans="1:1" ht="15.75">
      <c r="A685"/>
    </row>
    <row r="686" spans="1:1" ht="15.75">
      <c r="A686"/>
    </row>
    <row r="687" spans="1:1" ht="15.75">
      <c r="A687"/>
    </row>
    <row r="688" spans="1:1" ht="15.75">
      <c r="A688"/>
    </row>
    <row r="689" spans="1:1" ht="15.75">
      <c r="A689"/>
    </row>
    <row r="690" spans="1:1" ht="15.75">
      <c r="A690"/>
    </row>
    <row r="691" spans="1:1" ht="15.75">
      <c r="A691"/>
    </row>
    <row r="692" spans="1:1" ht="15.75">
      <c r="A692"/>
    </row>
    <row r="693" spans="1:1" ht="15.75">
      <c r="A693"/>
    </row>
    <row r="694" spans="1:1" ht="15.75">
      <c r="A694"/>
    </row>
    <row r="695" spans="1:1" ht="15.75">
      <c r="A695"/>
    </row>
    <row r="696" spans="1:1" ht="15.75">
      <c r="A696"/>
    </row>
    <row r="697" spans="1:1" ht="15.75">
      <c r="A697"/>
    </row>
    <row r="698" spans="1:1" ht="15.75">
      <c r="A698"/>
    </row>
    <row r="699" spans="1:1" ht="15.75">
      <c r="A699"/>
    </row>
    <row r="700" spans="1:1" ht="15.75">
      <c r="A700"/>
    </row>
    <row r="701" spans="1:1" ht="15.75">
      <c r="A701"/>
    </row>
    <row r="702" spans="1:1" ht="15.75">
      <c r="A702"/>
    </row>
    <row r="703" spans="1:1" ht="15.75">
      <c r="A703"/>
    </row>
    <row r="704" spans="1:1" ht="15.75">
      <c r="A704"/>
    </row>
    <row r="705" spans="1:1" ht="15.75">
      <c r="A705"/>
    </row>
    <row r="706" spans="1:1" ht="15.75">
      <c r="A706"/>
    </row>
    <row r="707" spans="1:1" ht="15.75">
      <c r="A707"/>
    </row>
    <row r="708" spans="1:1" ht="15.75">
      <c r="A708"/>
    </row>
    <row r="709" spans="1:1" ht="15.75">
      <c r="A709"/>
    </row>
    <row r="710" spans="1:1" ht="15.75">
      <c r="A710"/>
    </row>
    <row r="711" spans="1:1" ht="15.75">
      <c r="A711"/>
    </row>
    <row r="712" spans="1:1" ht="15.75">
      <c r="A712"/>
    </row>
    <row r="713" spans="1:1" ht="15.75">
      <c r="A713"/>
    </row>
    <row r="714" spans="1:1" ht="15.75">
      <c r="A714"/>
    </row>
    <row r="715" spans="1:1" ht="15.75">
      <c r="A715"/>
    </row>
    <row r="716" spans="1:1" ht="15.75">
      <c r="A716"/>
    </row>
    <row r="717" spans="1:1" ht="15.75">
      <c r="A7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5"/>
  <sheetViews>
    <sheetView topLeftCell="A20" workbookViewId="0">
      <selection activeCell="B36" sqref="B36"/>
    </sheetView>
  </sheetViews>
  <sheetFormatPr defaultColWidth="11" defaultRowHeight="18.75"/>
  <cols>
    <col min="1" max="1" width="10.875" style="142"/>
    <col min="2" max="3" width="10.875" style="139"/>
    <col min="10" max="10" width="12.625" bestFit="1" customWidth="1"/>
  </cols>
  <sheetData>
    <row r="1" spans="1:9" ht="19.5" thickBot="1">
      <c r="A1" s="105" t="s">
        <v>1476</v>
      </c>
      <c r="B1" s="106"/>
      <c r="C1" s="107" t="s">
        <v>1477</v>
      </c>
      <c r="D1" s="108"/>
      <c r="E1" s="109" t="s">
        <v>1478</v>
      </c>
      <c r="F1" s="110"/>
      <c r="G1" s="111" t="s">
        <v>1479</v>
      </c>
      <c r="H1" s="110"/>
      <c r="I1" s="112" t="s">
        <v>1478</v>
      </c>
    </row>
    <row r="2" spans="1:9" ht="16.5" thickBot="1">
      <c r="A2" s="113" t="s">
        <v>1480</v>
      </c>
      <c r="B2" s="114" t="s">
        <v>1481</v>
      </c>
      <c r="C2" s="114" t="s">
        <v>1481</v>
      </c>
      <c r="D2" s="114" t="s">
        <v>1481</v>
      </c>
      <c r="E2" s="115" t="s">
        <v>1481</v>
      </c>
      <c r="F2" s="116">
        <v>14</v>
      </c>
      <c r="G2" s="116">
        <v>14</v>
      </c>
      <c r="H2" s="116">
        <v>16</v>
      </c>
      <c r="I2" s="117">
        <f>AVERAGE(F2:H2)</f>
        <v>14.666666666666666</v>
      </c>
    </row>
    <row r="3" spans="1:9" ht="16.5" thickBot="1">
      <c r="A3" s="118" t="s">
        <v>1144</v>
      </c>
      <c r="B3" s="119" t="s">
        <v>1481</v>
      </c>
      <c r="C3" s="119" t="s">
        <v>1481</v>
      </c>
      <c r="D3" s="119" t="s">
        <v>1481</v>
      </c>
      <c r="E3" s="115" t="s">
        <v>1481</v>
      </c>
      <c r="F3" s="120">
        <v>9</v>
      </c>
      <c r="G3" s="120">
        <v>9</v>
      </c>
      <c r="H3" s="120">
        <v>11</v>
      </c>
      <c r="I3" s="121">
        <f t="shared" ref="I3:I6" si="0">AVERAGE(F3:H3)</f>
        <v>9.6666666666666661</v>
      </c>
    </row>
    <row r="4" spans="1:9" ht="16.5" thickBot="1">
      <c r="A4" s="118" t="s">
        <v>1162</v>
      </c>
      <c r="B4" s="119" t="s">
        <v>1481</v>
      </c>
      <c r="C4" s="119" t="s">
        <v>1481</v>
      </c>
      <c r="D4" s="119" t="s">
        <v>1481</v>
      </c>
      <c r="E4" s="115" t="s">
        <v>1481</v>
      </c>
      <c r="F4" s="120">
        <v>4</v>
      </c>
      <c r="G4" s="120">
        <v>5</v>
      </c>
      <c r="H4" s="120">
        <v>7</v>
      </c>
      <c r="I4" s="121">
        <f t="shared" si="0"/>
        <v>5.333333333333333</v>
      </c>
    </row>
    <row r="5" spans="1:9" ht="16.5" thickBot="1">
      <c r="A5" s="118" t="s">
        <v>1163</v>
      </c>
      <c r="B5" s="122">
        <v>15</v>
      </c>
      <c r="C5" s="122">
        <v>11</v>
      </c>
      <c r="D5" s="122">
        <v>10</v>
      </c>
      <c r="E5" s="123">
        <f>AVERAGE(B5:D5)</f>
        <v>12</v>
      </c>
      <c r="F5" s="120">
        <v>10</v>
      </c>
      <c r="G5" s="120">
        <v>14</v>
      </c>
      <c r="H5" s="120">
        <v>13</v>
      </c>
      <c r="I5" s="121">
        <f t="shared" si="0"/>
        <v>12.333333333333334</v>
      </c>
    </row>
    <row r="6" spans="1:9" ht="16.5" thickBot="1">
      <c r="A6" s="118" t="s">
        <v>1173</v>
      </c>
      <c r="B6" s="119" t="s">
        <v>1481</v>
      </c>
      <c r="C6" s="119" t="s">
        <v>1481</v>
      </c>
      <c r="D6" s="119" t="s">
        <v>1481</v>
      </c>
      <c r="E6" s="115" t="s">
        <v>1481</v>
      </c>
      <c r="F6" s="120">
        <v>5</v>
      </c>
      <c r="G6" s="120">
        <v>5</v>
      </c>
      <c r="H6" s="120">
        <v>5</v>
      </c>
      <c r="I6" s="121">
        <f t="shared" si="0"/>
        <v>5</v>
      </c>
    </row>
    <row r="7" spans="1:9" ht="16.5" thickBot="1">
      <c r="A7" s="118" t="s">
        <v>1174</v>
      </c>
      <c r="B7" s="122">
        <v>14</v>
      </c>
      <c r="C7" s="122">
        <v>17</v>
      </c>
      <c r="D7" s="122">
        <v>11</v>
      </c>
      <c r="E7" s="124">
        <f>AVERAGE(B7:D7)</f>
        <v>14</v>
      </c>
      <c r="F7" s="120" t="s">
        <v>1482</v>
      </c>
      <c r="G7" s="120" t="s">
        <v>1482</v>
      </c>
      <c r="H7" s="120" t="s">
        <v>1482</v>
      </c>
      <c r="I7" s="125" t="s">
        <v>1482</v>
      </c>
    </row>
    <row r="8" spans="1:9" ht="16.5" thickBot="1">
      <c r="A8" s="118" t="s">
        <v>847</v>
      </c>
      <c r="B8" s="122">
        <v>14</v>
      </c>
      <c r="C8" s="122">
        <v>14</v>
      </c>
      <c r="D8" s="122">
        <v>14</v>
      </c>
      <c r="E8" s="124">
        <f>AVERAGE(B8:D8)</f>
        <v>14</v>
      </c>
      <c r="F8" s="120" t="s">
        <v>1482</v>
      </c>
      <c r="G8" s="120" t="s">
        <v>1482</v>
      </c>
      <c r="H8" s="120" t="s">
        <v>1482</v>
      </c>
      <c r="I8" s="125" t="s">
        <v>1482</v>
      </c>
    </row>
    <row r="9" spans="1:9" ht="16.5" thickBot="1">
      <c r="A9" s="118" t="s">
        <v>1179</v>
      </c>
      <c r="B9" s="119" t="s">
        <v>1481</v>
      </c>
      <c r="C9" s="119" t="s">
        <v>1481</v>
      </c>
      <c r="D9" s="119" t="s">
        <v>1481</v>
      </c>
      <c r="E9" s="115" t="s">
        <v>1481</v>
      </c>
      <c r="F9" s="120">
        <v>9</v>
      </c>
      <c r="G9" s="120">
        <v>11</v>
      </c>
      <c r="H9" s="120">
        <v>9</v>
      </c>
      <c r="I9" s="121">
        <f>AVERAGE(F9:H9)</f>
        <v>9.6666666666666661</v>
      </c>
    </row>
    <row r="10" spans="1:9" ht="16.5" thickBot="1">
      <c r="A10" s="118" t="s">
        <v>1188</v>
      </c>
      <c r="B10" s="122">
        <v>17</v>
      </c>
      <c r="C10" s="122">
        <v>19</v>
      </c>
      <c r="D10" s="122">
        <v>21</v>
      </c>
      <c r="E10" s="124">
        <f>AVERAGE(B10:D10)</f>
        <v>19</v>
      </c>
      <c r="F10" s="120" t="s">
        <v>1482</v>
      </c>
      <c r="G10" s="120" t="s">
        <v>1482</v>
      </c>
      <c r="H10" s="120" t="s">
        <v>1482</v>
      </c>
      <c r="I10" s="125" t="s">
        <v>1482</v>
      </c>
    </row>
    <row r="11" spans="1:9" ht="16.5" thickBot="1">
      <c r="A11" s="118" t="s">
        <v>1191</v>
      </c>
      <c r="B11" s="122">
        <v>16</v>
      </c>
      <c r="C11" s="122">
        <v>16</v>
      </c>
      <c r="D11" s="122">
        <v>16</v>
      </c>
      <c r="E11" s="124">
        <f t="shared" ref="E11:E12" si="1">AVERAGE(B11:D11)</f>
        <v>16</v>
      </c>
      <c r="F11" s="120" t="s">
        <v>1482</v>
      </c>
      <c r="G11" s="120" t="s">
        <v>1482</v>
      </c>
      <c r="H11" s="120" t="s">
        <v>1482</v>
      </c>
      <c r="I11" s="125" t="s">
        <v>1482</v>
      </c>
    </row>
    <row r="12" spans="1:9" ht="16.5" thickBot="1">
      <c r="A12" s="118" t="s">
        <v>1194</v>
      </c>
      <c r="B12" s="122">
        <v>13</v>
      </c>
      <c r="C12" s="122">
        <v>17</v>
      </c>
      <c r="D12" s="122">
        <v>15</v>
      </c>
      <c r="E12" s="124">
        <f t="shared" si="1"/>
        <v>15</v>
      </c>
      <c r="F12" s="120" t="s">
        <v>1482</v>
      </c>
      <c r="G12" s="120" t="s">
        <v>1482</v>
      </c>
      <c r="H12" s="120" t="s">
        <v>1482</v>
      </c>
      <c r="I12" s="125" t="s">
        <v>1482</v>
      </c>
    </row>
    <row r="13" spans="1:9" ht="16.5" thickBot="1">
      <c r="A13" s="118" t="s">
        <v>1211</v>
      </c>
      <c r="B13" s="119" t="s">
        <v>1481</v>
      </c>
      <c r="C13" s="119" t="s">
        <v>1481</v>
      </c>
      <c r="D13" s="119" t="s">
        <v>1481</v>
      </c>
      <c r="E13" s="115" t="s">
        <v>1481</v>
      </c>
      <c r="F13" s="120" t="s">
        <v>1482</v>
      </c>
      <c r="G13" s="120" t="s">
        <v>1482</v>
      </c>
      <c r="H13" s="120" t="s">
        <v>1482</v>
      </c>
      <c r="I13" s="125" t="s">
        <v>1482</v>
      </c>
    </row>
    <row r="14" spans="1:9" ht="16.5" thickBot="1">
      <c r="A14" s="118" t="s">
        <v>1062</v>
      </c>
      <c r="B14" s="119" t="s">
        <v>1481</v>
      </c>
      <c r="C14" s="119" t="s">
        <v>1481</v>
      </c>
      <c r="D14" s="119" t="s">
        <v>1481</v>
      </c>
      <c r="E14" s="115" t="s">
        <v>1481</v>
      </c>
      <c r="F14" s="120" t="s">
        <v>1482</v>
      </c>
      <c r="G14" s="120" t="s">
        <v>1482</v>
      </c>
      <c r="H14" s="120" t="s">
        <v>1482</v>
      </c>
      <c r="I14" s="125" t="s">
        <v>1482</v>
      </c>
    </row>
    <row r="15" spans="1:9" ht="16.5" thickBot="1">
      <c r="A15" s="118" t="s">
        <v>1155</v>
      </c>
      <c r="B15" s="119" t="s">
        <v>1481</v>
      </c>
      <c r="C15" s="119" t="s">
        <v>1481</v>
      </c>
      <c r="D15" s="119" t="s">
        <v>1481</v>
      </c>
      <c r="E15" s="115" t="s">
        <v>1481</v>
      </c>
      <c r="F15" s="120">
        <v>10</v>
      </c>
      <c r="G15" s="120">
        <v>10</v>
      </c>
      <c r="H15" s="120">
        <v>10</v>
      </c>
      <c r="I15" s="126">
        <f>AVERAGE(F15:H15)</f>
        <v>10</v>
      </c>
    </row>
    <row r="16" spans="1:9" ht="16.5" thickBot="1">
      <c r="A16" s="118" t="s">
        <v>1065</v>
      </c>
      <c r="B16" s="122">
        <v>16</v>
      </c>
      <c r="C16" s="122">
        <v>14</v>
      </c>
      <c r="D16" s="122">
        <v>15</v>
      </c>
      <c r="E16" s="127">
        <f>AVERAGE(B16:D16)</f>
        <v>15</v>
      </c>
      <c r="F16" s="120">
        <v>5</v>
      </c>
      <c r="G16" s="120">
        <v>5</v>
      </c>
      <c r="H16" s="120">
        <v>4</v>
      </c>
      <c r="I16" s="121">
        <f>AVERAGE(F16:H16)</f>
        <v>4.666666666666667</v>
      </c>
    </row>
    <row r="17" spans="1:9" ht="16.5" thickBot="1">
      <c r="A17" s="118" t="s">
        <v>1138</v>
      </c>
      <c r="B17" s="122">
        <v>13</v>
      </c>
      <c r="C17" s="122">
        <v>17</v>
      </c>
      <c r="D17" s="122">
        <v>15</v>
      </c>
      <c r="E17" s="127">
        <f t="shared" ref="E17:E21" si="2">AVERAGE(B17:D17)</f>
        <v>15</v>
      </c>
      <c r="F17" s="120" t="s">
        <v>1482</v>
      </c>
      <c r="G17" s="120" t="s">
        <v>1482</v>
      </c>
      <c r="H17" s="120" t="s">
        <v>1482</v>
      </c>
      <c r="I17" s="125" t="s">
        <v>1482</v>
      </c>
    </row>
    <row r="18" spans="1:9" ht="16.5" thickBot="1">
      <c r="A18" s="118" t="s">
        <v>1059</v>
      </c>
      <c r="B18" s="122">
        <v>15</v>
      </c>
      <c r="C18" s="122">
        <v>15</v>
      </c>
      <c r="D18" s="122">
        <v>15</v>
      </c>
      <c r="E18" s="127">
        <f t="shared" si="2"/>
        <v>15</v>
      </c>
      <c r="F18" s="120" t="s">
        <v>1482</v>
      </c>
      <c r="G18" s="120" t="s">
        <v>1482</v>
      </c>
      <c r="H18" s="120" t="s">
        <v>1482</v>
      </c>
      <c r="I18" s="125" t="s">
        <v>1482</v>
      </c>
    </row>
    <row r="19" spans="1:9" ht="16.5" thickBot="1">
      <c r="A19" s="118" t="s">
        <v>1483</v>
      </c>
      <c r="B19" s="122">
        <v>17</v>
      </c>
      <c r="C19" s="122">
        <v>16</v>
      </c>
      <c r="D19" s="122">
        <v>18</v>
      </c>
      <c r="E19" s="127">
        <f t="shared" si="2"/>
        <v>17</v>
      </c>
      <c r="F19" s="120" t="s">
        <v>1482</v>
      </c>
      <c r="G19" s="120" t="s">
        <v>1482</v>
      </c>
      <c r="H19" s="120" t="s">
        <v>1482</v>
      </c>
      <c r="I19" s="125" t="s">
        <v>1482</v>
      </c>
    </row>
    <row r="20" spans="1:9" ht="16.5" thickBot="1">
      <c r="A20" s="118" t="s">
        <v>1484</v>
      </c>
      <c r="B20" s="122">
        <v>14</v>
      </c>
      <c r="C20" s="122">
        <v>13</v>
      </c>
      <c r="D20" s="122">
        <v>15</v>
      </c>
      <c r="E20" s="127">
        <f t="shared" si="2"/>
        <v>14</v>
      </c>
      <c r="F20" s="120" t="s">
        <v>1482</v>
      </c>
      <c r="G20" s="120" t="s">
        <v>1482</v>
      </c>
      <c r="H20" s="120" t="s">
        <v>1482</v>
      </c>
      <c r="I20" s="125" t="s">
        <v>1482</v>
      </c>
    </row>
    <row r="21" spans="1:9" ht="16.5" thickBot="1">
      <c r="A21" s="118" t="s">
        <v>1485</v>
      </c>
      <c r="B21" s="122">
        <v>15</v>
      </c>
      <c r="C21" s="122">
        <v>15</v>
      </c>
      <c r="D21" s="122">
        <v>15</v>
      </c>
      <c r="E21" s="127">
        <f t="shared" si="2"/>
        <v>15</v>
      </c>
      <c r="F21" s="120" t="s">
        <v>1482</v>
      </c>
      <c r="G21" s="120" t="s">
        <v>1482</v>
      </c>
      <c r="H21" s="120" t="s">
        <v>1482</v>
      </c>
      <c r="I21" s="125" t="s">
        <v>1482</v>
      </c>
    </row>
    <row r="22" spans="1:9" ht="16.5" thickBot="1">
      <c r="A22" s="118" t="s">
        <v>1205</v>
      </c>
      <c r="B22" s="119">
        <v>11</v>
      </c>
      <c r="C22" s="119" t="s">
        <v>1481</v>
      </c>
      <c r="D22" s="119" t="s">
        <v>1481</v>
      </c>
      <c r="E22" s="115" t="s">
        <v>1481</v>
      </c>
      <c r="F22" s="120">
        <v>11</v>
      </c>
      <c r="G22" s="120">
        <v>10</v>
      </c>
      <c r="H22" s="120">
        <v>10</v>
      </c>
      <c r="I22" s="121">
        <f>AVERAGE(F22:H22)</f>
        <v>10.333333333333334</v>
      </c>
    </row>
    <row r="23" spans="1:9" ht="16.5" thickBot="1">
      <c r="A23" s="118" t="s">
        <v>480</v>
      </c>
      <c r="B23" s="122">
        <v>14</v>
      </c>
      <c r="C23" s="122">
        <v>12</v>
      </c>
      <c r="D23" s="122">
        <v>16</v>
      </c>
      <c r="E23" s="128">
        <f>AVERAGE(B23:D23)</f>
        <v>14</v>
      </c>
      <c r="F23" s="120" t="s">
        <v>1482</v>
      </c>
      <c r="G23" s="120" t="s">
        <v>1482</v>
      </c>
      <c r="H23" s="120" t="s">
        <v>1482</v>
      </c>
      <c r="I23" s="125" t="s">
        <v>1482</v>
      </c>
    </row>
    <row r="24" spans="1:9" ht="16.5" thickBot="1">
      <c r="A24" s="118" t="s">
        <v>1147</v>
      </c>
      <c r="B24" s="119" t="s">
        <v>1481</v>
      </c>
      <c r="C24" s="119" t="s">
        <v>1481</v>
      </c>
      <c r="D24" s="119" t="s">
        <v>1481</v>
      </c>
      <c r="E24" s="115" t="s">
        <v>1481</v>
      </c>
      <c r="F24" s="120">
        <v>4</v>
      </c>
      <c r="G24" s="120">
        <v>4</v>
      </c>
      <c r="H24" s="120">
        <v>6</v>
      </c>
      <c r="I24" s="129">
        <f>AVERAGE(F24:H24)</f>
        <v>4.666666666666667</v>
      </c>
    </row>
    <row r="25" spans="1:9" ht="16.5" thickBot="1">
      <c r="A25" s="118" t="s">
        <v>1057</v>
      </c>
      <c r="B25" s="122">
        <v>16</v>
      </c>
      <c r="C25" s="122">
        <v>20</v>
      </c>
      <c r="D25" s="122">
        <v>18</v>
      </c>
      <c r="E25" s="124">
        <f>AVERAGE(B25:D25)</f>
        <v>18</v>
      </c>
      <c r="F25" s="120" t="s">
        <v>1482</v>
      </c>
      <c r="G25" s="120" t="s">
        <v>1482</v>
      </c>
      <c r="H25" s="120" t="s">
        <v>1482</v>
      </c>
      <c r="I25" s="125" t="s">
        <v>1482</v>
      </c>
    </row>
    <row r="26" spans="1:9" ht="16.5" thickBot="1">
      <c r="A26" s="118" t="s">
        <v>1058</v>
      </c>
      <c r="B26" s="122">
        <v>19</v>
      </c>
      <c r="C26" s="122">
        <v>18</v>
      </c>
      <c r="D26" s="122">
        <v>15</v>
      </c>
      <c r="E26" s="130">
        <f t="shared" ref="E26:E27" si="3">AVERAGE(B26:D26)</f>
        <v>17.333333333333332</v>
      </c>
      <c r="F26" s="120" t="s">
        <v>1482</v>
      </c>
      <c r="G26" s="120" t="s">
        <v>1482</v>
      </c>
      <c r="H26" s="120" t="s">
        <v>1482</v>
      </c>
      <c r="I26" s="125" t="s">
        <v>1482</v>
      </c>
    </row>
    <row r="27" spans="1:9" ht="16.5" thickBot="1">
      <c r="A27" s="118" t="s">
        <v>1060</v>
      </c>
      <c r="B27" s="122">
        <v>18</v>
      </c>
      <c r="C27" s="122">
        <v>18</v>
      </c>
      <c r="D27" s="122">
        <v>18</v>
      </c>
      <c r="E27" s="130">
        <f t="shared" si="3"/>
        <v>18</v>
      </c>
      <c r="F27" s="120">
        <v>5</v>
      </c>
      <c r="G27" s="120">
        <v>5</v>
      </c>
      <c r="H27" s="120">
        <v>5</v>
      </c>
      <c r="I27" s="125">
        <v>5</v>
      </c>
    </row>
    <row r="28" spans="1:9" ht="16.5" thickBot="1">
      <c r="A28" s="118" t="s">
        <v>1142</v>
      </c>
      <c r="B28" s="119" t="s">
        <v>1481</v>
      </c>
      <c r="C28" s="119" t="s">
        <v>1481</v>
      </c>
      <c r="D28" s="119" t="s">
        <v>1481</v>
      </c>
      <c r="E28" s="115" t="s">
        <v>1481</v>
      </c>
      <c r="F28" s="120">
        <v>5</v>
      </c>
      <c r="G28" s="120">
        <v>6</v>
      </c>
      <c r="H28" s="120">
        <v>5</v>
      </c>
      <c r="I28" s="121">
        <f>AVERAGE(F28:H28)</f>
        <v>5.333333333333333</v>
      </c>
    </row>
    <row r="29" spans="1:9" ht="16.5" thickBot="1">
      <c r="A29" s="118" t="s">
        <v>1143</v>
      </c>
      <c r="B29" s="122">
        <v>16</v>
      </c>
      <c r="C29" s="122">
        <v>16</v>
      </c>
      <c r="D29" s="122">
        <v>16</v>
      </c>
      <c r="E29" s="128">
        <f>AVERAGE(B29:D29)</f>
        <v>16</v>
      </c>
      <c r="F29" s="120" t="s">
        <v>1482</v>
      </c>
      <c r="G29" s="120" t="s">
        <v>1482</v>
      </c>
      <c r="H29" s="120" t="s">
        <v>1482</v>
      </c>
      <c r="I29" s="125" t="s">
        <v>1482</v>
      </c>
    </row>
    <row r="30" spans="1:9" ht="16.5" thickBot="1">
      <c r="A30" s="118" t="s">
        <v>1146</v>
      </c>
      <c r="B30" s="119" t="s">
        <v>1481</v>
      </c>
      <c r="C30" s="119" t="s">
        <v>1481</v>
      </c>
      <c r="D30" s="119" t="s">
        <v>1481</v>
      </c>
      <c r="E30" s="115" t="s">
        <v>1481</v>
      </c>
      <c r="F30" s="120">
        <v>7</v>
      </c>
      <c r="G30" s="120">
        <v>4</v>
      </c>
      <c r="H30" s="120">
        <v>4</v>
      </c>
      <c r="I30" s="126">
        <f>AVERAGE(F30:H30)</f>
        <v>5</v>
      </c>
    </row>
    <row r="31" spans="1:9" ht="16.5" thickBot="1">
      <c r="A31" s="118" t="s">
        <v>1148</v>
      </c>
      <c r="B31" s="122">
        <v>18</v>
      </c>
      <c r="C31" s="122">
        <v>18</v>
      </c>
      <c r="D31" s="122">
        <v>18</v>
      </c>
      <c r="E31" s="124">
        <f>AVERAGE(B31:D31)</f>
        <v>18</v>
      </c>
      <c r="F31" s="120" t="s">
        <v>1482</v>
      </c>
      <c r="G31" s="120" t="s">
        <v>1482</v>
      </c>
      <c r="H31" s="120" t="s">
        <v>1482</v>
      </c>
      <c r="I31" s="125" t="s">
        <v>1482</v>
      </c>
    </row>
    <row r="32" spans="1:9" ht="16.5" thickBot="1">
      <c r="A32" s="118" t="s">
        <v>1149</v>
      </c>
      <c r="B32" s="122">
        <v>14</v>
      </c>
      <c r="C32" s="122">
        <v>16</v>
      </c>
      <c r="D32" s="122">
        <v>15</v>
      </c>
      <c r="E32" s="124">
        <f t="shared" ref="E32:E33" si="4">AVERAGE(B32:D32)</f>
        <v>15</v>
      </c>
      <c r="F32" s="120" t="s">
        <v>1482</v>
      </c>
      <c r="G32" s="120" t="s">
        <v>1482</v>
      </c>
      <c r="H32" s="120" t="s">
        <v>1482</v>
      </c>
      <c r="I32" s="125" t="s">
        <v>1482</v>
      </c>
    </row>
    <row r="33" spans="1:13" ht="16.5" thickBot="1">
      <c r="A33" s="118" t="s">
        <v>1150</v>
      </c>
      <c r="B33" s="122">
        <v>16</v>
      </c>
      <c r="C33" s="122">
        <v>15</v>
      </c>
      <c r="D33" s="122">
        <v>14</v>
      </c>
      <c r="E33" s="124">
        <f t="shared" si="4"/>
        <v>15</v>
      </c>
      <c r="F33" s="120" t="s">
        <v>1482</v>
      </c>
      <c r="G33" s="120" t="s">
        <v>1482</v>
      </c>
      <c r="H33" s="120" t="s">
        <v>1482</v>
      </c>
      <c r="I33" s="125" t="s">
        <v>1482</v>
      </c>
    </row>
    <row r="34" spans="1:13" ht="16.5" thickBot="1">
      <c r="A34" s="118" t="s">
        <v>1151</v>
      </c>
      <c r="B34" s="119" t="s">
        <v>1481</v>
      </c>
      <c r="C34" s="119" t="s">
        <v>1481</v>
      </c>
      <c r="D34" s="119" t="s">
        <v>1481</v>
      </c>
      <c r="E34" s="115" t="s">
        <v>1481</v>
      </c>
      <c r="F34" s="120" t="s">
        <v>1482</v>
      </c>
      <c r="G34" s="120" t="s">
        <v>1482</v>
      </c>
      <c r="H34" s="120" t="s">
        <v>1482</v>
      </c>
      <c r="I34" s="125" t="s">
        <v>1482</v>
      </c>
    </row>
    <row r="35" spans="1:13" ht="16.5" thickBot="1">
      <c r="A35" s="118" t="s">
        <v>1156</v>
      </c>
      <c r="B35" s="119" t="s">
        <v>1481</v>
      </c>
      <c r="C35" s="119" t="s">
        <v>1481</v>
      </c>
      <c r="D35" s="119" t="s">
        <v>1481</v>
      </c>
      <c r="E35" s="115" t="s">
        <v>1481</v>
      </c>
      <c r="F35" s="120">
        <v>5</v>
      </c>
      <c r="G35" s="120">
        <v>5</v>
      </c>
      <c r="H35" s="120">
        <v>5</v>
      </c>
      <c r="I35" s="126">
        <v>5</v>
      </c>
    </row>
    <row r="36" spans="1:13" ht="16.5" thickBot="1">
      <c r="A36" s="118" t="s">
        <v>1158</v>
      </c>
      <c r="B36" s="119" t="s">
        <v>1481</v>
      </c>
      <c r="C36" s="119" t="s">
        <v>1481</v>
      </c>
      <c r="D36" s="119" t="s">
        <v>1481</v>
      </c>
      <c r="E36" s="115" t="s">
        <v>1481</v>
      </c>
      <c r="F36" s="120">
        <v>16</v>
      </c>
      <c r="G36" s="120">
        <v>7</v>
      </c>
      <c r="H36" s="120">
        <v>16</v>
      </c>
      <c r="I36" s="126">
        <f>AVERAGE(F36:H36)</f>
        <v>13</v>
      </c>
    </row>
    <row r="37" spans="1:13" ht="16.5" thickBot="1">
      <c r="A37" s="118" t="s">
        <v>1159</v>
      </c>
      <c r="B37" s="119" t="s">
        <v>1481</v>
      </c>
      <c r="C37" s="119" t="s">
        <v>1481</v>
      </c>
      <c r="D37" s="119" t="s">
        <v>1481</v>
      </c>
      <c r="E37" s="115" t="s">
        <v>1481</v>
      </c>
      <c r="F37" s="120" t="s">
        <v>1482</v>
      </c>
      <c r="G37" s="120" t="s">
        <v>1482</v>
      </c>
      <c r="H37" s="120" t="s">
        <v>1482</v>
      </c>
      <c r="I37" s="125" t="s">
        <v>1482</v>
      </c>
    </row>
    <row r="38" spans="1:13" ht="16.5" thickBot="1">
      <c r="A38" s="118" t="s">
        <v>1165</v>
      </c>
      <c r="B38" s="119" t="s">
        <v>1481</v>
      </c>
      <c r="C38" s="119" t="s">
        <v>1481</v>
      </c>
      <c r="D38" s="119" t="s">
        <v>1481</v>
      </c>
      <c r="E38" s="115" t="s">
        <v>1481</v>
      </c>
      <c r="F38" s="120" t="s">
        <v>1482</v>
      </c>
      <c r="G38" s="120" t="s">
        <v>1482</v>
      </c>
      <c r="H38" s="120" t="s">
        <v>1482</v>
      </c>
      <c r="I38" s="125" t="s">
        <v>1482</v>
      </c>
    </row>
    <row r="39" spans="1:13" ht="16.5" thickBot="1">
      <c r="A39" s="118" t="s">
        <v>1166</v>
      </c>
      <c r="B39" s="122">
        <v>10</v>
      </c>
      <c r="C39" s="122">
        <v>11</v>
      </c>
      <c r="D39" s="122">
        <v>12</v>
      </c>
      <c r="E39" s="124">
        <f>AVERAGE(B39:D39)</f>
        <v>11</v>
      </c>
      <c r="F39" s="120" t="s">
        <v>1482</v>
      </c>
      <c r="G39" s="120" t="s">
        <v>1482</v>
      </c>
      <c r="H39" s="120" t="s">
        <v>1482</v>
      </c>
      <c r="I39" s="125" t="s">
        <v>1482</v>
      </c>
    </row>
    <row r="40" spans="1:13" ht="16.5" thickBot="1">
      <c r="A40" s="118" t="s">
        <v>1167</v>
      </c>
      <c r="B40" s="122">
        <v>17</v>
      </c>
      <c r="C40" s="122">
        <v>15</v>
      </c>
      <c r="D40" s="122">
        <v>16</v>
      </c>
      <c r="E40" s="124">
        <f t="shared" ref="E40:E42" si="5">AVERAGE(B40:D40)</f>
        <v>16</v>
      </c>
      <c r="F40" s="120" t="s">
        <v>1482</v>
      </c>
      <c r="G40" s="120" t="s">
        <v>1482</v>
      </c>
      <c r="H40" s="120" t="s">
        <v>1482</v>
      </c>
      <c r="I40" s="125" t="s">
        <v>1482</v>
      </c>
    </row>
    <row r="41" spans="1:13" ht="16.5" thickBot="1">
      <c r="A41" s="118" t="s">
        <v>1168</v>
      </c>
      <c r="B41" s="122">
        <v>16</v>
      </c>
      <c r="C41" s="122">
        <v>16</v>
      </c>
      <c r="D41" s="122">
        <v>16</v>
      </c>
      <c r="E41" s="124">
        <f t="shared" si="5"/>
        <v>16</v>
      </c>
      <c r="F41" s="120" t="s">
        <v>1482</v>
      </c>
      <c r="G41" s="120" t="s">
        <v>1482</v>
      </c>
      <c r="H41" s="120" t="s">
        <v>1482</v>
      </c>
      <c r="I41" s="125" t="s">
        <v>1482</v>
      </c>
    </row>
    <row r="42" spans="1:13" ht="16.5" thickBot="1">
      <c r="A42" s="118" t="s">
        <v>1170</v>
      </c>
      <c r="B42" s="122">
        <v>18</v>
      </c>
      <c r="C42" s="122">
        <v>15</v>
      </c>
      <c r="D42" s="122">
        <v>15</v>
      </c>
      <c r="E42" s="124">
        <f t="shared" si="5"/>
        <v>16</v>
      </c>
      <c r="F42" s="120" t="s">
        <v>1482</v>
      </c>
      <c r="G42" s="120" t="s">
        <v>1482</v>
      </c>
      <c r="H42" s="120" t="s">
        <v>1482</v>
      </c>
      <c r="I42" s="125" t="s">
        <v>1482</v>
      </c>
    </row>
    <row r="43" spans="1:13" ht="16.5" thickBot="1">
      <c r="A43" s="118" t="s">
        <v>1176</v>
      </c>
      <c r="B43" s="119" t="s">
        <v>1481</v>
      </c>
      <c r="C43" s="119" t="s">
        <v>1481</v>
      </c>
      <c r="D43" s="119" t="s">
        <v>1481</v>
      </c>
      <c r="E43" s="115" t="s">
        <v>1481</v>
      </c>
      <c r="F43" s="120" t="s">
        <v>1482</v>
      </c>
      <c r="G43" s="120" t="s">
        <v>1482</v>
      </c>
      <c r="H43" s="120" t="s">
        <v>1482</v>
      </c>
      <c r="I43" s="125" t="s">
        <v>1482</v>
      </c>
    </row>
    <row r="44" spans="1:13" ht="16.5" thickBot="1">
      <c r="A44" s="118" t="s">
        <v>1177</v>
      </c>
      <c r="B44" s="119" t="s">
        <v>1481</v>
      </c>
      <c r="C44" s="119" t="s">
        <v>1481</v>
      </c>
      <c r="D44" s="119" t="s">
        <v>1481</v>
      </c>
      <c r="E44" s="115" t="s">
        <v>1481</v>
      </c>
      <c r="F44" s="120" t="s">
        <v>1482</v>
      </c>
      <c r="G44" s="120" t="s">
        <v>1482</v>
      </c>
      <c r="H44" s="120" t="s">
        <v>1482</v>
      </c>
      <c r="I44" s="125" t="s">
        <v>1482</v>
      </c>
    </row>
    <row r="45" spans="1:13" ht="16.5" thickBot="1">
      <c r="A45" s="118" t="s">
        <v>1180</v>
      </c>
      <c r="B45" s="119" t="s">
        <v>1481</v>
      </c>
      <c r="C45" s="119" t="s">
        <v>1481</v>
      </c>
      <c r="D45" s="119" t="s">
        <v>1481</v>
      </c>
      <c r="E45" s="115" t="s">
        <v>1481</v>
      </c>
      <c r="F45" s="120" t="s">
        <v>1482</v>
      </c>
      <c r="G45" s="120" t="s">
        <v>1482</v>
      </c>
      <c r="H45" s="120" t="s">
        <v>1482</v>
      </c>
      <c r="I45" s="125" t="s">
        <v>1482</v>
      </c>
    </row>
    <row r="46" spans="1:13" ht="16.5" thickBot="1">
      <c r="A46" s="118" t="s">
        <v>1181</v>
      </c>
      <c r="B46" s="119" t="s">
        <v>1481</v>
      </c>
      <c r="C46" s="119" t="s">
        <v>1481</v>
      </c>
      <c r="D46" s="119" t="s">
        <v>1481</v>
      </c>
      <c r="E46" s="115" t="s">
        <v>1481</v>
      </c>
      <c r="F46" s="120">
        <v>9</v>
      </c>
      <c r="G46" s="120">
        <v>10</v>
      </c>
      <c r="H46" s="120">
        <v>10</v>
      </c>
      <c r="I46" s="131">
        <f>AVERAGE(F46:H46)</f>
        <v>9.6666666666666661</v>
      </c>
    </row>
    <row r="47" spans="1:13">
      <c r="A47" s="132"/>
      <c r="B47" s="133" t="s">
        <v>1486</v>
      </c>
      <c r="C47" s="134"/>
      <c r="D47" s="135"/>
      <c r="E47" s="135"/>
      <c r="F47" s="136" t="s">
        <v>1487</v>
      </c>
      <c r="G47" s="137"/>
      <c r="H47" s="137"/>
      <c r="I47" s="137"/>
      <c r="J47" s="137"/>
      <c r="K47" s="138"/>
      <c r="L47" s="138"/>
      <c r="M47" s="138"/>
    </row>
    <row r="48" spans="1:13">
      <c r="A48" s="132"/>
      <c r="F48" s="140" t="s">
        <v>1488</v>
      </c>
      <c r="G48" s="141"/>
      <c r="H48" s="138"/>
      <c r="I48" s="138"/>
    </row>
    <row r="49" spans="1:1">
      <c r="A49" s="132"/>
    </row>
    <row r="50" spans="1:1">
      <c r="A50" s="132"/>
    </row>
    <row r="51" spans="1:1">
      <c r="A51" s="132"/>
    </row>
    <row r="52" spans="1:1">
      <c r="A52" s="132"/>
    </row>
    <row r="53" spans="1:1">
      <c r="A53" s="132"/>
    </row>
    <row r="54" spans="1:1">
      <c r="A54" s="132"/>
    </row>
    <row r="55" spans="1:1">
      <c r="A55" s="132"/>
    </row>
    <row r="56" spans="1:1">
      <c r="A56" s="132"/>
    </row>
    <row r="57" spans="1:1">
      <c r="A57" s="132"/>
    </row>
    <row r="58" spans="1:1">
      <c r="A58" s="132"/>
    </row>
    <row r="59" spans="1:1">
      <c r="A59" s="132"/>
    </row>
    <row r="60" spans="1:1">
      <c r="A60" s="132"/>
    </row>
    <row r="61" spans="1:1">
      <c r="A61" s="132"/>
    </row>
    <row r="62" spans="1:1">
      <c r="A62" s="132"/>
    </row>
    <row r="63" spans="1:1">
      <c r="A63" s="132"/>
    </row>
    <row r="64" spans="1:1">
      <c r="A64" s="132"/>
    </row>
    <row r="65" spans="1:1">
      <c r="A65" s="132"/>
    </row>
    <row r="66" spans="1:1">
      <c r="A66" s="132"/>
    </row>
    <row r="67" spans="1:1">
      <c r="A67" s="132"/>
    </row>
    <row r="68" spans="1:1">
      <c r="A68" s="132"/>
    </row>
    <row r="69" spans="1:1">
      <c r="A69" s="132"/>
    </row>
    <row r="70" spans="1:1">
      <c r="A70" s="132"/>
    </row>
    <row r="71" spans="1:1">
      <c r="A71" s="132"/>
    </row>
    <row r="72" spans="1:1">
      <c r="A72" s="132"/>
    </row>
    <row r="73" spans="1:1">
      <c r="A73" s="132"/>
    </row>
    <row r="74" spans="1:1">
      <c r="A74" s="132"/>
    </row>
    <row r="75" spans="1:1">
      <c r="A75" s="132"/>
    </row>
    <row r="76" spans="1:1">
      <c r="A76" s="132"/>
    </row>
    <row r="77" spans="1:1">
      <c r="A77" s="132"/>
    </row>
    <row r="78" spans="1:1">
      <c r="A78" s="132"/>
    </row>
    <row r="79" spans="1:1">
      <c r="A79" s="132"/>
    </row>
    <row r="80" spans="1:1">
      <c r="A80" s="132"/>
    </row>
    <row r="81" spans="1:1">
      <c r="A81" s="132"/>
    </row>
    <row r="82" spans="1:1">
      <c r="A82" s="132"/>
    </row>
    <row r="83" spans="1:1">
      <c r="A83" s="132"/>
    </row>
    <row r="84" spans="1:1">
      <c r="A84" s="132"/>
    </row>
    <row r="85" spans="1:1">
      <c r="A85" s="132"/>
    </row>
    <row r="86" spans="1:1">
      <c r="A86" s="132"/>
    </row>
    <row r="87" spans="1:1">
      <c r="A87" s="132"/>
    </row>
    <row r="88" spans="1:1">
      <c r="A88" s="132"/>
    </row>
    <row r="89" spans="1:1">
      <c r="A89" s="132"/>
    </row>
    <row r="90" spans="1:1">
      <c r="A90" s="132"/>
    </row>
    <row r="91" spans="1:1">
      <c r="A91" s="132"/>
    </row>
    <row r="92" spans="1:1">
      <c r="A92" s="132"/>
    </row>
    <row r="93" spans="1:1">
      <c r="A93" s="132"/>
    </row>
    <row r="94" spans="1:1">
      <c r="A94" s="132"/>
    </row>
    <row r="95" spans="1:1">
      <c r="A95" s="132"/>
    </row>
    <row r="96" spans="1:1">
      <c r="A96" s="132"/>
    </row>
    <row r="97" spans="1:1">
      <c r="A97" s="132"/>
    </row>
    <row r="98" spans="1:1">
      <c r="A98" s="132"/>
    </row>
    <row r="99" spans="1:1">
      <c r="A99" s="132"/>
    </row>
    <row r="100" spans="1:1">
      <c r="A100" s="132"/>
    </row>
    <row r="101" spans="1:1">
      <c r="A101" s="132"/>
    </row>
    <row r="102" spans="1:1">
      <c r="A102" s="132"/>
    </row>
    <row r="103" spans="1:1">
      <c r="A103" s="132"/>
    </row>
    <row r="104" spans="1:1">
      <c r="A104" s="132"/>
    </row>
    <row r="105" spans="1:1">
      <c r="A105" s="132"/>
    </row>
    <row r="106" spans="1:1">
      <c r="A106" s="132"/>
    </row>
    <row r="107" spans="1:1">
      <c r="A107" s="132"/>
    </row>
    <row r="108" spans="1:1">
      <c r="A108" s="132"/>
    </row>
    <row r="109" spans="1:1">
      <c r="A109" s="132"/>
    </row>
    <row r="110" spans="1:1">
      <c r="A110" s="132"/>
    </row>
    <row r="111" spans="1:1">
      <c r="A111" s="132"/>
    </row>
    <row r="112" spans="1:1">
      <c r="A112" s="132"/>
    </row>
    <row r="113" spans="1:1">
      <c r="A113" s="132"/>
    </row>
    <row r="114" spans="1:1">
      <c r="A114" s="132"/>
    </row>
    <row r="115" spans="1:1">
      <c r="A115" s="132"/>
    </row>
    <row r="116" spans="1:1">
      <c r="A116" s="132"/>
    </row>
    <row r="117" spans="1:1">
      <c r="A117" s="132"/>
    </row>
    <row r="118" spans="1:1">
      <c r="A118" s="132"/>
    </row>
    <row r="119" spans="1:1">
      <c r="A119" s="132"/>
    </row>
    <row r="120" spans="1:1">
      <c r="A120" s="132"/>
    </row>
    <row r="121" spans="1:1">
      <c r="A121" s="132"/>
    </row>
    <row r="122" spans="1:1">
      <c r="A122" s="132"/>
    </row>
    <row r="123" spans="1:1">
      <c r="A123" s="132"/>
    </row>
    <row r="124" spans="1:1">
      <c r="A124" s="132"/>
    </row>
    <row r="125" spans="1:1">
      <c r="A125" s="132"/>
    </row>
    <row r="126" spans="1:1">
      <c r="A126" s="132"/>
    </row>
    <row r="127" spans="1:1">
      <c r="A127" s="132"/>
    </row>
    <row r="128" spans="1:1">
      <c r="A128" s="132"/>
    </row>
    <row r="129" spans="1:1">
      <c r="A129" s="132"/>
    </row>
    <row r="130" spans="1:1">
      <c r="A130" s="132"/>
    </row>
    <row r="131" spans="1:1">
      <c r="A131" s="132"/>
    </row>
    <row r="132" spans="1:1">
      <c r="A132" s="132"/>
    </row>
    <row r="133" spans="1:1">
      <c r="A133" s="132"/>
    </row>
    <row r="134" spans="1:1">
      <c r="A134" s="132"/>
    </row>
    <row r="135" spans="1:1">
      <c r="A135" s="132"/>
    </row>
    <row r="136" spans="1:1">
      <c r="A136" s="132"/>
    </row>
    <row r="137" spans="1:1">
      <c r="A137" s="132"/>
    </row>
    <row r="138" spans="1:1">
      <c r="A138" s="132"/>
    </row>
    <row r="139" spans="1:1">
      <c r="A139" s="132"/>
    </row>
    <row r="140" spans="1:1">
      <c r="A140" s="132"/>
    </row>
    <row r="141" spans="1:1">
      <c r="A141" s="132"/>
    </row>
    <row r="142" spans="1:1">
      <c r="A142" s="132"/>
    </row>
    <row r="143" spans="1:1">
      <c r="A143" s="132"/>
    </row>
    <row r="144" spans="1:1">
      <c r="A144" s="132"/>
    </row>
    <row r="145" spans="1:1">
      <c r="A145" s="132"/>
    </row>
    <row r="146" spans="1:1">
      <c r="A146" s="132"/>
    </row>
    <row r="147" spans="1:1">
      <c r="A147" s="132"/>
    </row>
    <row r="148" spans="1:1">
      <c r="A148" s="132"/>
    </row>
    <row r="149" spans="1:1">
      <c r="A149" s="132"/>
    </row>
    <row r="150" spans="1:1">
      <c r="A150" s="132"/>
    </row>
    <row r="151" spans="1:1">
      <c r="A151" s="132"/>
    </row>
    <row r="152" spans="1:1">
      <c r="A152" s="132"/>
    </row>
    <row r="153" spans="1:1">
      <c r="A153" s="132"/>
    </row>
    <row r="154" spans="1:1">
      <c r="A154" s="132"/>
    </row>
    <row r="155" spans="1:1">
      <c r="A155" s="132"/>
    </row>
    <row r="156" spans="1:1">
      <c r="A156" s="132"/>
    </row>
    <row r="157" spans="1:1">
      <c r="A157" s="132"/>
    </row>
    <row r="158" spans="1:1">
      <c r="A158" s="132"/>
    </row>
    <row r="159" spans="1:1">
      <c r="A159" s="132"/>
    </row>
    <row r="160" spans="1:1">
      <c r="A160" s="132"/>
    </row>
    <row r="161" spans="1:1">
      <c r="A161" s="132"/>
    </row>
    <row r="162" spans="1:1">
      <c r="A162" s="132"/>
    </row>
    <row r="163" spans="1:1">
      <c r="A163" s="132"/>
    </row>
    <row r="164" spans="1:1">
      <c r="A164" s="132"/>
    </row>
    <row r="165" spans="1:1">
      <c r="A165" s="132"/>
    </row>
    <row r="166" spans="1:1">
      <c r="A166" s="132"/>
    </row>
    <row r="167" spans="1:1">
      <c r="A167" s="132"/>
    </row>
    <row r="168" spans="1:1">
      <c r="A168" s="132"/>
    </row>
    <row r="169" spans="1:1">
      <c r="A169" s="132"/>
    </row>
    <row r="170" spans="1:1">
      <c r="A170" s="132"/>
    </row>
    <row r="171" spans="1:1">
      <c r="A171" s="132"/>
    </row>
    <row r="172" spans="1:1">
      <c r="A172" s="132"/>
    </row>
    <row r="173" spans="1:1">
      <c r="A173" s="132"/>
    </row>
    <row r="174" spans="1:1">
      <c r="A174" s="132"/>
    </row>
    <row r="175" spans="1:1">
      <c r="A175" s="132"/>
    </row>
    <row r="176" spans="1:1">
      <c r="A176" s="132"/>
    </row>
    <row r="177" spans="1:1">
      <c r="A177" s="132"/>
    </row>
    <row r="178" spans="1:1">
      <c r="A178" s="132"/>
    </row>
    <row r="179" spans="1:1">
      <c r="A179" s="132"/>
    </row>
    <row r="180" spans="1:1">
      <c r="A180" s="132"/>
    </row>
    <row r="181" spans="1:1">
      <c r="A181" s="132"/>
    </row>
    <row r="182" spans="1:1">
      <c r="A182" s="132"/>
    </row>
    <row r="183" spans="1:1">
      <c r="A183" s="132"/>
    </row>
    <row r="184" spans="1:1">
      <c r="A184" s="132"/>
    </row>
    <row r="185" spans="1:1">
      <c r="A185" s="132"/>
    </row>
    <row r="186" spans="1:1">
      <c r="A186" s="132"/>
    </row>
    <row r="187" spans="1:1">
      <c r="A187" s="132"/>
    </row>
    <row r="188" spans="1:1">
      <c r="A188" s="132"/>
    </row>
    <row r="189" spans="1:1">
      <c r="A189" s="132"/>
    </row>
    <row r="190" spans="1:1">
      <c r="A190" s="132"/>
    </row>
    <row r="191" spans="1:1">
      <c r="A191" s="132"/>
    </row>
    <row r="192" spans="1:1">
      <c r="A192" s="132"/>
    </row>
    <row r="193" spans="1:1">
      <c r="A193" s="132"/>
    </row>
    <row r="194" spans="1:1">
      <c r="A194" s="132"/>
    </row>
    <row r="195" spans="1:1">
      <c r="A195" s="132"/>
    </row>
    <row r="196" spans="1:1">
      <c r="A196" s="132"/>
    </row>
    <row r="197" spans="1:1">
      <c r="A197" s="132"/>
    </row>
    <row r="198" spans="1:1">
      <c r="A198" s="132"/>
    </row>
    <row r="199" spans="1:1">
      <c r="A199" s="132"/>
    </row>
    <row r="200" spans="1:1">
      <c r="A200" s="132"/>
    </row>
    <row r="201" spans="1:1">
      <c r="A201" s="132"/>
    </row>
    <row r="202" spans="1:1">
      <c r="A202" s="132"/>
    </row>
    <row r="203" spans="1:1">
      <c r="A203" s="132"/>
    </row>
    <row r="204" spans="1:1">
      <c r="A204" s="132"/>
    </row>
    <row r="205" spans="1:1">
      <c r="A205" s="132"/>
    </row>
    <row r="206" spans="1:1">
      <c r="A206" s="132"/>
    </row>
    <row r="207" spans="1:1">
      <c r="A207" s="132"/>
    </row>
    <row r="208" spans="1:1">
      <c r="A208" s="132"/>
    </row>
    <row r="209" spans="1:1">
      <c r="A209" s="132"/>
    </row>
    <row r="210" spans="1:1">
      <c r="A210" s="132"/>
    </row>
    <row r="211" spans="1:1">
      <c r="A211" s="132"/>
    </row>
    <row r="212" spans="1:1">
      <c r="A212" s="132"/>
    </row>
    <row r="213" spans="1:1">
      <c r="A213" s="132"/>
    </row>
    <row r="214" spans="1:1">
      <c r="A214" s="132"/>
    </row>
    <row r="215" spans="1:1">
      <c r="A215" s="132"/>
    </row>
    <row r="216" spans="1:1">
      <c r="A216" s="132"/>
    </row>
    <row r="217" spans="1:1">
      <c r="A217" s="132"/>
    </row>
    <row r="218" spans="1:1">
      <c r="A218" s="132"/>
    </row>
    <row r="219" spans="1:1">
      <c r="A219" s="132"/>
    </row>
    <row r="220" spans="1:1">
      <c r="A220" s="132"/>
    </row>
    <row r="221" spans="1:1">
      <c r="A221" s="132"/>
    </row>
    <row r="222" spans="1:1">
      <c r="A222" s="132"/>
    </row>
    <row r="223" spans="1:1">
      <c r="A223" s="132"/>
    </row>
    <row r="224" spans="1:1">
      <c r="A224" s="132"/>
    </row>
    <row r="225" spans="1:1">
      <c r="A225" s="132"/>
    </row>
    <row r="226" spans="1:1">
      <c r="A226" s="132"/>
    </row>
    <row r="227" spans="1:1">
      <c r="A227" s="132"/>
    </row>
    <row r="228" spans="1:1">
      <c r="A228" s="132"/>
    </row>
    <row r="229" spans="1:1">
      <c r="A229" s="132"/>
    </row>
    <row r="230" spans="1:1">
      <c r="A230" s="132"/>
    </row>
    <row r="231" spans="1:1">
      <c r="A231" s="132"/>
    </row>
    <row r="232" spans="1:1">
      <c r="A232" s="132"/>
    </row>
    <row r="233" spans="1:1">
      <c r="A233" s="132"/>
    </row>
    <row r="234" spans="1:1">
      <c r="A234" s="132"/>
    </row>
    <row r="235" spans="1:1">
      <c r="A235" s="132"/>
    </row>
    <row r="236" spans="1:1">
      <c r="A236" s="132"/>
    </row>
    <row r="237" spans="1:1">
      <c r="A237" s="132"/>
    </row>
    <row r="238" spans="1:1">
      <c r="A238" s="132"/>
    </row>
    <row r="239" spans="1:1">
      <c r="A239" s="132"/>
    </row>
    <row r="240" spans="1:1">
      <c r="A240" s="132"/>
    </row>
    <row r="241" spans="1:1">
      <c r="A241" s="132"/>
    </row>
    <row r="242" spans="1:1">
      <c r="A242" s="132"/>
    </row>
    <row r="243" spans="1:1">
      <c r="A243" s="132"/>
    </row>
    <row r="244" spans="1:1">
      <c r="A244" s="132"/>
    </row>
    <row r="245" spans="1:1">
      <c r="A245" s="132"/>
    </row>
    <row r="246" spans="1:1">
      <c r="A246" s="132"/>
    </row>
    <row r="247" spans="1:1">
      <c r="A247" s="132"/>
    </row>
    <row r="248" spans="1:1">
      <c r="A248" s="132"/>
    </row>
    <row r="249" spans="1:1">
      <c r="A249" s="132"/>
    </row>
    <row r="250" spans="1:1">
      <c r="A250" s="132"/>
    </row>
    <row r="251" spans="1:1">
      <c r="A251" s="132"/>
    </row>
    <row r="252" spans="1:1">
      <c r="A252" s="132"/>
    </row>
    <row r="253" spans="1:1">
      <c r="A253" s="132"/>
    </row>
    <row r="254" spans="1:1">
      <c r="A254" s="132"/>
    </row>
    <row r="255" spans="1:1">
      <c r="A255" s="132"/>
    </row>
    <row r="256" spans="1:1">
      <c r="A256" s="132"/>
    </row>
    <row r="257" spans="1:1">
      <c r="A257" s="132"/>
    </row>
    <row r="258" spans="1:1">
      <c r="A258" s="132"/>
    </row>
    <row r="259" spans="1:1">
      <c r="A259" s="132"/>
    </row>
    <row r="260" spans="1:1">
      <c r="A260" s="132"/>
    </row>
    <row r="261" spans="1:1">
      <c r="A261" s="132"/>
    </row>
    <row r="262" spans="1:1">
      <c r="A262" s="132"/>
    </row>
    <row r="263" spans="1:1">
      <c r="A263" s="132"/>
    </row>
    <row r="264" spans="1:1">
      <c r="A264" s="132"/>
    </row>
    <row r="265" spans="1:1">
      <c r="A265" s="132"/>
    </row>
    <row r="266" spans="1:1">
      <c r="A266" s="132"/>
    </row>
    <row r="267" spans="1:1">
      <c r="A267" s="132"/>
    </row>
    <row r="268" spans="1:1">
      <c r="A268" s="132"/>
    </row>
    <row r="269" spans="1:1">
      <c r="A269" s="132"/>
    </row>
    <row r="270" spans="1:1">
      <c r="A270" s="132"/>
    </row>
    <row r="271" spans="1:1">
      <c r="A271" s="132"/>
    </row>
    <row r="272" spans="1:1">
      <c r="A272" s="132"/>
    </row>
    <row r="273" spans="1:1">
      <c r="A273" s="132"/>
    </row>
    <row r="274" spans="1:1">
      <c r="A274" s="132"/>
    </row>
    <row r="275" spans="1:1">
      <c r="A275" s="132"/>
    </row>
    <row r="276" spans="1:1">
      <c r="A276" s="132"/>
    </row>
    <row r="277" spans="1:1">
      <c r="A277" s="132"/>
    </row>
    <row r="278" spans="1:1">
      <c r="A278" s="132"/>
    </row>
    <row r="279" spans="1:1">
      <c r="A279" s="132"/>
    </row>
    <row r="280" spans="1:1">
      <c r="A280" s="132"/>
    </row>
    <row r="281" spans="1:1">
      <c r="A281" s="132"/>
    </row>
    <row r="282" spans="1:1">
      <c r="A282" s="132"/>
    </row>
    <row r="283" spans="1:1">
      <c r="A283" s="132"/>
    </row>
    <row r="284" spans="1:1">
      <c r="A284" s="132"/>
    </row>
    <row r="285" spans="1:1">
      <c r="A285" s="132"/>
    </row>
    <row r="286" spans="1:1">
      <c r="A286" s="132"/>
    </row>
    <row r="287" spans="1:1">
      <c r="A287" s="132"/>
    </row>
    <row r="288" spans="1:1">
      <c r="A288" s="132"/>
    </row>
    <row r="289" spans="1:1">
      <c r="A289" s="132"/>
    </row>
    <row r="290" spans="1:1">
      <c r="A290" s="132"/>
    </row>
    <row r="291" spans="1:1">
      <c r="A291" s="132"/>
    </row>
    <row r="292" spans="1:1">
      <c r="A292" s="132"/>
    </row>
    <row r="293" spans="1:1">
      <c r="A293" s="132"/>
    </row>
    <row r="294" spans="1:1">
      <c r="A294" s="132"/>
    </row>
    <row r="295" spans="1:1">
      <c r="A295" s="132"/>
    </row>
    <row r="296" spans="1:1">
      <c r="A296" s="132"/>
    </row>
    <row r="297" spans="1:1">
      <c r="A297" s="132"/>
    </row>
    <row r="298" spans="1:1">
      <c r="A298" s="132"/>
    </row>
    <row r="299" spans="1:1">
      <c r="A299" s="132"/>
    </row>
    <row r="300" spans="1:1">
      <c r="A300" s="132"/>
    </row>
    <row r="301" spans="1:1">
      <c r="A301" s="132"/>
    </row>
    <row r="302" spans="1:1">
      <c r="A302" s="132"/>
    </row>
    <row r="303" spans="1:1">
      <c r="A303" s="132"/>
    </row>
    <row r="304" spans="1:1">
      <c r="A304" s="132"/>
    </row>
    <row r="305" spans="1:1">
      <c r="A305" s="132"/>
    </row>
    <row r="306" spans="1:1">
      <c r="A306" s="132"/>
    </row>
    <row r="307" spans="1:1">
      <c r="A307" s="132"/>
    </row>
    <row r="308" spans="1:1">
      <c r="A308" s="132"/>
    </row>
    <row r="309" spans="1:1">
      <c r="A309" s="132"/>
    </row>
    <row r="310" spans="1:1">
      <c r="A310" s="132"/>
    </row>
    <row r="311" spans="1:1">
      <c r="A311" s="132"/>
    </row>
    <row r="312" spans="1:1">
      <c r="A312" s="132"/>
    </row>
    <row r="313" spans="1:1">
      <c r="A313" s="132"/>
    </row>
    <row r="314" spans="1:1">
      <c r="A314" s="132"/>
    </row>
    <row r="315" spans="1:1">
      <c r="A315" s="132"/>
    </row>
    <row r="316" spans="1:1">
      <c r="A316" s="132"/>
    </row>
    <row r="317" spans="1:1">
      <c r="A317" s="132"/>
    </row>
    <row r="318" spans="1:1">
      <c r="A318" s="132"/>
    </row>
    <row r="319" spans="1:1">
      <c r="A319" s="132"/>
    </row>
    <row r="320" spans="1:1">
      <c r="A320" s="132"/>
    </row>
    <row r="321" spans="1:1">
      <c r="A321" s="132"/>
    </row>
    <row r="322" spans="1:1">
      <c r="A322" s="132"/>
    </row>
    <row r="323" spans="1:1">
      <c r="A323" s="132"/>
    </row>
    <row r="324" spans="1:1">
      <c r="A324" s="132"/>
    </row>
    <row r="325" spans="1:1">
      <c r="A325" s="132"/>
    </row>
    <row r="326" spans="1:1">
      <c r="A326" s="132"/>
    </row>
    <row r="327" spans="1:1">
      <c r="A327" s="132"/>
    </row>
    <row r="328" spans="1:1">
      <c r="A328" s="132"/>
    </row>
    <row r="329" spans="1:1">
      <c r="A329" s="132"/>
    </row>
    <row r="330" spans="1:1">
      <c r="A330" s="132"/>
    </row>
    <row r="331" spans="1:1">
      <c r="A331" s="132"/>
    </row>
    <row r="332" spans="1:1">
      <c r="A332" s="132"/>
    </row>
    <row r="333" spans="1:1">
      <c r="A333" s="132"/>
    </row>
    <row r="334" spans="1:1">
      <c r="A334" s="132"/>
    </row>
    <row r="335" spans="1:1">
      <c r="A335" s="132"/>
    </row>
    <row r="336" spans="1:1">
      <c r="A336" s="132"/>
    </row>
    <row r="337" spans="1:1">
      <c r="A337" s="132"/>
    </row>
    <row r="338" spans="1:1">
      <c r="A338" s="132"/>
    </row>
    <row r="339" spans="1:1">
      <c r="A339" s="132"/>
    </row>
    <row r="340" spans="1:1">
      <c r="A340" s="132"/>
    </row>
    <row r="341" spans="1:1">
      <c r="A341" s="132"/>
    </row>
    <row r="342" spans="1:1">
      <c r="A342" s="132"/>
    </row>
    <row r="343" spans="1:1">
      <c r="A343" s="132"/>
    </row>
    <row r="344" spans="1:1">
      <c r="A344" s="132"/>
    </row>
    <row r="345" spans="1:1">
      <c r="A345" s="132"/>
    </row>
    <row r="346" spans="1:1">
      <c r="A346" s="132"/>
    </row>
    <row r="347" spans="1:1">
      <c r="A347" s="132"/>
    </row>
    <row r="348" spans="1:1">
      <c r="A348" s="132"/>
    </row>
    <row r="349" spans="1:1">
      <c r="A349" s="132"/>
    </row>
    <row r="350" spans="1:1">
      <c r="A350" s="132"/>
    </row>
    <row r="351" spans="1:1">
      <c r="A351" s="132"/>
    </row>
    <row r="352" spans="1:1">
      <c r="A352" s="132"/>
    </row>
    <row r="353" spans="1:1">
      <c r="A353" s="132"/>
    </row>
    <row r="354" spans="1:1">
      <c r="A354" s="132"/>
    </row>
    <row r="355" spans="1:1">
      <c r="A355" s="132"/>
    </row>
    <row r="356" spans="1:1">
      <c r="A356" s="132"/>
    </row>
    <row r="357" spans="1:1">
      <c r="A357" s="132"/>
    </row>
    <row r="358" spans="1:1">
      <c r="A358" s="132"/>
    </row>
    <row r="359" spans="1:1">
      <c r="A359" s="132"/>
    </row>
    <row r="360" spans="1:1">
      <c r="A360" s="132"/>
    </row>
    <row r="361" spans="1:1">
      <c r="A361" s="132"/>
    </row>
    <row r="362" spans="1:1">
      <c r="A362" s="132"/>
    </row>
    <row r="363" spans="1:1">
      <c r="A363" s="132"/>
    </row>
    <row r="364" spans="1:1">
      <c r="A364" s="132"/>
    </row>
    <row r="365" spans="1:1">
      <c r="A365" s="132"/>
    </row>
    <row r="366" spans="1:1">
      <c r="A366" s="132"/>
    </row>
    <row r="367" spans="1:1">
      <c r="A367" s="132"/>
    </row>
    <row r="368" spans="1:1">
      <c r="A368" s="132"/>
    </row>
    <row r="369" spans="1:1">
      <c r="A369" s="132"/>
    </row>
    <row r="370" spans="1:1">
      <c r="A370" s="132"/>
    </row>
    <row r="371" spans="1:1">
      <c r="A371" s="132"/>
    </row>
    <row r="372" spans="1:1">
      <c r="A372" s="132"/>
    </row>
    <row r="373" spans="1:1">
      <c r="A373" s="132"/>
    </row>
    <row r="374" spans="1:1">
      <c r="A374" s="132"/>
    </row>
    <row r="375" spans="1:1">
      <c r="A375" s="132"/>
    </row>
    <row r="376" spans="1:1">
      <c r="A376" s="132"/>
    </row>
    <row r="377" spans="1:1">
      <c r="A377" s="132"/>
    </row>
    <row r="378" spans="1:1">
      <c r="A378" s="132"/>
    </row>
    <row r="379" spans="1:1">
      <c r="A379" s="132"/>
    </row>
    <row r="380" spans="1:1">
      <c r="A380" s="132"/>
    </row>
    <row r="381" spans="1:1">
      <c r="A381" s="132"/>
    </row>
    <row r="382" spans="1:1">
      <c r="A382" s="132"/>
    </row>
    <row r="383" spans="1:1">
      <c r="A383" s="132"/>
    </row>
    <row r="384" spans="1:1">
      <c r="A384" s="132"/>
    </row>
    <row r="385" spans="1:1">
      <c r="A385" s="132"/>
    </row>
    <row r="386" spans="1:1">
      <c r="A386" s="132"/>
    </row>
    <row r="387" spans="1:1">
      <c r="A387" s="132"/>
    </row>
    <row r="388" spans="1:1">
      <c r="A388" s="132"/>
    </row>
    <row r="389" spans="1:1">
      <c r="A389" s="132"/>
    </row>
    <row r="390" spans="1:1">
      <c r="A390" s="132"/>
    </row>
    <row r="391" spans="1:1">
      <c r="A391" s="132"/>
    </row>
    <row r="392" spans="1:1">
      <c r="A392" s="132"/>
    </row>
    <row r="393" spans="1:1">
      <c r="A393" s="132"/>
    </row>
    <row r="394" spans="1:1">
      <c r="A394" s="132"/>
    </row>
    <row r="395" spans="1:1">
      <c r="A395" s="132"/>
    </row>
    <row r="396" spans="1:1">
      <c r="A396" s="132"/>
    </row>
    <row r="397" spans="1:1">
      <c r="A397" s="132"/>
    </row>
    <row r="398" spans="1:1">
      <c r="A398" s="132"/>
    </row>
    <row r="399" spans="1:1">
      <c r="A399" s="132"/>
    </row>
    <row r="400" spans="1:1">
      <c r="A400" s="132"/>
    </row>
    <row r="401" spans="1:1">
      <c r="A401" s="132"/>
    </row>
    <row r="402" spans="1:1">
      <c r="A402" s="132"/>
    </row>
    <row r="403" spans="1:1">
      <c r="A403" s="132"/>
    </row>
    <row r="404" spans="1:1">
      <c r="A404" s="132"/>
    </row>
    <row r="405" spans="1:1">
      <c r="A405" s="132"/>
    </row>
    <row r="406" spans="1:1">
      <c r="A406" s="132"/>
    </row>
    <row r="407" spans="1:1">
      <c r="A407" s="132"/>
    </row>
    <row r="408" spans="1:1">
      <c r="A408" s="132"/>
    </row>
    <row r="409" spans="1:1">
      <c r="A409" s="132"/>
    </row>
    <row r="410" spans="1:1">
      <c r="A410" s="132"/>
    </row>
    <row r="411" spans="1:1">
      <c r="A411" s="132"/>
    </row>
    <row r="412" spans="1:1">
      <c r="A412" s="132"/>
    </row>
    <row r="413" spans="1:1">
      <c r="A413" s="132"/>
    </row>
    <row r="414" spans="1:1">
      <c r="A414" s="132"/>
    </row>
    <row r="415" spans="1:1">
      <c r="A415" s="132"/>
    </row>
    <row r="416" spans="1:1">
      <c r="A416" s="132"/>
    </row>
    <row r="417" spans="1:1">
      <c r="A417" s="132"/>
    </row>
    <row r="418" spans="1:1">
      <c r="A418" s="132"/>
    </row>
    <row r="419" spans="1:1">
      <c r="A419" s="132"/>
    </row>
    <row r="420" spans="1:1">
      <c r="A420" s="132"/>
    </row>
    <row r="421" spans="1:1">
      <c r="A421" s="132"/>
    </row>
    <row r="422" spans="1:1">
      <c r="A422" s="132"/>
    </row>
    <row r="423" spans="1:1">
      <c r="A423" s="132"/>
    </row>
    <row r="424" spans="1:1">
      <c r="A424" s="132"/>
    </row>
    <row r="425" spans="1:1">
      <c r="A425" s="132"/>
    </row>
    <row r="426" spans="1:1">
      <c r="A426" s="132"/>
    </row>
    <row r="427" spans="1:1">
      <c r="A427" s="132"/>
    </row>
    <row r="428" spans="1:1">
      <c r="A428" s="132"/>
    </row>
    <row r="429" spans="1:1">
      <c r="A429" s="132"/>
    </row>
    <row r="430" spans="1:1">
      <c r="A430" s="132"/>
    </row>
    <row r="431" spans="1:1">
      <c r="A431" s="132"/>
    </row>
    <row r="432" spans="1:1">
      <c r="A432" s="132"/>
    </row>
    <row r="433" spans="1:1">
      <c r="A433" s="132"/>
    </row>
    <row r="434" spans="1:1">
      <c r="A434" s="132"/>
    </row>
    <row r="435" spans="1:1">
      <c r="A435" s="132"/>
    </row>
    <row r="436" spans="1:1">
      <c r="A436" s="132"/>
    </row>
    <row r="437" spans="1:1">
      <c r="A437" s="132"/>
    </row>
    <row r="438" spans="1:1">
      <c r="A438" s="132"/>
    </row>
    <row r="439" spans="1:1">
      <c r="A439" s="132"/>
    </row>
    <row r="440" spans="1:1">
      <c r="A440" s="132"/>
    </row>
    <row r="441" spans="1:1">
      <c r="A441" s="132"/>
    </row>
    <row r="442" spans="1:1">
      <c r="A442" s="132"/>
    </row>
    <row r="443" spans="1:1">
      <c r="A443" s="132"/>
    </row>
    <row r="444" spans="1:1">
      <c r="A444" s="132"/>
    </row>
    <row r="445" spans="1:1">
      <c r="A445" s="132"/>
    </row>
    <row r="446" spans="1:1">
      <c r="A446" s="132"/>
    </row>
    <row r="447" spans="1:1">
      <c r="A447" s="132"/>
    </row>
    <row r="448" spans="1:1">
      <c r="A448" s="132"/>
    </row>
    <row r="449" spans="1:1">
      <c r="A449" s="132"/>
    </row>
    <row r="450" spans="1:1">
      <c r="A450" s="132"/>
    </row>
    <row r="451" spans="1:1">
      <c r="A451" s="132"/>
    </row>
    <row r="452" spans="1:1">
      <c r="A452" s="132"/>
    </row>
    <row r="453" spans="1:1">
      <c r="A453" s="132"/>
    </row>
    <row r="454" spans="1:1">
      <c r="A454" s="132"/>
    </row>
    <row r="455" spans="1:1">
      <c r="A455" s="132"/>
    </row>
    <row r="456" spans="1:1">
      <c r="A456" s="132"/>
    </row>
    <row r="457" spans="1:1">
      <c r="A457" s="132"/>
    </row>
    <row r="458" spans="1:1">
      <c r="A458" s="132"/>
    </row>
    <row r="459" spans="1:1">
      <c r="A459" s="132"/>
    </row>
    <row r="460" spans="1:1">
      <c r="A460" s="132"/>
    </row>
    <row r="461" spans="1:1">
      <c r="A461" s="132"/>
    </row>
    <row r="462" spans="1:1">
      <c r="A462" s="132"/>
    </row>
    <row r="463" spans="1:1">
      <c r="A463" s="132"/>
    </row>
    <row r="464" spans="1:1">
      <c r="A464" s="132"/>
    </row>
    <row r="465" spans="1:1">
      <c r="A465" s="132"/>
    </row>
    <row r="466" spans="1:1">
      <c r="A466" s="132"/>
    </row>
    <row r="467" spans="1:1">
      <c r="A467" s="132"/>
    </row>
    <row r="468" spans="1:1">
      <c r="A468" s="132"/>
    </row>
    <row r="469" spans="1:1">
      <c r="A469" s="132"/>
    </row>
    <row r="470" spans="1:1">
      <c r="A470" s="132"/>
    </row>
    <row r="471" spans="1:1">
      <c r="A471" s="132"/>
    </row>
    <row r="472" spans="1:1">
      <c r="A472" s="132"/>
    </row>
    <row r="473" spans="1:1">
      <c r="A473" s="132"/>
    </row>
    <row r="474" spans="1:1">
      <c r="A474" s="132"/>
    </row>
    <row r="475" spans="1:1">
      <c r="A475" s="132"/>
    </row>
    <row r="476" spans="1:1">
      <c r="A476" s="132"/>
    </row>
    <row r="477" spans="1:1">
      <c r="A477" s="132"/>
    </row>
    <row r="478" spans="1:1">
      <c r="A478" s="132"/>
    </row>
    <row r="479" spans="1:1">
      <c r="A479" s="132"/>
    </row>
    <row r="480" spans="1:1">
      <c r="A480" s="132"/>
    </row>
    <row r="481" spans="1:1">
      <c r="A481" s="132"/>
    </row>
    <row r="482" spans="1:1">
      <c r="A482" s="132"/>
    </row>
    <row r="483" spans="1:1">
      <c r="A483" s="132"/>
    </row>
    <row r="484" spans="1:1">
      <c r="A484" s="132"/>
    </row>
    <row r="485" spans="1:1">
      <c r="A485" s="132"/>
    </row>
    <row r="486" spans="1:1">
      <c r="A486" s="132"/>
    </row>
    <row r="487" spans="1:1">
      <c r="A487" s="132"/>
    </row>
    <row r="488" spans="1:1">
      <c r="A488" s="132"/>
    </row>
    <row r="489" spans="1:1">
      <c r="A489" s="132"/>
    </row>
    <row r="490" spans="1:1">
      <c r="A490" s="132"/>
    </row>
    <row r="491" spans="1:1">
      <c r="A491" s="132"/>
    </row>
    <row r="492" spans="1:1">
      <c r="A492" s="132"/>
    </row>
    <row r="493" spans="1:1">
      <c r="A493" s="132"/>
    </row>
    <row r="494" spans="1:1">
      <c r="A494" s="132"/>
    </row>
    <row r="495" spans="1:1">
      <c r="A495" s="132"/>
    </row>
    <row r="496" spans="1:1">
      <c r="A496" s="132"/>
    </row>
    <row r="497" spans="1:1">
      <c r="A497" s="132"/>
    </row>
    <row r="498" spans="1:1">
      <c r="A498" s="132"/>
    </row>
    <row r="499" spans="1:1">
      <c r="A499" s="132"/>
    </row>
    <row r="500" spans="1:1">
      <c r="A500" s="132"/>
    </row>
    <row r="501" spans="1:1">
      <c r="A501" s="132"/>
    </row>
    <row r="502" spans="1:1">
      <c r="A502" s="132"/>
    </row>
    <row r="503" spans="1:1">
      <c r="A503" s="132"/>
    </row>
    <row r="504" spans="1:1">
      <c r="A504" s="132"/>
    </row>
    <row r="505" spans="1:1">
      <c r="A505" s="132"/>
    </row>
    <row r="506" spans="1:1">
      <c r="A506" s="132"/>
    </row>
    <row r="507" spans="1:1">
      <c r="A507" s="132"/>
    </row>
    <row r="508" spans="1:1">
      <c r="A508" s="132"/>
    </row>
    <row r="509" spans="1:1">
      <c r="A509" s="132"/>
    </row>
    <row r="510" spans="1:1">
      <c r="A510" s="132"/>
    </row>
    <row r="511" spans="1:1">
      <c r="A511" s="132"/>
    </row>
    <row r="512" spans="1:1">
      <c r="A512" s="132"/>
    </row>
    <row r="513" spans="1:1">
      <c r="A513" s="132"/>
    </row>
    <row r="514" spans="1:1">
      <c r="A514" s="132"/>
    </row>
    <row r="515" spans="1:1">
      <c r="A515" s="132"/>
    </row>
    <row r="516" spans="1:1">
      <c r="A516" s="132"/>
    </row>
    <row r="517" spans="1:1">
      <c r="A517" s="132"/>
    </row>
    <row r="518" spans="1:1">
      <c r="A518" s="132"/>
    </row>
    <row r="519" spans="1:1">
      <c r="A519" s="132"/>
    </row>
    <row r="520" spans="1:1">
      <c r="A520" s="132"/>
    </row>
    <row r="521" spans="1:1">
      <c r="A521" s="132"/>
    </row>
    <row r="522" spans="1:1">
      <c r="A522" s="132"/>
    </row>
    <row r="523" spans="1:1">
      <c r="A523" s="132"/>
    </row>
    <row r="524" spans="1:1">
      <c r="A524" s="132"/>
    </row>
    <row r="525" spans="1:1">
      <c r="A525" s="132"/>
    </row>
    <row r="526" spans="1:1">
      <c r="A526" s="132"/>
    </row>
    <row r="527" spans="1:1">
      <c r="A527" s="132"/>
    </row>
    <row r="528" spans="1:1">
      <c r="A528" s="132"/>
    </row>
    <row r="529" spans="1:1">
      <c r="A529" s="132"/>
    </row>
    <row r="530" spans="1:1">
      <c r="A530" s="132"/>
    </row>
    <row r="531" spans="1:1">
      <c r="A531" s="132"/>
    </row>
    <row r="532" spans="1:1">
      <c r="A532" s="132"/>
    </row>
    <row r="533" spans="1:1">
      <c r="A533" s="132"/>
    </row>
    <row r="534" spans="1:1">
      <c r="A534" s="132"/>
    </row>
    <row r="535" spans="1:1">
      <c r="A535" s="132"/>
    </row>
    <row r="536" spans="1:1">
      <c r="A536" s="132"/>
    </row>
    <row r="537" spans="1:1">
      <c r="A537" s="132"/>
    </row>
    <row r="538" spans="1:1">
      <c r="A538" s="132"/>
    </row>
    <row r="539" spans="1:1">
      <c r="A539" s="132"/>
    </row>
    <row r="540" spans="1:1">
      <c r="A540" s="132"/>
    </row>
    <row r="541" spans="1:1">
      <c r="A541" s="132"/>
    </row>
    <row r="542" spans="1:1">
      <c r="A542" s="132"/>
    </row>
    <row r="543" spans="1:1">
      <c r="A543" s="132"/>
    </row>
    <row r="544" spans="1:1">
      <c r="A544" s="132"/>
    </row>
    <row r="545" spans="1:1">
      <c r="A545" s="132"/>
    </row>
    <row r="546" spans="1:1">
      <c r="A546" s="132"/>
    </row>
    <row r="547" spans="1:1">
      <c r="A547" s="132"/>
    </row>
    <row r="548" spans="1:1">
      <c r="A548" s="132"/>
    </row>
    <row r="549" spans="1:1">
      <c r="A549" s="132"/>
    </row>
    <row r="550" spans="1:1">
      <c r="A550" s="132"/>
    </row>
    <row r="551" spans="1:1">
      <c r="A551" s="132"/>
    </row>
    <row r="552" spans="1:1">
      <c r="A552" s="132"/>
    </row>
    <row r="553" spans="1:1">
      <c r="A553" s="132"/>
    </row>
    <row r="554" spans="1:1">
      <c r="A554" s="132"/>
    </row>
    <row r="555" spans="1:1">
      <c r="A555" s="132"/>
    </row>
    <row r="556" spans="1:1">
      <c r="A556" s="132"/>
    </row>
    <row r="557" spans="1:1">
      <c r="A557" s="132"/>
    </row>
    <row r="558" spans="1:1">
      <c r="A558" s="132"/>
    </row>
    <row r="559" spans="1:1">
      <c r="A559" s="132"/>
    </row>
    <row r="560" spans="1:1">
      <c r="A560" s="132"/>
    </row>
    <row r="561" spans="1:1">
      <c r="A561" s="132"/>
    </row>
    <row r="562" spans="1:1">
      <c r="A562" s="132"/>
    </row>
    <row r="563" spans="1:1">
      <c r="A563" s="132"/>
    </row>
    <row r="564" spans="1:1">
      <c r="A564" s="132"/>
    </row>
    <row r="565" spans="1:1">
      <c r="A565" s="132"/>
    </row>
    <row r="566" spans="1:1">
      <c r="A566" s="132"/>
    </row>
    <row r="567" spans="1:1">
      <c r="A567" s="132"/>
    </row>
    <row r="568" spans="1:1">
      <c r="A568" s="132"/>
    </row>
    <row r="569" spans="1:1">
      <c r="A569" s="132"/>
    </row>
    <row r="570" spans="1:1">
      <c r="A570" s="132"/>
    </row>
    <row r="571" spans="1:1">
      <c r="A571" s="132"/>
    </row>
    <row r="572" spans="1:1">
      <c r="A572" s="132"/>
    </row>
    <row r="573" spans="1:1">
      <c r="A573" s="132"/>
    </row>
    <row r="574" spans="1:1">
      <c r="A574" s="132"/>
    </row>
    <row r="575" spans="1:1">
      <c r="A575" s="132"/>
    </row>
    <row r="576" spans="1:1">
      <c r="A576" s="132"/>
    </row>
    <row r="577" spans="1:1">
      <c r="A577" s="132"/>
    </row>
    <row r="578" spans="1:1">
      <c r="A578" s="132"/>
    </row>
    <row r="579" spans="1:1">
      <c r="A579" s="132"/>
    </row>
    <row r="580" spans="1:1">
      <c r="A580" s="132"/>
    </row>
    <row r="581" spans="1:1">
      <c r="A581" s="132"/>
    </row>
    <row r="582" spans="1:1">
      <c r="A582" s="132"/>
    </row>
    <row r="583" spans="1:1">
      <c r="A583" s="132"/>
    </row>
    <row r="584" spans="1:1">
      <c r="A584" s="132"/>
    </row>
    <row r="585" spans="1:1">
      <c r="A585" s="132"/>
    </row>
    <row r="586" spans="1:1">
      <c r="A586" s="132"/>
    </row>
    <row r="587" spans="1:1">
      <c r="A587" s="132"/>
    </row>
    <row r="588" spans="1:1">
      <c r="A588" s="132"/>
    </row>
    <row r="589" spans="1:1">
      <c r="A589" s="132"/>
    </row>
    <row r="590" spans="1:1">
      <c r="A590" s="132"/>
    </row>
    <row r="591" spans="1:1">
      <c r="A591" s="132"/>
    </row>
    <row r="592" spans="1:1">
      <c r="A592" s="132"/>
    </row>
    <row r="593" spans="1:1">
      <c r="A593" s="132"/>
    </row>
    <row r="594" spans="1:1">
      <c r="A594" s="132"/>
    </row>
    <row r="595" spans="1:1">
      <c r="A595" s="132"/>
    </row>
    <row r="596" spans="1:1">
      <c r="A596" s="132"/>
    </row>
    <row r="597" spans="1:1">
      <c r="A597" s="132"/>
    </row>
    <row r="598" spans="1:1">
      <c r="A598" s="132"/>
    </row>
    <row r="599" spans="1:1">
      <c r="A599" s="132"/>
    </row>
    <row r="600" spans="1:1">
      <c r="A600" s="132"/>
    </row>
    <row r="601" spans="1:1">
      <c r="A601" s="132"/>
    </row>
    <row r="602" spans="1:1">
      <c r="A602" s="132"/>
    </row>
    <row r="603" spans="1:1">
      <c r="A603" s="132"/>
    </row>
    <row r="604" spans="1:1">
      <c r="A604" s="132"/>
    </row>
    <row r="605" spans="1:1">
      <c r="A605" s="132"/>
    </row>
    <row r="606" spans="1:1">
      <c r="A606" s="132"/>
    </row>
    <row r="607" spans="1:1">
      <c r="A607" s="132"/>
    </row>
    <row r="608" spans="1:1">
      <c r="A608" s="132"/>
    </row>
    <row r="609" spans="1:1">
      <c r="A609" s="132"/>
    </row>
    <row r="610" spans="1:1">
      <c r="A610" s="132"/>
    </row>
    <row r="611" spans="1:1">
      <c r="A611" s="132"/>
    </row>
    <row r="612" spans="1:1">
      <c r="A612" s="132"/>
    </row>
    <row r="613" spans="1:1">
      <c r="A613" s="132"/>
    </row>
    <row r="614" spans="1:1">
      <c r="A614" s="132"/>
    </row>
    <row r="615" spans="1:1">
      <c r="A615" s="132"/>
    </row>
    <row r="616" spans="1:1">
      <c r="A616" s="132"/>
    </row>
    <row r="617" spans="1:1">
      <c r="A617" s="132"/>
    </row>
    <row r="618" spans="1:1">
      <c r="A618" s="132"/>
    </row>
    <row r="619" spans="1:1">
      <c r="A619" s="132"/>
    </row>
    <row r="620" spans="1:1">
      <c r="A620" s="132"/>
    </row>
    <row r="621" spans="1:1">
      <c r="A621" s="132"/>
    </row>
    <row r="622" spans="1:1">
      <c r="A622" s="132"/>
    </row>
    <row r="623" spans="1:1">
      <c r="A623" s="132"/>
    </row>
    <row r="624" spans="1:1">
      <c r="A624" s="132"/>
    </row>
    <row r="625" spans="1:1">
      <c r="A625" s="132"/>
    </row>
    <row r="626" spans="1:1">
      <c r="A626" s="132"/>
    </row>
    <row r="627" spans="1:1">
      <c r="A627" s="132"/>
    </row>
    <row r="628" spans="1:1">
      <c r="A628" s="132"/>
    </row>
    <row r="629" spans="1:1">
      <c r="A629" s="132"/>
    </row>
    <row r="630" spans="1:1">
      <c r="A630" s="132"/>
    </row>
    <row r="631" spans="1:1">
      <c r="A631" s="132"/>
    </row>
    <row r="632" spans="1:1">
      <c r="A632" s="132"/>
    </row>
    <row r="633" spans="1:1">
      <c r="A633" s="132"/>
    </row>
    <row r="634" spans="1:1">
      <c r="A634" s="132"/>
    </row>
    <row r="635" spans="1:1">
      <c r="A635" s="132"/>
    </row>
    <row r="636" spans="1:1">
      <c r="A636" s="132"/>
    </row>
    <row r="637" spans="1:1">
      <c r="A637" s="132"/>
    </row>
    <row r="638" spans="1:1">
      <c r="A638" s="132"/>
    </row>
    <row r="639" spans="1:1">
      <c r="A639" s="132"/>
    </row>
    <row r="640" spans="1:1">
      <c r="A640" s="132"/>
    </row>
    <row r="641" spans="1:1">
      <c r="A641" s="132"/>
    </row>
    <row r="642" spans="1:1">
      <c r="A642" s="132"/>
    </row>
    <row r="643" spans="1:1">
      <c r="A643" s="132"/>
    </row>
    <row r="644" spans="1:1">
      <c r="A644" s="132"/>
    </row>
    <row r="645" spans="1:1">
      <c r="A645" s="132"/>
    </row>
    <row r="646" spans="1:1">
      <c r="A646" s="132"/>
    </row>
    <row r="647" spans="1:1">
      <c r="A647" s="132"/>
    </row>
    <row r="648" spans="1:1">
      <c r="A648" s="132"/>
    </row>
    <row r="649" spans="1:1">
      <c r="A649" s="132"/>
    </row>
    <row r="650" spans="1:1">
      <c r="A650" s="132"/>
    </row>
    <row r="651" spans="1:1">
      <c r="A651" s="132"/>
    </row>
    <row r="652" spans="1:1">
      <c r="A652" s="132"/>
    </row>
    <row r="653" spans="1:1">
      <c r="A653" s="132"/>
    </row>
    <row r="654" spans="1:1">
      <c r="A654" s="132"/>
    </row>
    <row r="655" spans="1:1">
      <c r="A655" s="132"/>
    </row>
    <row r="656" spans="1:1">
      <c r="A656" s="132"/>
    </row>
    <row r="657" spans="1:1">
      <c r="A657" s="132"/>
    </row>
    <row r="658" spans="1:1">
      <c r="A658" s="132"/>
    </row>
    <row r="659" spans="1:1">
      <c r="A659" s="132"/>
    </row>
    <row r="660" spans="1:1">
      <c r="A660" s="132"/>
    </row>
    <row r="661" spans="1:1">
      <c r="A661" s="132"/>
    </row>
    <row r="662" spans="1:1">
      <c r="A662" s="132"/>
    </row>
    <row r="663" spans="1:1">
      <c r="A663" s="132"/>
    </row>
    <row r="664" spans="1:1">
      <c r="A664" s="132"/>
    </row>
    <row r="665" spans="1:1">
      <c r="A665" s="132"/>
    </row>
    <row r="666" spans="1:1">
      <c r="A666" s="132"/>
    </row>
    <row r="667" spans="1:1">
      <c r="A667" s="132"/>
    </row>
    <row r="668" spans="1:1">
      <c r="A668" s="132"/>
    </row>
    <row r="669" spans="1:1">
      <c r="A669" s="132"/>
    </row>
    <row r="670" spans="1:1">
      <c r="A670" s="132"/>
    </row>
    <row r="671" spans="1:1">
      <c r="A671" s="132"/>
    </row>
    <row r="672" spans="1:1">
      <c r="A672" s="132"/>
    </row>
    <row r="673" spans="1:1">
      <c r="A673" s="132"/>
    </row>
    <row r="674" spans="1:1">
      <c r="A674" s="132"/>
    </row>
    <row r="675" spans="1:1">
      <c r="A675" s="132"/>
    </row>
    <row r="676" spans="1:1">
      <c r="A676" s="132"/>
    </row>
    <row r="677" spans="1:1">
      <c r="A677" s="132"/>
    </row>
    <row r="678" spans="1:1">
      <c r="A678" s="132"/>
    </row>
    <row r="679" spans="1:1">
      <c r="A679" s="132"/>
    </row>
    <row r="680" spans="1:1">
      <c r="A680" s="132"/>
    </row>
    <row r="681" spans="1:1">
      <c r="A681" s="132"/>
    </row>
    <row r="682" spans="1:1">
      <c r="A682" s="132"/>
    </row>
    <row r="683" spans="1:1">
      <c r="A683" s="132"/>
    </row>
    <row r="684" spans="1:1">
      <c r="A684" s="132"/>
    </row>
    <row r="685" spans="1:1">
      <c r="A685" s="132"/>
    </row>
    <row r="686" spans="1:1">
      <c r="A686" s="132"/>
    </row>
    <row r="687" spans="1:1">
      <c r="A687" s="132"/>
    </row>
    <row r="688" spans="1:1">
      <c r="A688" s="132"/>
    </row>
    <row r="689" spans="1:1">
      <c r="A689" s="132"/>
    </row>
    <row r="690" spans="1:1">
      <c r="A690" s="132"/>
    </row>
    <row r="691" spans="1:1">
      <c r="A691" s="132"/>
    </row>
    <row r="692" spans="1:1">
      <c r="A692" s="132"/>
    </row>
    <row r="693" spans="1:1">
      <c r="A693" s="132"/>
    </row>
    <row r="694" spans="1:1">
      <c r="A694" s="132"/>
    </row>
    <row r="695" spans="1:1">
      <c r="A695" s="132"/>
    </row>
    <row r="696" spans="1:1">
      <c r="A696" s="132"/>
    </row>
    <row r="697" spans="1:1">
      <c r="A697" s="132"/>
    </row>
    <row r="698" spans="1:1">
      <c r="A698" s="132"/>
    </row>
    <row r="699" spans="1:1">
      <c r="A699" s="132"/>
    </row>
    <row r="700" spans="1:1">
      <c r="A700" s="132"/>
    </row>
    <row r="701" spans="1:1">
      <c r="A701" s="132"/>
    </row>
    <row r="702" spans="1:1">
      <c r="A702" s="132"/>
    </row>
    <row r="703" spans="1:1">
      <c r="A703" s="132"/>
    </row>
    <row r="704" spans="1:1">
      <c r="A704" s="132"/>
    </row>
    <row r="705" spans="1:1">
      <c r="A705" s="132"/>
    </row>
    <row r="706" spans="1:1">
      <c r="A706" s="132"/>
    </row>
    <row r="707" spans="1:1">
      <c r="A707" s="132"/>
    </row>
    <row r="708" spans="1:1">
      <c r="A708" s="132"/>
    </row>
    <row r="709" spans="1:1">
      <c r="A709" s="132"/>
    </row>
    <row r="710" spans="1:1">
      <c r="A710" s="132"/>
    </row>
    <row r="711" spans="1:1">
      <c r="A711" s="132"/>
    </row>
    <row r="712" spans="1:1">
      <c r="A712" s="132"/>
    </row>
    <row r="713" spans="1:1">
      <c r="A713" s="132"/>
    </row>
    <row r="714" spans="1:1">
      <c r="A714" s="132"/>
    </row>
    <row r="715" spans="1:1">
      <c r="A715" s="132"/>
    </row>
    <row r="716" spans="1:1">
      <c r="A716" s="132"/>
    </row>
    <row r="717" spans="1:1">
      <c r="A717" s="132"/>
    </row>
    <row r="718" spans="1:1">
      <c r="A718" s="132"/>
    </row>
    <row r="719" spans="1:1">
      <c r="A719" s="132"/>
    </row>
    <row r="720" spans="1:1">
      <c r="A720" s="132"/>
    </row>
    <row r="721" spans="1:1">
      <c r="A721" s="132"/>
    </row>
    <row r="722" spans="1:1">
      <c r="A722" s="132"/>
    </row>
    <row r="723" spans="1:1">
      <c r="A723" s="132"/>
    </row>
    <row r="724" spans="1:1">
      <c r="A724" s="132"/>
    </row>
    <row r="725" spans="1:1">
      <c r="A725" s="132"/>
    </row>
    <row r="726" spans="1:1">
      <c r="A726" s="132"/>
    </row>
    <row r="727" spans="1:1">
      <c r="A727" s="132"/>
    </row>
    <row r="728" spans="1:1">
      <c r="A728" s="132"/>
    </row>
    <row r="729" spans="1:1">
      <c r="A729" s="132"/>
    </row>
    <row r="730" spans="1:1">
      <c r="A730" s="132"/>
    </row>
    <row r="731" spans="1:1">
      <c r="A731" s="132"/>
    </row>
    <row r="732" spans="1:1">
      <c r="A732" s="132"/>
    </row>
    <row r="733" spans="1:1">
      <c r="A733" s="132"/>
    </row>
    <row r="734" spans="1:1">
      <c r="A734" s="132"/>
    </row>
    <row r="735" spans="1:1">
      <c r="A735" s="132"/>
    </row>
    <row r="736" spans="1:1">
      <c r="A736" s="132"/>
    </row>
    <row r="737" spans="1:1">
      <c r="A737" s="132"/>
    </row>
    <row r="738" spans="1:1">
      <c r="A738" s="132"/>
    </row>
    <row r="739" spans="1:1">
      <c r="A739" s="132"/>
    </row>
    <row r="740" spans="1:1">
      <c r="A740" s="132"/>
    </row>
    <row r="741" spans="1:1">
      <c r="A741" s="132"/>
    </row>
    <row r="742" spans="1:1">
      <c r="A742" s="132"/>
    </row>
    <row r="743" spans="1:1">
      <c r="A743" s="132"/>
    </row>
    <row r="744" spans="1:1">
      <c r="A744" s="132"/>
    </row>
    <row r="745" spans="1:1">
      <c r="A745" s="132"/>
    </row>
    <row r="746" spans="1:1">
      <c r="A746" s="132"/>
    </row>
    <row r="747" spans="1:1">
      <c r="A747" s="132"/>
    </row>
    <row r="748" spans="1:1">
      <c r="A748" s="132"/>
    </row>
    <row r="749" spans="1:1">
      <c r="A749" s="132"/>
    </row>
    <row r="750" spans="1:1">
      <c r="A750" s="132"/>
    </row>
    <row r="751" spans="1:1">
      <c r="A751" s="132"/>
    </row>
    <row r="752" spans="1:1">
      <c r="A752" s="132"/>
    </row>
    <row r="753" spans="1:1">
      <c r="A753" s="132"/>
    </row>
    <row r="754" spans="1:1">
      <c r="A754" s="132"/>
    </row>
    <row r="755" spans="1:1">
      <c r="A755" s="132"/>
    </row>
    <row r="756" spans="1:1">
      <c r="A756" s="132"/>
    </row>
    <row r="757" spans="1:1">
      <c r="A757" s="132"/>
    </row>
    <row r="758" spans="1:1">
      <c r="A758" s="132"/>
    </row>
    <row r="759" spans="1:1">
      <c r="A759" s="132"/>
    </row>
    <row r="760" spans="1:1">
      <c r="A760" s="132"/>
    </row>
    <row r="761" spans="1:1">
      <c r="A761" s="132"/>
    </row>
    <row r="762" spans="1:1">
      <c r="A762" s="132"/>
    </row>
    <row r="763" spans="1:1">
      <c r="A763" s="132"/>
    </row>
    <row r="764" spans="1:1">
      <c r="A764" s="132"/>
    </row>
    <row r="765" spans="1:1">
      <c r="A765" s="132"/>
    </row>
    <row r="766" spans="1:1">
      <c r="A766" s="132"/>
    </row>
    <row r="767" spans="1:1">
      <c r="A767" s="132"/>
    </row>
    <row r="768" spans="1:1">
      <c r="A768" s="132"/>
    </row>
    <row r="769" spans="1:1">
      <c r="A769" s="132"/>
    </row>
    <row r="770" spans="1:1">
      <c r="A770" s="132"/>
    </row>
    <row r="771" spans="1:1">
      <c r="A771" s="132"/>
    </row>
    <row r="772" spans="1:1">
      <c r="A772" s="132"/>
    </row>
    <row r="773" spans="1:1">
      <c r="A773" s="132"/>
    </row>
    <row r="774" spans="1:1">
      <c r="A774" s="132"/>
    </row>
    <row r="775" spans="1:1">
      <c r="A775" s="132"/>
    </row>
    <row r="776" spans="1:1">
      <c r="A776" s="132"/>
    </row>
    <row r="777" spans="1:1">
      <c r="A777" s="132"/>
    </row>
    <row r="778" spans="1:1">
      <c r="A778" s="132"/>
    </row>
    <row r="779" spans="1:1">
      <c r="A779" s="132"/>
    </row>
    <row r="780" spans="1:1">
      <c r="A780" s="132"/>
    </row>
    <row r="781" spans="1:1">
      <c r="A781" s="132"/>
    </row>
    <row r="782" spans="1:1">
      <c r="A782" s="132"/>
    </row>
    <row r="783" spans="1:1">
      <c r="A783" s="132"/>
    </row>
    <row r="784" spans="1:1">
      <c r="A784" s="132"/>
    </row>
    <row r="785" spans="1:1">
      <c r="A785" s="132"/>
    </row>
    <row r="786" spans="1:1">
      <c r="A786" s="132"/>
    </row>
    <row r="787" spans="1:1">
      <c r="A787" s="132"/>
    </row>
    <row r="788" spans="1:1">
      <c r="A788" s="132"/>
    </row>
    <row r="789" spans="1:1">
      <c r="A789" s="132"/>
    </row>
    <row r="790" spans="1:1">
      <c r="A790" s="132"/>
    </row>
    <row r="791" spans="1:1">
      <c r="A791" s="132"/>
    </row>
    <row r="792" spans="1:1">
      <c r="A792" s="132"/>
    </row>
    <row r="793" spans="1:1">
      <c r="A793" s="132"/>
    </row>
    <row r="794" spans="1:1">
      <c r="A794" s="132"/>
    </row>
    <row r="795" spans="1:1">
      <c r="A795" s="132"/>
    </row>
    <row r="796" spans="1:1">
      <c r="A796" s="132"/>
    </row>
    <row r="797" spans="1:1">
      <c r="A797" s="132"/>
    </row>
    <row r="798" spans="1:1">
      <c r="A798" s="132"/>
    </row>
    <row r="799" spans="1:1">
      <c r="A799" s="132"/>
    </row>
    <row r="800" spans="1:1">
      <c r="A800" s="132"/>
    </row>
    <row r="801" spans="1:1">
      <c r="A801" s="132"/>
    </row>
    <row r="802" spans="1:1">
      <c r="A802" s="132"/>
    </row>
    <row r="803" spans="1:1">
      <c r="A803" s="132"/>
    </row>
    <row r="804" spans="1:1">
      <c r="A804" s="132"/>
    </row>
    <row r="805" spans="1:1">
      <c r="A805" s="132"/>
    </row>
    <row r="806" spans="1:1">
      <c r="A806" s="132"/>
    </row>
    <row r="807" spans="1:1">
      <c r="A807" s="132"/>
    </row>
    <row r="808" spans="1:1">
      <c r="A808" s="132"/>
    </row>
    <row r="809" spans="1:1">
      <c r="A809" s="132"/>
    </row>
    <row r="810" spans="1:1">
      <c r="A810" s="132"/>
    </row>
    <row r="811" spans="1:1">
      <c r="A811" s="132"/>
    </row>
    <row r="812" spans="1:1">
      <c r="A812" s="132"/>
    </row>
    <row r="813" spans="1:1">
      <c r="A813" s="132"/>
    </row>
    <row r="814" spans="1:1">
      <c r="A814" s="132"/>
    </row>
    <row r="815" spans="1:1">
      <c r="A815" s="132"/>
    </row>
    <row r="816" spans="1:1">
      <c r="A816" s="132"/>
    </row>
    <row r="817" spans="1:1">
      <c r="A817" s="132"/>
    </row>
    <row r="818" spans="1:1">
      <c r="A818" s="132"/>
    </row>
    <row r="819" spans="1:1">
      <c r="A819" s="132"/>
    </row>
    <row r="820" spans="1:1">
      <c r="A820" s="132"/>
    </row>
    <row r="821" spans="1:1">
      <c r="A821" s="132"/>
    </row>
    <row r="822" spans="1:1">
      <c r="A822" s="132"/>
    </row>
    <row r="823" spans="1:1">
      <c r="A823" s="132"/>
    </row>
    <row r="824" spans="1:1">
      <c r="A824" s="132"/>
    </row>
    <row r="825" spans="1:1">
      <c r="A825" s="132"/>
    </row>
    <row r="826" spans="1:1">
      <c r="A826" s="132"/>
    </row>
    <row r="827" spans="1:1">
      <c r="A827" s="132"/>
    </row>
    <row r="828" spans="1:1">
      <c r="A828" s="132"/>
    </row>
    <row r="829" spans="1:1">
      <c r="A829" s="132"/>
    </row>
    <row r="830" spans="1:1">
      <c r="A830" s="132"/>
    </row>
    <row r="831" spans="1:1">
      <c r="A831" s="132"/>
    </row>
    <row r="832" spans="1:1">
      <c r="A832" s="132"/>
    </row>
    <row r="833" spans="1:1">
      <c r="A833" s="132"/>
    </row>
    <row r="834" spans="1:1">
      <c r="A834" s="132"/>
    </row>
    <row r="835" spans="1:1">
      <c r="A835" s="132"/>
    </row>
    <row r="836" spans="1:1">
      <c r="A836" s="132"/>
    </row>
    <row r="837" spans="1:1">
      <c r="A837" s="132"/>
    </row>
    <row r="838" spans="1:1">
      <c r="A838" s="132"/>
    </row>
    <row r="839" spans="1:1">
      <c r="A839" s="132"/>
    </row>
    <row r="840" spans="1:1">
      <c r="A840" s="132"/>
    </row>
    <row r="841" spans="1:1">
      <c r="A841" s="132"/>
    </row>
    <row r="842" spans="1:1">
      <c r="A842" s="132"/>
    </row>
    <row r="843" spans="1:1">
      <c r="A843" s="132"/>
    </row>
    <row r="844" spans="1:1">
      <c r="A844" s="132"/>
    </row>
    <row r="845" spans="1:1">
      <c r="A845" s="132"/>
    </row>
    <row r="846" spans="1:1">
      <c r="A846" s="132"/>
    </row>
    <row r="847" spans="1:1">
      <c r="A847" s="132"/>
    </row>
    <row r="848" spans="1:1">
      <c r="A848" s="132"/>
    </row>
    <row r="849" spans="1:1">
      <c r="A849" s="132"/>
    </row>
    <row r="850" spans="1:1">
      <c r="A850" s="132"/>
    </row>
    <row r="851" spans="1:1">
      <c r="A851" s="132"/>
    </row>
    <row r="852" spans="1:1">
      <c r="A852" s="132"/>
    </row>
    <row r="853" spans="1:1">
      <c r="A853" s="132"/>
    </row>
    <row r="854" spans="1:1">
      <c r="A854" s="132"/>
    </row>
    <row r="855" spans="1:1">
      <c r="A855" s="132"/>
    </row>
    <row r="856" spans="1:1">
      <c r="A856" s="132"/>
    </row>
    <row r="857" spans="1:1">
      <c r="A857" s="132"/>
    </row>
    <row r="858" spans="1:1">
      <c r="A858" s="132"/>
    </row>
    <row r="859" spans="1:1">
      <c r="A859" s="132"/>
    </row>
    <row r="860" spans="1:1">
      <c r="A860" s="132"/>
    </row>
    <row r="861" spans="1:1">
      <c r="A861" s="132"/>
    </row>
    <row r="862" spans="1:1">
      <c r="A862" s="132"/>
    </row>
    <row r="863" spans="1:1">
      <c r="A863" s="132"/>
    </row>
    <row r="864" spans="1:1">
      <c r="A864" s="132"/>
    </row>
    <row r="865" spans="1:1">
      <c r="A865" s="132"/>
    </row>
    <row r="866" spans="1:1">
      <c r="A866" s="132"/>
    </row>
    <row r="867" spans="1:1">
      <c r="A867" s="132"/>
    </row>
    <row r="868" spans="1:1">
      <c r="A868" s="132"/>
    </row>
    <row r="869" spans="1:1">
      <c r="A869" s="132"/>
    </row>
    <row r="870" spans="1:1">
      <c r="A870" s="132"/>
    </row>
    <row r="871" spans="1:1">
      <c r="A871" s="132"/>
    </row>
    <row r="872" spans="1:1">
      <c r="A872" s="132"/>
    </row>
    <row r="873" spans="1:1">
      <c r="A873" s="132"/>
    </row>
    <row r="874" spans="1:1">
      <c r="A874" s="132"/>
    </row>
    <row r="875" spans="1:1">
      <c r="A875" s="132"/>
    </row>
    <row r="876" spans="1:1">
      <c r="A876" s="132"/>
    </row>
    <row r="877" spans="1:1">
      <c r="A877" s="132"/>
    </row>
    <row r="878" spans="1:1">
      <c r="A878" s="132"/>
    </row>
    <row r="879" spans="1:1">
      <c r="A879" s="132"/>
    </row>
    <row r="880" spans="1:1">
      <c r="A880" s="132"/>
    </row>
    <row r="881" spans="1:1">
      <c r="A881" s="132"/>
    </row>
    <row r="882" spans="1:1">
      <c r="A882" s="132"/>
    </row>
    <row r="883" spans="1:1">
      <c r="A883" s="132"/>
    </row>
    <row r="884" spans="1:1">
      <c r="A884" s="132"/>
    </row>
    <row r="885" spans="1:1">
      <c r="A885" s="132"/>
    </row>
    <row r="886" spans="1:1">
      <c r="A886" s="132"/>
    </row>
    <row r="887" spans="1:1">
      <c r="A887" s="132"/>
    </row>
    <row r="888" spans="1:1">
      <c r="A888" s="132"/>
    </row>
    <row r="889" spans="1:1">
      <c r="A889" s="132"/>
    </row>
    <row r="890" spans="1:1">
      <c r="A890" s="132"/>
    </row>
    <row r="891" spans="1:1">
      <c r="A891" s="132"/>
    </row>
    <row r="892" spans="1:1">
      <c r="A892" s="132"/>
    </row>
    <row r="893" spans="1:1">
      <c r="A893" s="132"/>
    </row>
    <row r="894" spans="1:1">
      <c r="A894" s="132"/>
    </row>
    <row r="895" spans="1:1">
      <c r="A895" s="132"/>
    </row>
    <row r="896" spans="1:1">
      <c r="A896" s="132"/>
    </row>
    <row r="897" spans="1:1">
      <c r="A897" s="132"/>
    </row>
    <row r="898" spans="1:1">
      <c r="A898" s="132"/>
    </row>
    <row r="899" spans="1:1">
      <c r="A899" s="132"/>
    </row>
    <row r="900" spans="1:1">
      <c r="A900" s="132"/>
    </row>
    <row r="901" spans="1:1">
      <c r="A901" s="132"/>
    </row>
    <row r="902" spans="1:1">
      <c r="A902" s="132"/>
    </row>
    <row r="903" spans="1:1">
      <c r="A903" s="132"/>
    </row>
    <row r="904" spans="1:1">
      <c r="A904" s="132"/>
    </row>
    <row r="905" spans="1:1">
      <c r="A905" s="132"/>
    </row>
    <row r="906" spans="1:1">
      <c r="A906" s="132"/>
    </row>
    <row r="907" spans="1:1">
      <c r="A907" s="132"/>
    </row>
    <row r="908" spans="1:1">
      <c r="A908" s="132"/>
    </row>
    <row r="909" spans="1:1">
      <c r="A909" s="132"/>
    </row>
    <row r="910" spans="1:1">
      <c r="A910" s="132"/>
    </row>
    <row r="911" spans="1:1">
      <c r="A911" s="132"/>
    </row>
    <row r="912" spans="1:1">
      <c r="A912" s="132"/>
    </row>
    <row r="913" spans="1:1">
      <c r="A913" s="132"/>
    </row>
    <row r="914" spans="1:1">
      <c r="A914" s="132"/>
    </row>
    <row r="915" spans="1:1">
      <c r="A915" s="132"/>
    </row>
    <row r="916" spans="1:1">
      <c r="A916" s="132"/>
    </row>
    <row r="917" spans="1:1">
      <c r="A917" s="132"/>
    </row>
    <row r="918" spans="1:1">
      <c r="A918" s="132"/>
    </row>
    <row r="919" spans="1:1">
      <c r="A919" s="132"/>
    </row>
    <row r="920" spans="1:1">
      <c r="A920" s="132"/>
    </row>
    <row r="921" spans="1:1">
      <c r="A921" s="132"/>
    </row>
    <row r="922" spans="1:1">
      <c r="A922" s="132"/>
    </row>
    <row r="923" spans="1:1">
      <c r="A923" s="132"/>
    </row>
    <row r="924" spans="1:1">
      <c r="A924" s="132"/>
    </row>
    <row r="925" spans="1:1">
      <c r="A925" s="1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topLeftCell="A42" workbookViewId="0">
      <selection activeCell="S15" sqref="S15"/>
    </sheetView>
  </sheetViews>
  <sheetFormatPr defaultColWidth="11" defaultRowHeight="15.75"/>
  <sheetData>
    <row r="1" spans="1:47" s="145" customFormat="1" ht="18.75">
      <c r="A1" s="143" t="s">
        <v>1476</v>
      </c>
      <c r="B1" s="144" t="s">
        <v>1141</v>
      </c>
      <c r="C1" s="144" t="s">
        <v>1144</v>
      </c>
      <c r="D1" s="144" t="s">
        <v>1162</v>
      </c>
      <c r="E1" s="144" t="s">
        <v>1163</v>
      </c>
      <c r="F1" s="144" t="s">
        <v>1173</v>
      </c>
      <c r="G1" s="144" t="s">
        <v>1174</v>
      </c>
      <c r="H1" s="144" t="s">
        <v>847</v>
      </c>
      <c r="I1" s="144" t="s">
        <v>1179</v>
      </c>
      <c r="J1" s="144" t="s">
        <v>1188</v>
      </c>
      <c r="K1" s="144" t="s">
        <v>1191</v>
      </c>
      <c r="L1" s="144" t="s">
        <v>1194</v>
      </c>
      <c r="M1" s="144" t="s">
        <v>1211</v>
      </c>
      <c r="N1" s="144" t="s">
        <v>1062</v>
      </c>
      <c r="O1" s="144" t="s">
        <v>1155</v>
      </c>
      <c r="P1" s="144" t="s">
        <v>1065</v>
      </c>
      <c r="Q1" s="144" t="s">
        <v>1138</v>
      </c>
      <c r="R1" s="144" t="s">
        <v>1059</v>
      </c>
      <c r="S1" s="144" t="s">
        <v>1064</v>
      </c>
      <c r="T1" s="144" t="s">
        <v>1187</v>
      </c>
      <c r="U1" s="144" t="s">
        <v>1196</v>
      </c>
      <c r="V1" s="144" t="s">
        <v>1205</v>
      </c>
      <c r="W1" s="144" t="s">
        <v>480</v>
      </c>
      <c r="X1" s="144" t="s">
        <v>1147</v>
      </c>
      <c r="Y1" s="144" t="s">
        <v>1057</v>
      </c>
      <c r="Z1" s="144" t="s">
        <v>1058</v>
      </c>
      <c r="AA1" s="144" t="s">
        <v>1060</v>
      </c>
      <c r="AB1" s="144" t="s">
        <v>1142</v>
      </c>
      <c r="AC1" s="144" t="s">
        <v>1143</v>
      </c>
      <c r="AD1" s="144" t="s">
        <v>1146</v>
      </c>
      <c r="AE1" s="144" t="s">
        <v>1489</v>
      </c>
      <c r="AF1" s="144" t="s">
        <v>1149</v>
      </c>
      <c r="AG1" s="144" t="s">
        <v>1150</v>
      </c>
      <c r="AH1" s="144" t="s">
        <v>1490</v>
      </c>
      <c r="AI1" s="144" t="s">
        <v>1491</v>
      </c>
      <c r="AJ1" s="144" t="s">
        <v>1158</v>
      </c>
      <c r="AK1" s="144" t="s">
        <v>1159</v>
      </c>
      <c r="AL1" s="144" t="s">
        <v>1165</v>
      </c>
      <c r="AM1" s="144" t="s">
        <v>1166</v>
      </c>
      <c r="AN1" s="144" t="s">
        <v>1167</v>
      </c>
      <c r="AO1" s="144" t="s">
        <v>1168</v>
      </c>
      <c r="AP1" s="144" t="s">
        <v>1170</v>
      </c>
      <c r="AQ1" s="144" t="s">
        <v>1176</v>
      </c>
      <c r="AR1" s="144" t="s">
        <v>1177</v>
      </c>
      <c r="AS1" s="144" t="s">
        <v>1180</v>
      </c>
      <c r="AT1" s="144" t="s">
        <v>1181</v>
      </c>
      <c r="AU1" s="144" t="s">
        <v>1183</v>
      </c>
    </row>
    <row r="2" spans="1:47">
      <c r="B2" s="146">
        <v>2.75</v>
      </c>
      <c r="C2" s="146">
        <v>1.66</v>
      </c>
      <c r="D2" s="146">
        <v>1.98</v>
      </c>
      <c r="E2" s="146">
        <v>1.67</v>
      </c>
      <c r="F2" s="146">
        <v>1.93</v>
      </c>
      <c r="G2" s="146">
        <v>1.39</v>
      </c>
      <c r="H2" s="146">
        <v>1.01</v>
      </c>
      <c r="I2" s="146">
        <v>1.51</v>
      </c>
      <c r="J2" s="146">
        <v>0.68</v>
      </c>
      <c r="K2" s="146">
        <v>1.61</v>
      </c>
      <c r="L2" s="146">
        <v>2.1</v>
      </c>
      <c r="M2" s="146">
        <v>0.26</v>
      </c>
      <c r="N2" s="146">
        <v>1.1100000000000001</v>
      </c>
      <c r="O2" s="146">
        <v>1.0900000000000001</v>
      </c>
      <c r="P2" s="146">
        <v>1.34</v>
      </c>
      <c r="Q2" s="146">
        <v>2.13</v>
      </c>
      <c r="R2" s="146">
        <v>1.58</v>
      </c>
      <c r="S2" s="146">
        <v>1.63</v>
      </c>
      <c r="T2" s="146">
        <v>1.68</v>
      </c>
      <c r="U2" s="146">
        <v>1.1100000000000001</v>
      </c>
      <c r="V2" s="146">
        <v>1.33</v>
      </c>
      <c r="W2" s="146">
        <v>1.66</v>
      </c>
      <c r="X2" s="146">
        <v>1.22</v>
      </c>
      <c r="Y2" s="146">
        <v>1.1299999999999999</v>
      </c>
      <c r="Z2" s="146">
        <v>1.75</v>
      </c>
      <c r="AA2" s="146">
        <v>0.93</v>
      </c>
      <c r="AB2" s="146">
        <v>1.89</v>
      </c>
      <c r="AC2" s="146">
        <v>2.12</v>
      </c>
      <c r="AD2" s="146">
        <v>1.77</v>
      </c>
      <c r="AE2" s="146">
        <v>2.0299999999999998</v>
      </c>
      <c r="AF2" s="146">
        <v>2.08</v>
      </c>
      <c r="AG2" s="146">
        <v>1.86</v>
      </c>
      <c r="AH2" s="146">
        <v>1.98</v>
      </c>
      <c r="AI2" s="146">
        <v>1.04</v>
      </c>
      <c r="AJ2" s="146">
        <v>2.0099999999999998</v>
      </c>
      <c r="AK2" s="146">
        <v>1.01</v>
      </c>
      <c r="AL2" s="146">
        <v>1.85</v>
      </c>
      <c r="AM2" s="146">
        <v>1.98</v>
      </c>
      <c r="AN2" s="146">
        <v>1.87</v>
      </c>
      <c r="AO2" s="146">
        <v>1.05</v>
      </c>
      <c r="AP2" s="146">
        <v>1.33</v>
      </c>
      <c r="AQ2" s="146">
        <v>1.19</v>
      </c>
      <c r="AR2" s="146">
        <v>0.18</v>
      </c>
      <c r="AS2" s="146">
        <v>1.86</v>
      </c>
      <c r="AT2" s="146">
        <v>1.75</v>
      </c>
      <c r="AU2" s="146">
        <v>1.7</v>
      </c>
    </row>
    <row r="3" spans="1:47">
      <c r="B3" s="146">
        <v>2.3199999999999998</v>
      </c>
      <c r="C3" s="146">
        <v>1.25</v>
      </c>
      <c r="D3" s="146">
        <v>1.54</v>
      </c>
      <c r="E3" s="146">
        <v>1.88</v>
      </c>
      <c r="F3" s="146">
        <v>1.37</v>
      </c>
      <c r="G3" s="146">
        <v>1.38</v>
      </c>
      <c r="H3" s="146">
        <v>1.19</v>
      </c>
      <c r="I3" s="146">
        <v>1.03</v>
      </c>
      <c r="J3" s="146">
        <v>0.43</v>
      </c>
      <c r="K3" s="146">
        <v>1.63</v>
      </c>
      <c r="L3" s="146">
        <v>1.23</v>
      </c>
      <c r="M3" s="146">
        <v>0.28999999999999998</v>
      </c>
      <c r="N3" s="146">
        <v>0.97</v>
      </c>
      <c r="O3" s="146">
        <v>1.47</v>
      </c>
      <c r="P3" s="146">
        <v>1.25</v>
      </c>
      <c r="Q3" s="146">
        <v>1.75</v>
      </c>
      <c r="R3" s="146">
        <v>1.86</v>
      </c>
      <c r="S3" s="146">
        <v>1.62</v>
      </c>
      <c r="T3" s="146">
        <v>1.79</v>
      </c>
      <c r="U3" s="146">
        <v>0.7</v>
      </c>
      <c r="V3" s="146">
        <v>1.5</v>
      </c>
      <c r="W3" s="146">
        <v>1.48</v>
      </c>
      <c r="X3" s="146">
        <v>1.96</v>
      </c>
      <c r="Y3" s="146">
        <v>2.0499999999999998</v>
      </c>
      <c r="Z3" s="146">
        <v>2.12</v>
      </c>
      <c r="AA3" s="146">
        <v>0.46</v>
      </c>
      <c r="AB3" s="146">
        <v>1.58</v>
      </c>
      <c r="AC3" s="146">
        <v>2.4900000000000002</v>
      </c>
      <c r="AD3" s="146">
        <v>1.18</v>
      </c>
      <c r="AE3" s="146">
        <v>2.08</v>
      </c>
      <c r="AF3" s="146">
        <v>1.29</v>
      </c>
      <c r="AG3" s="146">
        <v>1.48</v>
      </c>
      <c r="AH3" s="146">
        <v>1.46</v>
      </c>
      <c r="AI3" s="146">
        <v>1.5</v>
      </c>
      <c r="AJ3" s="146">
        <v>1.56</v>
      </c>
      <c r="AK3" s="146">
        <v>2</v>
      </c>
      <c r="AL3" s="146">
        <v>1.33</v>
      </c>
      <c r="AM3" s="146">
        <v>1.68</v>
      </c>
      <c r="AN3" s="146">
        <v>1.67</v>
      </c>
      <c r="AO3" s="146">
        <v>1.71</v>
      </c>
      <c r="AP3" s="146">
        <v>1.66</v>
      </c>
      <c r="AQ3" s="146">
        <v>1.97</v>
      </c>
      <c r="AR3" s="146">
        <v>0.56000000000000005</v>
      </c>
      <c r="AS3" s="146">
        <v>1.51</v>
      </c>
      <c r="AT3" s="146">
        <v>1.85</v>
      </c>
      <c r="AU3" s="146">
        <v>1.05</v>
      </c>
    </row>
    <row r="4" spans="1:47">
      <c r="B4" s="146">
        <v>2.8</v>
      </c>
      <c r="C4" s="146">
        <v>1.03</v>
      </c>
      <c r="D4" s="146">
        <v>1.39</v>
      </c>
      <c r="E4" s="146">
        <v>1.93</v>
      </c>
      <c r="F4" s="146">
        <v>1.47</v>
      </c>
      <c r="G4" s="146">
        <v>1.73</v>
      </c>
      <c r="H4" s="146">
        <v>1.32</v>
      </c>
      <c r="I4" s="146">
        <v>1.0900000000000001</v>
      </c>
      <c r="J4" s="146">
        <v>0.72</v>
      </c>
      <c r="K4" s="146">
        <v>1.94</v>
      </c>
      <c r="L4" s="146">
        <v>1.96</v>
      </c>
      <c r="M4" s="146">
        <v>0.38</v>
      </c>
      <c r="N4" s="146">
        <v>0.71</v>
      </c>
      <c r="O4" s="146">
        <v>1.85</v>
      </c>
      <c r="P4" s="146">
        <v>2.06</v>
      </c>
      <c r="Q4" s="146">
        <v>2.42</v>
      </c>
      <c r="R4" s="146">
        <v>1.65</v>
      </c>
      <c r="S4" s="146">
        <v>1.92</v>
      </c>
      <c r="T4" s="146">
        <v>1.68</v>
      </c>
      <c r="U4" s="146">
        <v>1.07</v>
      </c>
      <c r="V4" s="146">
        <v>1.1399999999999999</v>
      </c>
      <c r="W4" s="146">
        <v>1.22</v>
      </c>
      <c r="X4" s="146">
        <v>0.83</v>
      </c>
      <c r="Y4" s="146">
        <v>1.9</v>
      </c>
      <c r="Z4" s="146">
        <v>1.66</v>
      </c>
      <c r="AA4" s="146">
        <v>0.94</v>
      </c>
      <c r="AB4" s="146">
        <v>1.5</v>
      </c>
      <c r="AC4" s="146">
        <v>2.31</v>
      </c>
      <c r="AD4" s="146">
        <v>1.78</v>
      </c>
      <c r="AE4" s="146">
        <v>2.04</v>
      </c>
      <c r="AF4" s="146">
        <v>1.1000000000000001</v>
      </c>
      <c r="AG4" s="146">
        <v>1.99</v>
      </c>
      <c r="AH4" s="146">
        <v>1.94</v>
      </c>
      <c r="AI4" s="146">
        <v>1.1599999999999999</v>
      </c>
      <c r="AJ4" s="146">
        <v>1.65</v>
      </c>
      <c r="AK4" s="146">
        <v>1.58</v>
      </c>
      <c r="AL4" s="146">
        <v>1.65</v>
      </c>
      <c r="AM4" s="146">
        <v>0.75</v>
      </c>
      <c r="AN4" s="146">
        <v>1.64</v>
      </c>
      <c r="AO4" s="146">
        <v>1</v>
      </c>
      <c r="AP4" s="146">
        <v>1.45</v>
      </c>
      <c r="AQ4" s="146">
        <v>2.1</v>
      </c>
      <c r="AR4" s="146">
        <v>0.85</v>
      </c>
      <c r="AS4" s="146">
        <v>1.67</v>
      </c>
      <c r="AT4" s="146">
        <v>0.97</v>
      </c>
      <c r="AU4" s="146">
        <v>1.9</v>
      </c>
    </row>
    <row r="5" spans="1:47">
      <c r="B5" s="146">
        <v>2.16</v>
      </c>
      <c r="C5" s="146">
        <v>1.1000000000000001</v>
      </c>
      <c r="D5" s="146">
        <v>1.25</v>
      </c>
      <c r="E5" s="146">
        <v>1.86</v>
      </c>
      <c r="F5" s="146">
        <v>1.25</v>
      </c>
      <c r="G5" s="146">
        <v>1.69</v>
      </c>
      <c r="H5" s="146">
        <v>1.25</v>
      </c>
      <c r="I5" s="146">
        <v>1.49</v>
      </c>
      <c r="J5" s="146">
        <v>0.73</v>
      </c>
      <c r="K5" s="146">
        <v>1.33</v>
      </c>
      <c r="L5" s="146">
        <v>1.1200000000000001</v>
      </c>
      <c r="M5" s="146">
        <v>0.37</v>
      </c>
      <c r="N5" s="146">
        <v>1.38</v>
      </c>
      <c r="O5" s="146">
        <v>1.23</v>
      </c>
      <c r="P5" s="146">
        <v>1.99</v>
      </c>
      <c r="Q5" s="146">
        <v>2.17</v>
      </c>
      <c r="R5" s="146">
        <v>1.53</v>
      </c>
      <c r="S5" s="146">
        <v>1.94</v>
      </c>
      <c r="T5" s="146">
        <v>1.55</v>
      </c>
      <c r="U5" s="146">
        <v>1.1399999999999999</v>
      </c>
      <c r="V5" s="146">
        <v>1.1399999999999999</v>
      </c>
      <c r="W5" s="146">
        <v>1.51</v>
      </c>
      <c r="X5" s="146">
        <v>1.26</v>
      </c>
      <c r="Y5" s="146">
        <v>1.92</v>
      </c>
      <c r="Z5" s="146">
        <v>0.98</v>
      </c>
      <c r="AA5" s="146">
        <v>0.74</v>
      </c>
      <c r="AB5" s="146">
        <v>2.11</v>
      </c>
      <c r="AC5" s="146">
        <v>2.58</v>
      </c>
      <c r="AD5" s="146">
        <v>1.95</v>
      </c>
      <c r="AE5" s="146">
        <v>1.88</v>
      </c>
      <c r="AF5" s="146">
        <v>1.83</v>
      </c>
      <c r="AG5" s="146">
        <v>1.89</v>
      </c>
      <c r="AH5" s="146">
        <v>1.83</v>
      </c>
      <c r="AI5" s="146">
        <v>2.06</v>
      </c>
      <c r="AJ5" s="146">
        <v>1.57</v>
      </c>
      <c r="AK5" s="146">
        <v>1.37</v>
      </c>
      <c r="AL5" s="146">
        <v>1.94</v>
      </c>
      <c r="AM5" s="146">
        <v>1.3</v>
      </c>
      <c r="AN5" s="146">
        <v>1.98</v>
      </c>
      <c r="AO5" s="146">
        <v>1.59</v>
      </c>
      <c r="AP5" s="146">
        <v>1.23</v>
      </c>
      <c r="AQ5" s="146">
        <v>1.76</v>
      </c>
      <c r="AR5" s="146">
        <v>0.26</v>
      </c>
      <c r="AS5" s="146">
        <v>1.91</v>
      </c>
      <c r="AT5" s="146">
        <v>0.94</v>
      </c>
      <c r="AU5" s="146">
        <v>1.1200000000000001</v>
      </c>
    </row>
    <row r="6" spans="1:47">
      <c r="B6" s="146">
        <v>2.4</v>
      </c>
      <c r="C6" s="146">
        <v>1.24</v>
      </c>
      <c r="D6" s="146">
        <v>2.02</v>
      </c>
      <c r="E6" s="146">
        <v>1.9</v>
      </c>
      <c r="F6" s="146">
        <v>2.37</v>
      </c>
      <c r="G6" s="146">
        <v>1.76</v>
      </c>
      <c r="H6" s="146">
        <v>1.36</v>
      </c>
      <c r="I6" s="146">
        <v>1.69</v>
      </c>
      <c r="J6" s="146">
        <v>0.77</v>
      </c>
      <c r="K6" s="146">
        <v>1.59</v>
      </c>
      <c r="L6" s="146">
        <v>1.27</v>
      </c>
      <c r="M6" s="146">
        <v>0.5</v>
      </c>
      <c r="N6" s="146">
        <v>1.9</v>
      </c>
      <c r="O6" s="146">
        <v>1.71</v>
      </c>
      <c r="P6" s="146">
        <v>1.1499999999999999</v>
      </c>
      <c r="Q6" s="146">
        <v>2.35</v>
      </c>
      <c r="R6" s="146">
        <v>1.36</v>
      </c>
      <c r="S6" s="146">
        <v>1.44</v>
      </c>
      <c r="T6" s="146">
        <v>1.74</v>
      </c>
      <c r="U6" s="146">
        <v>1.58</v>
      </c>
      <c r="V6" s="146">
        <v>1.6</v>
      </c>
      <c r="W6" s="146">
        <v>1.58</v>
      </c>
      <c r="X6" s="146">
        <v>0.83</v>
      </c>
      <c r="Y6" s="146">
        <v>1.36</v>
      </c>
      <c r="Z6" s="146">
        <v>1.71</v>
      </c>
      <c r="AA6" s="146">
        <v>0.65</v>
      </c>
      <c r="AB6" s="146">
        <v>1.7</v>
      </c>
      <c r="AC6" s="146">
        <v>1.53</v>
      </c>
      <c r="AD6" s="146">
        <v>1.51</v>
      </c>
      <c r="AE6" s="146">
        <v>2.02</v>
      </c>
      <c r="AF6" s="146">
        <v>1.35</v>
      </c>
      <c r="AG6" s="146">
        <v>1.33</v>
      </c>
      <c r="AH6" s="146">
        <v>1.85</v>
      </c>
      <c r="AI6" s="146">
        <v>1.58</v>
      </c>
      <c r="AJ6" s="146">
        <v>2.0299999999999998</v>
      </c>
      <c r="AK6" s="146">
        <v>1.1299999999999999</v>
      </c>
      <c r="AL6" s="146">
        <v>1.52</v>
      </c>
      <c r="AM6" s="146">
        <v>1</v>
      </c>
      <c r="AN6" s="146">
        <v>1.83</v>
      </c>
      <c r="AO6" s="146">
        <v>0.79</v>
      </c>
      <c r="AP6" s="146">
        <v>1.3</v>
      </c>
      <c r="AQ6" s="146">
        <v>2.5</v>
      </c>
      <c r="AR6" s="146">
        <v>0.64</v>
      </c>
      <c r="AS6" s="146">
        <v>1.81</v>
      </c>
      <c r="AT6" s="146">
        <v>1.08</v>
      </c>
      <c r="AU6" s="146">
        <v>2.12</v>
      </c>
    </row>
    <row r="7" spans="1:47">
      <c r="B7" s="146">
        <v>2.36</v>
      </c>
      <c r="C7" s="146">
        <v>1.19</v>
      </c>
      <c r="D7" s="146">
        <v>1.53</v>
      </c>
      <c r="E7" s="146">
        <v>2.04</v>
      </c>
      <c r="F7" s="146">
        <v>1.2</v>
      </c>
      <c r="G7" s="146">
        <v>1.29</v>
      </c>
      <c r="H7" s="146">
        <v>1.59</v>
      </c>
      <c r="I7" s="146">
        <v>1.5</v>
      </c>
      <c r="J7" s="146">
        <v>0.52</v>
      </c>
      <c r="K7" s="146">
        <v>1.84</v>
      </c>
      <c r="L7" s="146">
        <v>1.56</v>
      </c>
      <c r="M7" s="146">
        <v>0.53</v>
      </c>
      <c r="N7" s="146">
        <v>1.27</v>
      </c>
      <c r="O7" s="146">
        <v>1.62</v>
      </c>
      <c r="P7" s="146">
        <v>1.72</v>
      </c>
      <c r="Q7" s="146">
        <v>1.96</v>
      </c>
      <c r="R7" s="146">
        <v>2.0499999999999998</v>
      </c>
      <c r="S7" s="146">
        <v>1.22</v>
      </c>
      <c r="T7" s="146">
        <v>1.32</v>
      </c>
      <c r="U7" s="146">
        <v>1.38</v>
      </c>
      <c r="V7" s="146">
        <v>1.45</v>
      </c>
      <c r="W7" s="146">
        <v>1.25</v>
      </c>
      <c r="X7" s="146">
        <v>0.88</v>
      </c>
      <c r="Y7" s="146">
        <v>1.8</v>
      </c>
      <c r="Z7" s="146">
        <v>2.08</v>
      </c>
      <c r="AA7" s="146">
        <v>0.41</v>
      </c>
      <c r="AB7" s="146">
        <v>1.81</v>
      </c>
      <c r="AC7" s="146">
        <v>1.93</v>
      </c>
      <c r="AD7" s="146">
        <v>1.73</v>
      </c>
      <c r="AE7" s="146">
        <v>1.56</v>
      </c>
      <c r="AF7" s="146">
        <v>1.0900000000000001</v>
      </c>
      <c r="AG7" s="146">
        <v>1.48</v>
      </c>
      <c r="AH7" s="146">
        <v>2.0299999999999998</v>
      </c>
      <c r="AI7" s="146">
        <v>1.21</v>
      </c>
      <c r="AJ7" s="146">
        <v>1.87</v>
      </c>
      <c r="AK7" s="146">
        <v>1.53</v>
      </c>
      <c r="AL7" s="146">
        <v>1.27</v>
      </c>
      <c r="AM7" s="146">
        <v>0.88</v>
      </c>
      <c r="AN7" s="146">
        <v>1.51</v>
      </c>
      <c r="AO7" s="146">
        <v>1.1000000000000001</v>
      </c>
      <c r="AP7" s="146">
        <v>1.36</v>
      </c>
      <c r="AQ7" s="146">
        <v>2.61</v>
      </c>
      <c r="AR7" s="146">
        <v>0.31</v>
      </c>
      <c r="AS7" s="146">
        <v>1.75</v>
      </c>
      <c r="AT7" s="146">
        <v>1.23</v>
      </c>
      <c r="AU7" s="146">
        <v>1.93</v>
      </c>
    </row>
    <row r="8" spans="1:47">
      <c r="B8" s="146">
        <v>2.3199999999999998</v>
      </c>
      <c r="C8" s="146">
        <v>1.46</v>
      </c>
      <c r="D8" s="146">
        <v>1.84</v>
      </c>
      <c r="E8" s="146">
        <v>1.21</v>
      </c>
      <c r="F8" s="146">
        <v>1.82</v>
      </c>
      <c r="G8" s="146">
        <v>1.65</v>
      </c>
      <c r="H8" s="146">
        <v>1.37</v>
      </c>
      <c r="I8" s="146">
        <v>0.92</v>
      </c>
      <c r="J8" s="146">
        <v>0.31</v>
      </c>
      <c r="K8" s="146">
        <v>1.95</v>
      </c>
      <c r="L8" s="146">
        <v>1.43</v>
      </c>
      <c r="M8" s="146">
        <v>0.2</v>
      </c>
      <c r="N8" s="146">
        <v>1.4</v>
      </c>
      <c r="O8" s="146">
        <v>1.81</v>
      </c>
      <c r="P8" s="146">
        <v>1.98</v>
      </c>
      <c r="Q8" s="146">
        <v>2.86</v>
      </c>
      <c r="R8" s="146">
        <v>1.62</v>
      </c>
      <c r="S8" s="146">
        <v>1.64</v>
      </c>
      <c r="T8" s="146">
        <v>1.81</v>
      </c>
      <c r="U8" s="146">
        <v>1.1299999999999999</v>
      </c>
      <c r="V8" s="146">
        <v>1.46</v>
      </c>
      <c r="W8" s="146">
        <v>1.39</v>
      </c>
      <c r="X8" s="146">
        <v>1.08</v>
      </c>
      <c r="Y8" s="146">
        <v>1.42</v>
      </c>
      <c r="Z8" s="146">
        <v>1.22</v>
      </c>
      <c r="AA8" s="146">
        <v>0.51</v>
      </c>
      <c r="AB8" s="146">
        <v>1.63</v>
      </c>
      <c r="AC8" s="146">
        <v>2.21</v>
      </c>
      <c r="AD8" s="146">
        <v>2.1</v>
      </c>
      <c r="AE8" s="146">
        <v>2.11</v>
      </c>
      <c r="AF8" s="146">
        <v>1.2</v>
      </c>
      <c r="AG8" s="146">
        <v>1.74</v>
      </c>
      <c r="AH8" s="146">
        <v>1.96</v>
      </c>
      <c r="AI8" s="146">
        <v>1.67</v>
      </c>
      <c r="AJ8" s="146">
        <v>1.31</v>
      </c>
      <c r="AK8" s="146">
        <v>2.0099999999999998</v>
      </c>
      <c r="AL8" s="146">
        <v>1.65</v>
      </c>
      <c r="AM8" s="146">
        <v>1.1299999999999999</v>
      </c>
      <c r="AN8" s="146">
        <v>1.62</v>
      </c>
      <c r="AO8" s="146">
        <v>1.79</v>
      </c>
      <c r="AP8" s="146">
        <v>1.0900000000000001</v>
      </c>
      <c r="AQ8" s="146">
        <v>1.92</v>
      </c>
      <c r="AR8" s="146">
        <v>0.34</v>
      </c>
      <c r="AS8" s="146">
        <v>1.51</v>
      </c>
      <c r="AT8" s="146">
        <v>0.91</v>
      </c>
      <c r="AU8" s="146">
        <v>1.08</v>
      </c>
    </row>
    <row r="9" spans="1:47">
      <c r="B9" s="146">
        <v>3</v>
      </c>
      <c r="C9" s="146">
        <v>1.27</v>
      </c>
      <c r="D9" s="146">
        <v>1.67</v>
      </c>
      <c r="E9" s="146">
        <v>1.7</v>
      </c>
      <c r="F9" s="146">
        <v>1.23</v>
      </c>
      <c r="G9" s="146">
        <v>1.92</v>
      </c>
      <c r="H9" s="146">
        <v>1.35</v>
      </c>
      <c r="I9" s="146">
        <v>1.42</v>
      </c>
      <c r="J9" s="146">
        <v>0.16</v>
      </c>
      <c r="K9" s="146">
        <v>1.61</v>
      </c>
      <c r="L9" s="146">
        <v>1.74</v>
      </c>
      <c r="M9" s="146">
        <v>0.17</v>
      </c>
      <c r="N9" s="146">
        <v>1.1000000000000001</v>
      </c>
      <c r="O9" s="146">
        <v>1.1100000000000001</v>
      </c>
      <c r="P9" s="146">
        <v>1.98</v>
      </c>
      <c r="Q9" s="146">
        <v>2.1</v>
      </c>
      <c r="R9" s="146">
        <v>1.96</v>
      </c>
      <c r="S9" s="146">
        <v>1.79</v>
      </c>
      <c r="T9" s="146">
        <v>1.59</v>
      </c>
      <c r="U9" s="146">
        <v>0.95</v>
      </c>
      <c r="V9" s="146">
        <v>1.03</v>
      </c>
      <c r="W9" s="146">
        <v>1.69</v>
      </c>
      <c r="X9" s="146">
        <v>1.3</v>
      </c>
      <c r="Y9" s="146">
        <v>1.75</v>
      </c>
      <c r="Z9" s="146">
        <v>1.08</v>
      </c>
      <c r="AA9" s="146">
        <v>0.72</v>
      </c>
      <c r="AB9" s="146">
        <v>1.8</v>
      </c>
      <c r="AC9" s="146">
        <v>1.93</v>
      </c>
      <c r="AD9" s="146">
        <v>1.36</v>
      </c>
      <c r="AE9" s="146">
        <v>1.52</v>
      </c>
      <c r="AF9" s="146">
        <v>1.4</v>
      </c>
      <c r="AG9" s="146">
        <v>1.98</v>
      </c>
      <c r="AH9" s="146">
        <v>1.76</v>
      </c>
      <c r="AI9" s="146">
        <v>1.92</v>
      </c>
      <c r="AJ9" s="146">
        <v>1.05</v>
      </c>
      <c r="AK9" s="146">
        <v>1.65</v>
      </c>
      <c r="AL9" s="146">
        <v>1.37</v>
      </c>
      <c r="AM9" s="146">
        <v>1.79</v>
      </c>
      <c r="AN9" s="146">
        <v>1.88</v>
      </c>
      <c r="AO9" s="146">
        <v>1.54</v>
      </c>
      <c r="AP9" s="146">
        <v>1.5</v>
      </c>
      <c r="AQ9" s="146">
        <v>1.69</v>
      </c>
      <c r="AR9" s="146">
        <v>0.31</v>
      </c>
      <c r="AS9" s="146">
        <v>1.69</v>
      </c>
      <c r="AT9" s="146">
        <v>1.85</v>
      </c>
      <c r="AU9" s="146">
        <v>1.37</v>
      </c>
    </row>
    <row r="10" spans="1:47">
      <c r="B10" s="146">
        <v>2.58</v>
      </c>
      <c r="C10" s="146">
        <v>1.48</v>
      </c>
      <c r="D10" s="146">
        <v>1.25</v>
      </c>
      <c r="E10" s="146">
        <v>1.67</v>
      </c>
      <c r="F10" s="146">
        <v>1.33</v>
      </c>
      <c r="G10" s="146">
        <v>1.21</v>
      </c>
      <c r="H10" s="146">
        <v>1.0900000000000001</v>
      </c>
      <c r="I10" s="146">
        <v>0.94</v>
      </c>
      <c r="J10" s="146">
        <v>0.53</v>
      </c>
      <c r="K10" s="146">
        <v>1.19</v>
      </c>
      <c r="L10" s="146">
        <v>1.53</v>
      </c>
      <c r="M10" s="146">
        <v>0.18</v>
      </c>
      <c r="N10" s="146">
        <v>1.1200000000000001</v>
      </c>
      <c r="O10" s="146">
        <v>1.62</v>
      </c>
      <c r="P10" s="146">
        <v>1.25</v>
      </c>
      <c r="Q10" s="146">
        <v>1.82</v>
      </c>
      <c r="R10" s="146">
        <v>1.7</v>
      </c>
      <c r="S10" s="146">
        <v>1.68</v>
      </c>
      <c r="T10" s="146">
        <v>1.41</v>
      </c>
      <c r="U10" s="146">
        <v>1.19</v>
      </c>
      <c r="V10" s="146">
        <v>2.0299999999999998</v>
      </c>
      <c r="W10" s="146">
        <v>1.1499999999999999</v>
      </c>
      <c r="X10" s="146">
        <v>1.1200000000000001</v>
      </c>
      <c r="Y10" s="146">
        <v>1.23</v>
      </c>
      <c r="Z10" s="146">
        <v>1.4</v>
      </c>
      <c r="AA10" s="146">
        <v>0.8</v>
      </c>
      <c r="AB10" s="146">
        <v>1.62</v>
      </c>
      <c r="AC10" s="146">
        <v>2.35</v>
      </c>
      <c r="AD10" s="146">
        <v>1.28</v>
      </c>
      <c r="AE10" s="146">
        <v>1.66</v>
      </c>
      <c r="AF10" s="146">
        <v>1.1499999999999999</v>
      </c>
      <c r="AG10" s="146">
        <v>2.08</v>
      </c>
      <c r="AH10" s="146">
        <v>1.92</v>
      </c>
      <c r="AI10" s="146">
        <v>2.0299999999999998</v>
      </c>
      <c r="AJ10" s="146">
        <v>2.12</v>
      </c>
      <c r="AK10" s="146">
        <v>1.94</v>
      </c>
      <c r="AL10" s="146">
        <v>1.05</v>
      </c>
      <c r="AM10" s="146">
        <v>1.59</v>
      </c>
      <c r="AN10" s="146">
        <v>1.75</v>
      </c>
      <c r="AO10" s="146">
        <v>1.77</v>
      </c>
      <c r="AP10" s="146">
        <v>1.1499999999999999</v>
      </c>
      <c r="AQ10" s="146">
        <v>2.27</v>
      </c>
      <c r="AR10" s="146">
        <v>0.85</v>
      </c>
      <c r="AS10" s="146">
        <v>1.97</v>
      </c>
      <c r="AT10" s="146">
        <v>1.08</v>
      </c>
      <c r="AU10" s="146">
        <v>1.1399999999999999</v>
      </c>
    </row>
    <row r="11" spans="1:47">
      <c r="B11" s="146">
        <v>2.0699999999999998</v>
      </c>
      <c r="C11" s="146">
        <v>1.06</v>
      </c>
      <c r="D11" s="146">
        <v>1.69</v>
      </c>
      <c r="E11" s="146">
        <v>1.65</v>
      </c>
      <c r="F11" s="146">
        <v>1.21</v>
      </c>
      <c r="G11" s="146">
        <v>1.43</v>
      </c>
      <c r="H11" s="146">
        <v>1.84</v>
      </c>
      <c r="I11" s="146">
        <v>1.3</v>
      </c>
      <c r="J11" s="146">
        <v>0.72</v>
      </c>
      <c r="K11" s="146">
        <v>1.98</v>
      </c>
      <c r="L11" s="146">
        <v>2.04</v>
      </c>
      <c r="M11" s="146">
        <v>0.21</v>
      </c>
      <c r="N11" s="146">
        <v>0.77</v>
      </c>
      <c r="O11" s="146">
        <v>1.65</v>
      </c>
      <c r="P11" s="146">
        <v>1.34</v>
      </c>
      <c r="Q11" s="146">
        <v>3</v>
      </c>
      <c r="R11" s="146">
        <v>1.4</v>
      </c>
      <c r="S11" s="146">
        <v>1.87</v>
      </c>
      <c r="T11" s="146">
        <v>1.28</v>
      </c>
      <c r="U11" s="146">
        <v>1.31</v>
      </c>
      <c r="V11" s="146">
        <v>1.44</v>
      </c>
      <c r="W11" s="146">
        <v>1.92</v>
      </c>
      <c r="X11" s="146">
        <v>2.06</v>
      </c>
      <c r="Y11" s="146">
        <v>1.57</v>
      </c>
      <c r="Z11" s="146">
        <v>1.56</v>
      </c>
      <c r="AA11" s="146">
        <v>1.29</v>
      </c>
      <c r="AB11" s="146">
        <v>1.84</v>
      </c>
      <c r="AC11" s="146">
        <v>2.19</v>
      </c>
      <c r="AD11" s="146">
        <v>1.49</v>
      </c>
      <c r="AE11" s="146">
        <v>2.08</v>
      </c>
      <c r="AF11" s="146">
        <v>1.45</v>
      </c>
      <c r="AG11" s="146">
        <v>2.1</v>
      </c>
      <c r="AH11" s="146">
        <v>1.88</v>
      </c>
      <c r="AI11" s="146">
        <v>1.33</v>
      </c>
      <c r="AJ11" s="146">
        <v>1.85</v>
      </c>
      <c r="AK11" s="146">
        <v>1.28</v>
      </c>
      <c r="AL11" s="146">
        <v>2.0699999999999998</v>
      </c>
      <c r="AM11" s="146">
        <v>1.69</v>
      </c>
      <c r="AN11" s="146">
        <v>1.87</v>
      </c>
      <c r="AO11" s="146">
        <v>1.41</v>
      </c>
      <c r="AP11" s="146">
        <v>1.21</v>
      </c>
      <c r="AQ11" s="146">
        <v>2.11</v>
      </c>
      <c r="AR11" s="146">
        <v>0.68</v>
      </c>
      <c r="AS11" s="146">
        <v>1.8</v>
      </c>
      <c r="AT11" s="146">
        <v>1.2</v>
      </c>
      <c r="AU11" s="146">
        <v>1.71</v>
      </c>
    </row>
    <row r="12" spans="1:47">
      <c r="B12" s="146">
        <v>2.0699999999999998</v>
      </c>
      <c r="C12" s="146">
        <v>1.3</v>
      </c>
      <c r="D12" s="146">
        <v>1.48</v>
      </c>
      <c r="E12" s="146">
        <v>1.23</v>
      </c>
      <c r="F12" s="146">
        <v>1.66</v>
      </c>
      <c r="G12" s="146">
        <v>1.53</v>
      </c>
      <c r="H12" s="146">
        <v>1.49</v>
      </c>
      <c r="I12" s="146">
        <v>1.48</v>
      </c>
      <c r="J12" s="146">
        <v>0.45</v>
      </c>
      <c r="K12" s="146">
        <v>1.51</v>
      </c>
      <c r="L12" s="146">
        <v>1.69</v>
      </c>
      <c r="M12" s="146">
        <v>0.17</v>
      </c>
      <c r="N12" s="146">
        <v>1.24</v>
      </c>
      <c r="O12" s="146">
        <v>1.21</v>
      </c>
      <c r="P12" s="146">
        <v>1.25</v>
      </c>
      <c r="Q12" s="146">
        <v>2.08</v>
      </c>
      <c r="R12" s="146">
        <v>1.91</v>
      </c>
      <c r="S12" s="146">
        <v>2.06</v>
      </c>
      <c r="T12" s="146">
        <v>1.26</v>
      </c>
      <c r="U12" s="146">
        <v>1.04</v>
      </c>
      <c r="V12" s="146">
        <v>1.73</v>
      </c>
      <c r="W12" s="146">
        <v>1.53</v>
      </c>
      <c r="X12" s="146">
        <v>1.39</v>
      </c>
      <c r="Y12" s="146">
        <v>1.22</v>
      </c>
      <c r="Z12" s="146">
        <v>2.0299999999999998</v>
      </c>
      <c r="AA12" s="146">
        <v>0.24</v>
      </c>
      <c r="AB12" s="146">
        <v>1.99</v>
      </c>
      <c r="AC12" s="146">
        <v>3.28</v>
      </c>
      <c r="AD12" s="146">
        <v>1.98</v>
      </c>
      <c r="AE12" s="146">
        <v>1.17</v>
      </c>
      <c r="AF12" s="146">
        <v>1.78</v>
      </c>
      <c r="AG12" s="146">
        <v>1.6</v>
      </c>
      <c r="AH12" s="146">
        <v>1.96</v>
      </c>
      <c r="AI12" s="146">
        <v>2.06</v>
      </c>
      <c r="AJ12" s="146">
        <v>1.17</v>
      </c>
      <c r="AK12" s="146">
        <v>1.22</v>
      </c>
      <c r="AL12" s="146">
        <v>1.54</v>
      </c>
      <c r="AM12" s="146">
        <v>1.08</v>
      </c>
      <c r="AN12" s="146">
        <v>1.6</v>
      </c>
      <c r="AO12" s="146">
        <v>1.61</v>
      </c>
      <c r="AP12" s="146">
        <v>1.01</v>
      </c>
      <c r="AQ12" s="146">
        <v>2.34</v>
      </c>
      <c r="AR12" s="146">
        <v>0.56999999999999995</v>
      </c>
      <c r="AS12" s="146">
        <v>2.0699999999999998</v>
      </c>
      <c r="AT12" s="146">
        <v>1.01</v>
      </c>
      <c r="AU12" s="146">
        <v>1.3</v>
      </c>
    </row>
    <row r="13" spans="1:47">
      <c r="B13" s="146">
        <v>2.36</v>
      </c>
      <c r="C13" s="146">
        <v>1.22</v>
      </c>
      <c r="D13" s="146">
        <v>1.24</v>
      </c>
      <c r="E13" s="146">
        <v>1.51</v>
      </c>
      <c r="F13" s="146">
        <v>2.31</v>
      </c>
      <c r="G13" s="146">
        <v>1.84</v>
      </c>
      <c r="H13" s="146">
        <v>1.74</v>
      </c>
      <c r="I13" s="146">
        <v>1.61</v>
      </c>
      <c r="J13" s="146">
        <v>0.52</v>
      </c>
      <c r="K13" s="146">
        <v>1.3</v>
      </c>
      <c r="L13" s="146">
        <v>1.84</v>
      </c>
      <c r="M13" s="146">
        <v>0.31</v>
      </c>
      <c r="N13" s="146">
        <v>1.25</v>
      </c>
      <c r="O13" s="146">
        <v>2.1</v>
      </c>
      <c r="P13" s="146">
        <v>2.06</v>
      </c>
      <c r="Q13" s="146">
        <v>2.52</v>
      </c>
      <c r="R13" s="146">
        <v>1.68</v>
      </c>
      <c r="S13" s="146">
        <v>1.61</v>
      </c>
      <c r="T13" s="146">
        <v>1.51</v>
      </c>
      <c r="U13" s="146">
        <v>1.26</v>
      </c>
      <c r="V13" s="146">
        <v>1.2</v>
      </c>
      <c r="W13" s="146">
        <v>1.9</v>
      </c>
      <c r="X13" s="146">
        <v>1.61</v>
      </c>
      <c r="Y13" s="146">
        <v>1.87</v>
      </c>
      <c r="Z13" s="146">
        <v>1.7</v>
      </c>
      <c r="AA13" s="146">
        <v>0.57999999999999996</v>
      </c>
      <c r="AB13" s="146">
        <v>1.91</v>
      </c>
      <c r="AC13" s="146">
        <v>2.08</v>
      </c>
      <c r="AD13" s="146">
        <v>1.87</v>
      </c>
      <c r="AE13" s="146">
        <v>1.95</v>
      </c>
      <c r="AF13" s="146">
        <v>1.61</v>
      </c>
      <c r="AG13" s="146">
        <v>2.0499999999999998</v>
      </c>
      <c r="AH13" s="146">
        <v>2.04</v>
      </c>
      <c r="AI13" s="146">
        <v>0.97</v>
      </c>
      <c r="AJ13" s="146">
        <v>1.41</v>
      </c>
      <c r="AK13" s="146">
        <v>1.43</v>
      </c>
      <c r="AL13" s="146">
        <v>1.56</v>
      </c>
      <c r="AM13" s="146">
        <v>1.17</v>
      </c>
      <c r="AN13" s="146">
        <v>1.94</v>
      </c>
      <c r="AO13" s="146">
        <v>1.97</v>
      </c>
      <c r="AP13" s="146">
        <v>1.46</v>
      </c>
      <c r="AQ13" s="146">
        <v>1.55</v>
      </c>
      <c r="AR13" s="146">
        <v>0.84</v>
      </c>
      <c r="AS13" s="146">
        <v>2.0699999999999998</v>
      </c>
      <c r="AT13" s="146">
        <v>1.4</v>
      </c>
      <c r="AU13" s="146">
        <v>1.96</v>
      </c>
    </row>
    <row r="14" spans="1:47">
      <c r="B14" s="146">
        <v>2.12</v>
      </c>
      <c r="C14" s="146">
        <v>1.39</v>
      </c>
      <c r="D14" s="146">
        <v>1.31</v>
      </c>
      <c r="E14" s="146">
        <v>1.96</v>
      </c>
      <c r="F14" s="146">
        <v>1.75</v>
      </c>
      <c r="G14" s="146">
        <v>2</v>
      </c>
      <c r="H14" s="146">
        <v>1.4</v>
      </c>
      <c r="I14" s="146">
        <v>1.77</v>
      </c>
      <c r="J14" s="146">
        <v>0.61</v>
      </c>
      <c r="K14" s="146">
        <v>1.44</v>
      </c>
      <c r="L14" s="146">
        <v>1.84</v>
      </c>
      <c r="M14" s="146">
        <v>0.56999999999999995</v>
      </c>
      <c r="N14" s="146">
        <v>1.1200000000000001</v>
      </c>
      <c r="O14" s="146">
        <v>2.0299999999999998</v>
      </c>
      <c r="P14" s="146">
        <v>1.99</v>
      </c>
      <c r="Q14" s="146">
        <v>2.4900000000000002</v>
      </c>
      <c r="R14" s="146">
        <v>1.76</v>
      </c>
      <c r="S14" s="146">
        <v>1.95</v>
      </c>
      <c r="T14" s="146">
        <v>1.75</v>
      </c>
      <c r="U14" s="146">
        <v>1.17</v>
      </c>
      <c r="V14" s="146">
        <v>1.73</v>
      </c>
      <c r="W14" s="146">
        <v>1.39</v>
      </c>
      <c r="X14" s="146">
        <v>1.62</v>
      </c>
      <c r="Y14" s="146">
        <v>1.17</v>
      </c>
      <c r="Z14" s="146">
        <v>1.61</v>
      </c>
      <c r="AA14" s="146">
        <v>0.8</v>
      </c>
      <c r="AB14" s="146">
        <v>1.64</v>
      </c>
      <c r="AC14" s="146">
        <v>2.76</v>
      </c>
      <c r="AD14" s="146">
        <v>1.3</v>
      </c>
      <c r="AE14" s="146">
        <v>1.38</v>
      </c>
      <c r="AF14" s="146">
        <v>1.56</v>
      </c>
      <c r="AG14" s="146">
        <v>1.92</v>
      </c>
      <c r="AH14" s="146">
        <v>1.99</v>
      </c>
      <c r="AI14" s="146">
        <v>1.17</v>
      </c>
      <c r="AJ14" s="146">
        <v>1.91</v>
      </c>
      <c r="AK14" s="146">
        <v>1.1299999999999999</v>
      </c>
      <c r="AL14" s="146">
        <v>1.96</v>
      </c>
      <c r="AM14" s="146">
        <v>1.59</v>
      </c>
      <c r="AN14" s="146">
        <v>1.79</v>
      </c>
      <c r="AO14" s="146">
        <v>1.75</v>
      </c>
      <c r="AP14" s="146">
        <v>1.21</v>
      </c>
      <c r="AQ14" s="146">
        <v>1.71</v>
      </c>
      <c r="AR14" s="146">
        <v>0.36</v>
      </c>
      <c r="AS14" s="146">
        <v>1.9</v>
      </c>
      <c r="AT14" s="146">
        <v>0.78</v>
      </c>
      <c r="AU14" s="146">
        <v>1.32</v>
      </c>
    </row>
    <row r="15" spans="1:47">
      <c r="B15" s="146">
        <v>2.92</v>
      </c>
      <c r="C15" s="146">
        <v>1.1299999999999999</v>
      </c>
      <c r="D15" s="146">
        <v>1.3</v>
      </c>
      <c r="E15" s="146">
        <v>1.84</v>
      </c>
      <c r="F15" s="146">
        <v>1.45</v>
      </c>
      <c r="G15" s="146">
        <v>1.69</v>
      </c>
      <c r="H15" s="146">
        <v>1.46</v>
      </c>
      <c r="I15" s="146">
        <v>1.75</v>
      </c>
      <c r="J15" s="146">
        <v>0.49</v>
      </c>
      <c r="K15" s="146">
        <v>1.36</v>
      </c>
      <c r="L15" s="146">
        <v>1.59</v>
      </c>
      <c r="M15" s="146">
        <v>0.38</v>
      </c>
      <c r="N15" s="146">
        <v>1.75</v>
      </c>
      <c r="O15" s="146">
        <v>1.69</v>
      </c>
      <c r="P15" s="146">
        <v>1.1499999999999999</v>
      </c>
      <c r="Q15" s="146">
        <v>2.39</v>
      </c>
      <c r="R15" s="146">
        <v>1.7</v>
      </c>
      <c r="S15" s="146">
        <v>1.63</v>
      </c>
      <c r="T15" s="146">
        <v>1.76</v>
      </c>
      <c r="U15" s="146">
        <v>1.21</v>
      </c>
      <c r="V15" s="146">
        <v>1.06</v>
      </c>
      <c r="W15" s="146">
        <v>1.73</v>
      </c>
      <c r="X15" s="146">
        <v>1.31</v>
      </c>
      <c r="Y15" s="146">
        <v>1.25</v>
      </c>
      <c r="Z15" s="146">
        <v>2.0099999999999998</v>
      </c>
      <c r="AA15" s="146">
        <v>1.02</v>
      </c>
      <c r="AB15" s="146">
        <v>1.02</v>
      </c>
      <c r="AC15" s="146">
        <v>2.09</v>
      </c>
      <c r="AD15" s="146">
        <v>0.91</v>
      </c>
      <c r="AE15" s="146">
        <v>1.36</v>
      </c>
      <c r="AF15" s="146">
        <v>1.84</v>
      </c>
      <c r="AG15" s="146">
        <v>1.57</v>
      </c>
      <c r="AH15" s="146">
        <v>1.77</v>
      </c>
      <c r="AI15" s="146">
        <v>1.68</v>
      </c>
      <c r="AJ15" s="146">
        <v>1.91</v>
      </c>
      <c r="AK15" s="146">
        <v>1.39</v>
      </c>
      <c r="AL15" s="146">
        <v>1.76</v>
      </c>
      <c r="AM15" s="146">
        <v>1.63</v>
      </c>
      <c r="AN15" s="146">
        <v>0.91</v>
      </c>
      <c r="AO15" s="146">
        <v>1.32</v>
      </c>
      <c r="AP15" s="146">
        <v>1.39</v>
      </c>
      <c r="AQ15" s="146">
        <v>2.35</v>
      </c>
      <c r="AR15" s="146">
        <v>0.56000000000000005</v>
      </c>
      <c r="AS15" s="146">
        <v>1.5</v>
      </c>
      <c r="AT15" s="146">
        <v>0.89</v>
      </c>
      <c r="AU15" s="146">
        <v>1.67</v>
      </c>
    </row>
    <row r="16" spans="1:47">
      <c r="B16" s="146">
        <v>2.58</v>
      </c>
      <c r="C16" s="146">
        <v>1.38</v>
      </c>
      <c r="D16" s="146">
        <v>1.31</v>
      </c>
      <c r="E16" s="146">
        <v>1.81</v>
      </c>
      <c r="F16" s="146">
        <v>1.81</v>
      </c>
      <c r="G16" s="146">
        <v>1.97</v>
      </c>
      <c r="H16" s="146">
        <v>1.65</v>
      </c>
      <c r="I16" s="146">
        <v>1.32</v>
      </c>
      <c r="J16" s="146">
        <v>0.81</v>
      </c>
      <c r="K16" s="146">
        <v>1.9</v>
      </c>
      <c r="L16" s="146">
        <v>1.85</v>
      </c>
      <c r="M16" s="146">
        <v>0.45</v>
      </c>
      <c r="N16" s="146">
        <v>1.31</v>
      </c>
      <c r="O16" s="146">
        <v>1.63</v>
      </c>
      <c r="P16" s="146">
        <v>1.72</v>
      </c>
      <c r="Q16" s="146">
        <v>2.2200000000000002</v>
      </c>
      <c r="R16" s="146">
        <v>1.51</v>
      </c>
      <c r="S16" s="146">
        <v>1.94</v>
      </c>
      <c r="T16" s="146">
        <v>1.31</v>
      </c>
      <c r="U16" s="146">
        <v>1.24</v>
      </c>
      <c r="V16" s="146">
        <v>1.76</v>
      </c>
      <c r="W16" s="146">
        <v>1.45</v>
      </c>
      <c r="X16" s="146">
        <v>1.91</v>
      </c>
      <c r="Y16" s="146">
        <v>1.06</v>
      </c>
      <c r="Z16" s="146">
        <v>1.9</v>
      </c>
      <c r="AA16" s="146">
        <v>1.04</v>
      </c>
      <c r="AB16" s="146">
        <v>1.5</v>
      </c>
      <c r="AC16" s="146">
        <v>2.42</v>
      </c>
      <c r="AD16" s="146">
        <v>1.58</v>
      </c>
      <c r="AE16" s="146">
        <v>1.62</v>
      </c>
      <c r="AF16" s="146">
        <v>1.6</v>
      </c>
      <c r="AG16" s="146">
        <v>1.87</v>
      </c>
      <c r="AH16" s="146">
        <v>1.86</v>
      </c>
      <c r="AI16" s="146">
        <v>1.82</v>
      </c>
      <c r="AJ16" s="146">
        <v>1.68</v>
      </c>
      <c r="AK16" s="146">
        <v>1.1499999999999999</v>
      </c>
      <c r="AL16" s="146">
        <v>1.35</v>
      </c>
      <c r="AM16" s="146">
        <v>1.82</v>
      </c>
      <c r="AN16" s="146">
        <v>1.61</v>
      </c>
      <c r="AO16" s="146">
        <v>1.92</v>
      </c>
      <c r="AP16" s="146">
        <v>1.08</v>
      </c>
      <c r="AQ16" s="146">
        <v>1.93</v>
      </c>
      <c r="AR16" s="146">
        <v>0.32</v>
      </c>
      <c r="AS16" s="146">
        <v>0.91</v>
      </c>
      <c r="AT16" s="146">
        <v>1.19</v>
      </c>
      <c r="AU16" s="146">
        <v>1.68</v>
      </c>
    </row>
    <row r="17" spans="2:47">
      <c r="B17" s="146">
        <v>2.29</v>
      </c>
      <c r="C17" s="146">
        <v>1.53</v>
      </c>
      <c r="D17" s="146">
        <v>1.58</v>
      </c>
      <c r="E17" s="146">
        <v>1.71</v>
      </c>
      <c r="F17" s="146">
        <v>1.41</v>
      </c>
      <c r="G17" s="146">
        <v>1.83</v>
      </c>
      <c r="H17" s="146">
        <v>1.61</v>
      </c>
      <c r="I17" s="146">
        <v>1.1299999999999999</v>
      </c>
      <c r="J17" s="146">
        <v>1.0900000000000001</v>
      </c>
      <c r="K17" s="146">
        <v>1.33</v>
      </c>
      <c r="L17" s="146">
        <v>2.0499999999999998</v>
      </c>
      <c r="M17" s="146">
        <v>0.44</v>
      </c>
      <c r="N17" s="146">
        <v>0.98</v>
      </c>
      <c r="O17" s="146">
        <v>1.67</v>
      </c>
      <c r="P17" s="146">
        <v>1.9</v>
      </c>
      <c r="Q17" s="146">
        <v>1.5</v>
      </c>
      <c r="R17" s="146">
        <v>1.92</v>
      </c>
      <c r="S17" s="146">
        <v>1.65</v>
      </c>
      <c r="T17" s="146">
        <v>1.65</v>
      </c>
      <c r="U17" s="146">
        <v>1.58</v>
      </c>
      <c r="V17" s="146">
        <v>1.49</v>
      </c>
      <c r="W17" s="146">
        <v>1.35</v>
      </c>
      <c r="X17" s="146">
        <v>1.7</v>
      </c>
      <c r="Y17" s="146">
        <v>1.17</v>
      </c>
      <c r="Z17" s="146">
        <v>1.62</v>
      </c>
      <c r="AA17" s="146">
        <v>0.88</v>
      </c>
      <c r="AB17" s="146">
        <v>1.33</v>
      </c>
      <c r="AC17" s="146">
        <v>3.3</v>
      </c>
      <c r="AD17" s="146">
        <v>0.84</v>
      </c>
      <c r="AE17" s="146">
        <v>1.55</v>
      </c>
      <c r="AF17" s="146">
        <v>1.89</v>
      </c>
      <c r="AG17" s="146">
        <v>1.81</v>
      </c>
      <c r="AH17" s="146">
        <v>2.06</v>
      </c>
      <c r="AI17" s="146">
        <v>1.72</v>
      </c>
      <c r="AJ17" s="146">
        <v>1.44</v>
      </c>
      <c r="AK17" s="146">
        <v>1.35</v>
      </c>
      <c r="AL17" s="146">
        <v>1.84</v>
      </c>
      <c r="AM17" s="146">
        <v>1.44</v>
      </c>
      <c r="AN17" s="146">
        <v>1.64</v>
      </c>
      <c r="AO17" s="146">
        <v>0.89</v>
      </c>
      <c r="AP17" s="146">
        <v>1.06</v>
      </c>
      <c r="AQ17" s="146">
        <v>1.65</v>
      </c>
      <c r="AR17" s="146">
        <v>0.79</v>
      </c>
      <c r="AS17" s="146">
        <v>2.0699999999999998</v>
      </c>
      <c r="AT17" s="146">
        <v>1.87</v>
      </c>
      <c r="AU17" s="146">
        <v>1.1200000000000001</v>
      </c>
    </row>
    <row r="18" spans="2:47">
      <c r="B18" s="146">
        <v>2.8</v>
      </c>
      <c r="C18" s="146">
        <v>1.07</v>
      </c>
      <c r="D18" s="146">
        <v>1.39</v>
      </c>
      <c r="E18" s="146">
        <v>2.1</v>
      </c>
      <c r="F18" s="146">
        <v>1.26</v>
      </c>
      <c r="G18" s="146">
        <v>1.85</v>
      </c>
      <c r="H18" s="146">
        <v>1.66</v>
      </c>
      <c r="I18" s="146">
        <v>1.89</v>
      </c>
      <c r="J18" s="146">
        <v>0.67</v>
      </c>
      <c r="K18" s="146">
        <v>1.74</v>
      </c>
      <c r="L18" s="146">
        <v>1.04</v>
      </c>
      <c r="M18" s="146">
        <v>0.25</v>
      </c>
      <c r="N18" s="146">
        <v>1.04</v>
      </c>
      <c r="O18" s="146">
        <v>1.75</v>
      </c>
      <c r="P18" s="146">
        <v>1.38</v>
      </c>
      <c r="Q18" s="146">
        <v>2.87</v>
      </c>
      <c r="R18" s="146">
        <v>1.49</v>
      </c>
      <c r="S18" s="146">
        <v>1.85</v>
      </c>
      <c r="T18" s="146">
        <v>1.34</v>
      </c>
      <c r="U18" s="146">
        <v>1.46</v>
      </c>
      <c r="V18" s="146">
        <v>1.83</v>
      </c>
      <c r="W18" s="146">
        <v>1.27</v>
      </c>
      <c r="X18" s="146">
        <v>1.28</v>
      </c>
      <c r="Y18" s="146">
        <v>1.67</v>
      </c>
      <c r="Z18" s="146">
        <v>1.1599999999999999</v>
      </c>
      <c r="AA18" s="146">
        <v>0.87</v>
      </c>
      <c r="AB18" s="146">
        <v>1.95</v>
      </c>
      <c r="AC18" s="146">
        <v>3.07</v>
      </c>
      <c r="AD18" s="146">
        <v>0.81</v>
      </c>
      <c r="AE18" s="146">
        <v>1.04</v>
      </c>
      <c r="AF18" s="146">
        <v>1.83</v>
      </c>
      <c r="AG18" s="146">
        <v>1.91</v>
      </c>
      <c r="AH18" s="146">
        <v>1.43</v>
      </c>
      <c r="AI18" s="146">
        <v>1.41</v>
      </c>
      <c r="AJ18" s="146">
        <v>1.91</v>
      </c>
      <c r="AK18" s="146">
        <v>0.99</v>
      </c>
      <c r="AL18" s="146">
        <v>1.75</v>
      </c>
      <c r="AM18" s="146">
        <v>1.31</v>
      </c>
      <c r="AN18" s="146">
        <v>1.56</v>
      </c>
      <c r="AO18" s="146">
        <v>1.17</v>
      </c>
      <c r="AP18" s="146">
        <v>1.48</v>
      </c>
      <c r="AQ18" s="146">
        <v>2.12</v>
      </c>
      <c r="AR18" s="146">
        <v>0.97</v>
      </c>
      <c r="AS18" s="146">
        <v>1.23</v>
      </c>
      <c r="AT18" s="146">
        <v>1.6</v>
      </c>
      <c r="AU18" s="146">
        <v>2.06</v>
      </c>
    </row>
    <row r="19" spans="2:47">
      <c r="B19" s="146">
        <v>2.92</v>
      </c>
      <c r="C19" s="146">
        <v>1.58</v>
      </c>
      <c r="D19" s="146">
        <v>1.75</v>
      </c>
      <c r="E19" s="146">
        <v>1.61</v>
      </c>
      <c r="F19" s="146">
        <v>1.32</v>
      </c>
      <c r="G19" s="146">
        <v>1.59</v>
      </c>
      <c r="H19" s="146">
        <v>1.25</v>
      </c>
      <c r="I19" s="146">
        <v>1.38</v>
      </c>
      <c r="J19" s="146">
        <v>0.92</v>
      </c>
      <c r="K19" s="146">
        <v>1.98</v>
      </c>
      <c r="L19" s="146">
        <v>1.6</v>
      </c>
      <c r="M19" s="146">
        <v>0.3</v>
      </c>
      <c r="N19" s="146">
        <v>0.88</v>
      </c>
      <c r="O19" s="146">
        <v>1.41</v>
      </c>
      <c r="P19" s="146">
        <v>1.54</v>
      </c>
      <c r="Q19" s="146">
        <v>1.26</v>
      </c>
      <c r="R19" s="146">
        <v>1.8</v>
      </c>
      <c r="S19" s="146">
        <v>1.63</v>
      </c>
      <c r="T19" s="146">
        <v>1.94</v>
      </c>
      <c r="U19" s="146">
        <v>1.42</v>
      </c>
      <c r="V19" s="146">
        <v>1.6</v>
      </c>
      <c r="W19" s="146">
        <v>1.5</v>
      </c>
      <c r="X19" s="146">
        <v>1.84</v>
      </c>
      <c r="Y19" s="146">
        <v>2.0299999999999998</v>
      </c>
      <c r="Z19" s="146">
        <v>1.78</v>
      </c>
      <c r="AA19" s="146">
        <v>0.34</v>
      </c>
      <c r="AB19" s="146">
        <v>1.51</v>
      </c>
      <c r="AC19" s="146">
        <v>2.2599999999999998</v>
      </c>
      <c r="AD19" s="146">
        <v>1.98</v>
      </c>
      <c r="AE19" s="146">
        <v>1.63</v>
      </c>
      <c r="AF19" s="146">
        <v>1.6</v>
      </c>
      <c r="AG19" s="146">
        <v>1.54</v>
      </c>
      <c r="AH19" s="146">
        <v>1.88</v>
      </c>
      <c r="AI19" s="146">
        <v>1.62</v>
      </c>
      <c r="AJ19" s="146">
        <v>2.11</v>
      </c>
      <c r="AK19" s="146">
        <v>1.45</v>
      </c>
      <c r="AL19" s="146">
        <v>1.84</v>
      </c>
      <c r="AM19" s="146">
        <v>1.5</v>
      </c>
      <c r="AN19" s="146">
        <v>1.77</v>
      </c>
      <c r="AO19" s="146">
        <v>1.56</v>
      </c>
      <c r="AP19" s="146">
        <v>1.08</v>
      </c>
      <c r="AQ19" s="146">
        <v>1.38</v>
      </c>
      <c r="AR19" s="146">
        <v>0.99</v>
      </c>
      <c r="AS19" s="146">
        <v>1.62</v>
      </c>
      <c r="AT19" s="146">
        <v>1.3</v>
      </c>
      <c r="AU19" s="146">
        <v>1.85</v>
      </c>
    </row>
    <row r="20" spans="2:47">
      <c r="B20" s="146">
        <v>2.58</v>
      </c>
      <c r="C20" s="146">
        <v>1.0900000000000001</v>
      </c>
      <c r="D20" s="146">
        <v>1.51</v>
      </c>
      <c r="E20" s="146">
        <v>1.52</v>
      </c>
      <c r="F20" s="146">
        <v>1.48</v>
      </c>
      <c r="G20" s="146">
        <v>1.21</v>
      </c>
      <c r="H20" s="146">
        <v>1.1599999999999999</v>
      </c>
      <c r="I20" s="146">
        <v>1.61</v>
      </c>
      <c r="J20" s="146">
        <v>0.18</v>
      </c>
      <c r="K20" s="146">
        <v>1.79</v>
      </c>
      <c r="L20" s="146">
        <v>1.54</v>
      </c>
      <c r="M20" s="146">
        <v>0.47</v>
      </c>
      <c r="N20" s="146">
        <v>1.72</v>
      </c>
      <c r="O20" s="146">
        <v>1.54</v>
      </c>
      <c r="P20" s="146">
        <v>2.08</v>
      </c>
      <c r="Q20" s="146">
        <v>2.39</v>
      </c>
      <c r="R20" s="146">
        <v>1.81</v>
      </c>
      <c r="S20" s="146">
        <v>1.42</v>
      </c>
      <c r="T20" s="146">
        <v>1.76</v>
      </c>
      <c r="U20" s="146">
        <v>1.1499999999999999</v>
      </c>
      <c r="V20" s="146">
        <v>1.27</v>
      </c>
      <c r="W20" s="146">
        <v>1.61</v>
      </c>
      <c r="X20" s="146">
        <v>1.79</v>
      </c>
      <c r="Y20" s="146">
        <v>2.1</v>
      </c>
      <c r="Z20" s="146">
        <v>1.36</v>
      </c>
      <c r="AA20" s="146">
        <v>1.19</v>
      </c>
      <c r="AB20" s="146">
        <v>2.06</v>
      </c>
      <c r="AC20" s="146">
        <v>2.5499999999999998</v>
      </c>
      <c r="AD20" s="146">
        <v>2.0499999999999998</v>
      </c>
      <c r="AE20" s="146">
        <v>1.67</v>
      </c>
      <c r="AF20" s="146">
        <v>1.8</v>
      </c>
      <c r="AG20" s="146">
        <v>1.7</v>
      </c>
      <c r="AH20" s="146">
        <v>1.47</v>
      </c>
      <c r="AI20" s="146">
        <v>1.55</v>
      </c>
      <c r="AJ20" s="146">
        <v>2.11</v>
      </c>
      <c r="AK20" s="146">
        <v>1.3</v>
      </c>
      <c r="AL20" s="146">
        <v>1.98</v>
      </c>
      <c r="AM20" s="146">
        <v>0.86</v>
      </c>
      <c r="AN20" s="146">
        <v>2.12</v>
      </c>
      <c r="AO20" s="146">
        <v>2.0699999999999998</v>
      </c>
      <c r="AP20" s="146">
        <v>0.77</v>
      </c>
      <c r="AQ20" s="146">
        <v>2.41</v>
      </c>
      <c r="AR20" s="146">
        <v>0.56000000000000005</v>
      </c>
      <c r="AS20" s="146">
        <v>0.92</v>
      </c>
      <c r="AT20" s="146">
        <v>1.97</v>
      </c>
      <c r="AU20" s="146">
        <v>2.11</v>
      </c>
    </row>
    <row r="21" spans="2:47">
      <c r="B21" s="146">
        <v>2.58</v>
      </c>
      <c r="C21" s="146">
        <v>1.05</v>
      </c>
      <c r="D21" s="146">
        <v>1.79</v>
      </c>
      <c r="E21" s="146">
        <v>2.0699999999999998</v>
      </c>
      <c r="F21" s="146">
        <v>1.54</v>
      </c>
      <c r="G21" s="146">
        <v>1.45</v>
      </c>
      <c r="H21" s="146">
        <v>1.23</v>
      </c>
      <c r="I21" s="146">
        <v>1.66</v>
      </c>
      <c r="J21" s="146">
        <v>1.03</v>
      </c>
      <c r="K21" s="146">
        <v>1.23</v>
      </c>
      <c r="L21" s="146">
        <v>1.68</v>
      </c>
      <c r="M21" s="146">
        <v>0.33</v>
      </c>
      <c r="N21" s="146">
        <v>1.23</v>
      </c>
      <c r="O21" s="146">
        <v>1.59</v>
      </c>
      <c r="P21" s="146">
        <v>1.44</v>
      </c>
      <c r="Q21" s="146">
        <v>2.56</v>
      </c>
      <c r="R21" s="146">
        <v>1.41</v>
      </c>
      <c r="S21" s="146">
        <v>1.71</v>
      </c>
      <c r="T21" s="146">
        <v>1.66</v>
      </c>
      <c r="U21" s="146">
        <v>1.28</v>
      </c>
      <c r="V21" s="146">
        <v>1.32</v>
      </c>
      <c r="W21" s="146">
        <v>2.06</v>
      </c>
      <c r="X21" s="146">
        <v>1.07</v>
      </c>
      <c r="Y21" s="146">
        <v>1.32</v>
      </c>
      <c r="Z21" s="146">
        <v>2.12</v>
      </c>
      <c r="AA21" s="146">
        <v>0.94</v>
      </c>
      <c r="AB21" s="146">
        <v>1.55</v>
      </c>
      <c r="AC21" s="146">
        <v>2.88</v>
      </c>
      <c r="AD21" s="146">
        <v>2.02</v>
      </c>
      <c r="AE21" s="146">
        <v>1.82</v>
      </c>
      <c r="AF21" s="146">
        <v>1.91</v>
      </c>
      <c r="AG21" s="146">
        <v>1.63</v>
      </c>
      <c r="AH21" s="146">
        <v>1.98</v>
      </c>
      <c r="AI21" s="146">
        <v>1.18</v>
      </c>
      <c r="AJ21" s="146">
        <v>2.08</v>
      </c>
      <c r="AK21" s="146">
        <v>1.76</v>
      </c>
      <c r="AL21" s="146">
        <v>2.08</v>
      </c>
      <c r="AM21" s="146">
        <v>1.1200000000000001</v>
      </c>
      <c r="AN21" s="146">
        <v>1.65</v>
      </c>
      <c r="AO21" s="146">
        <v>1.29</v>
      </c>
      <c r="AP21" s="146">
        <v>0.7</v>
      </c>
      <c r="AQ21" s="146">
        <v>1.83</v>
      </c>
      <c r="AR21" s="146">
        <v>1.38</v>
      </c>
      <c r="AS21" s="146">
        <v>2.08</v>
      </c>
      <c r="AT21" s="146">
        <v>1.55</v>
      </c>
      <c r="AU21" s="146">
        <v>1.63</v>
      </c>
    </row>
    <row r="22" spans="2:47">
      <c r="B22" s="146">
        <v>1.72</v>
      </c>
      <c r="C22" s="146">
        <v>1.65</v>
      </c>
      <c r="D22" s="146">
        <v>1.76</v>
      </c>
      <c r="E22" s="146">
        <v>1.45</v>
      </c>
      <c r="F22" s="146">
        <v>1.46</v>
      </c>
      <c r="G22" s="146">
        <v>1.77</v>
      </c>
      <c r="H22" s="146">
        <v>1.76</v>
      </c>
      <c r="I22" s="146">
        <v>1.87</v>
      </c>
      <c r="J22" s="146">
        <v>0.71</v>
      </c>
      <c r="K22" s="146">
        <v>2.0099999999999998</v>
      </c>
      <c r="L22" s="146">
        <v>1.94</v>
      </c>
      <c r="M22" s="146">
        <v>0.25</v>
      </c>
      <c r="N22" s="146">
        <v>1.78</v>
      </c>
      <c r="O22" s="146">
        <v>1.78</v>
      </c>
      <c r="P22" s="146">
        <v>1.7</v>
      </c>
      <c r="Q22" s="146">
        <v>2.1800000000000002</v>
      </c>
      <c r="R22" s="146">
        <v>1.99</v>
      </c>
      <c r="S22" s="146">
        <v>1.91</v>
      </c>
      <c r="T22" s="146">
        <v>1.26</v>
      </c>
      <c r="U22" s="146">
        <v>1.23</v>
      </c>
      <c r="V22" s="146">
        <v>1.53</v>
      </c>
      <c r="W22" s="146">
        <v>1.92</v>
      </c>
      <c r="X22" s="146">
        <v>1.73</v>
      </c>
      <c r="Y22" s="146">
        <v>2.0299999999999998</v>
      </c>
      <c r="Z22" s="146">
        <v>1.97</v>
      </c>
      <c r="AA22" s="146">
        <v>0.83</v>
      </c>
      <c r="AB22" s="146">
        <v>1.89</v>
      </c>
      <c r="AC22" s="146">
        <v>1.94</v>
      </c>
      <c r="AD22" s="146">
        <v>1.9</v>
      </c>
      <c r="AE22" s="146">
        <v>1.42</v>
      </c>
      <c r="AF22" s="146">
        <v>2.0699999999999998</v>
      </c>
      <c r="AG22" s="146">
        <v>2.12</v>
      </c>
      <c r="AH22" s="146">
        <v>1.4</v>
      </c>
      <c r="AI22" s="146">
        <v>1.1000000000000001</v>
      </c>
      <c r="AJ22" s="146">
        <v>1.57</v>
      </c>
      <c r="AK22" s="146">
        <v>1.77</v>
      </c>
      <c r="AL22" s="146">
        <v>1.1299999999999999</v>
      </c>
      <c r="AM22" s="146">
        <v>1.37</v>
      </c>
      <c r="AN22" s="146">
        <v>0.83</v>
      </c>
      <c r="AO22" s="146">
        <v>1.21</v>
      </c>
      <c r="AP22" s="146">
        <v>1.63</v>
      </c>
      <c r="AQ22" s="146">
        <v>1.78</v>
      </c>
      <c r="AR22" s="146">
        <v>0.2</v>
      </c>
      <c r="AS22" s="146">
        <v>1.8</v>
      </c>
      <c r="AT22" s="146">
        <v>1.41</v>
      </c>
      <c r="AU22" s="146">
        <v>1.28</v>
      </c>
    </row>
    <row r="23" spans="2:47">
      <c r="B23" s="146">
        <v>1.56</v>
      </c>
      <c r="C23" s="146">
        <v>1.78</v>
      </c>
      <c r="D23" s="146">
        <v>1.83</v>
      </c>
      <c r="E23" s="146">
        <v>1.4</v>
      </c>
      <c r="F23" s="146">
        <v>1.37</v>
      </c>
      <c r="G23" s="146">
        <v>1.33</v>
      </c>
      <c r="H23" s="146">
        <v>1.24</v>
      </c>
      <c r="I23" s="146">
        <v>1.38</v>
      </c>
      <c r="J23" s="146">
        <v>0.92</v>
      </c>
      <c r="K23" s="146">
        <v>1.97</v>
      </c>
      <c r="L23" s="146">
        <v>1.73</v>
      </c>
      <c r="M23" s="146">
        <v>0.34</v>
      </c>
      <c r="N23" s="146">
        <v>1.74</v>
      </c>
      <c r="O23" s="146">
        <v>1.51</v>
      </c>
      <c r="P23" s="146">
        <v>1.79</v>
      </c>
      <c r="Q23" s="146">
        <v>1.85</v>
      </c>
      <c r="R23" s="146">
        <v>1.94</v>
      </c>
      <c r="S23" s="146">
        <v>1.22</v>
      </c>
      <c r="T23" s="146">
        <v>1.4</v>
      </c>
      <c r="U23" s="146">
        <v>0.99</v>
      </c>
      <c r="V23" s="146">
        <v>1.76</v>
      </c>
      <c r="W23" s="146">
        <v>2</v>
      </c>
      <c r="X23" s="146">
        <v>1.07</v>
      </c>
      <c r="Y23" s="146">
        <v>1.77</v>
      </c>
      <c r="Z23" s="146">
        <v>1.79</v>
      </c>
      <c r="AA23" s="146">
        <v>0.42</v>
      </c>
      <c r="AB23" s="146">
        <v>1.8</v>
      </c>
      <c r="AC23" s="146">
        <v>1.91</v>
      </c>
      <c r="AD23" s="146">
        <v>1.67</v>
      </c>
      <c r="AE23" s="146">
        <v>1.9</v>
      </c>
      <c r="AF23" s="146">
        <v>0.71</v>
      </c>
      <c r="AG23" s="146">
        <v>2.04</v>
      </c>
      <c r="AH23" s="146">
        <v>2.12</v>
      </c>
      <c r="AI23" s="146">
        <v>1.62</v>
      </c>
      <c r="AJ23" s="146">
        <v>1.66</v>
      </c>
      <c r="AK23" s="146">
        <v>1.57</v>
      </c>
      <c r="AL23" s="146">
        <v>1.99</v>
      </c>
      <c r="AM23" s="146">
        <v>0.83</v>
      </c>
      <c r="AN23" s="146">
        <v>1.57</v>
      </c>
      <c r="AO23" s="146">
        <v>1.94</v>
      </c>
      <c r="AP23" s="146">
        <v>1.1000000000000001</v>
      </c>
      <c r="AQ23" s="146">
        <v>2.5499999999999998</v>
      </c>
      <c r="AR23" s="146">
        <v>1.1499999999999999</v>
      </c>
      <c r="AS23" s="146">
        <v>1.7</v>
      </c>
      <c r="AT23" s="146">
        <v>0.96</v>
      </c>
      <c r="AU23" s="146">
        <v>1.74</v>
      </c>
    </row>
    <row r="24" spans="2:47">
      <c r="B24" s="146">
        <v>1.8</v>
      </c>
      <c r="C24" s="146">
        <v>1.27</v>
      </c>
      <c r="D24" s="146">
        <v>1.06</v>
      </c>
      <c r="E24" s="146">
        <v>1.75</v>
      </c>
      <c r="F24" s="146">
        <v>1.76</v>
      </c>
      <c r="G24" s="146">
        <v>1.51</v>
      </c>
      <c r="H24" s="146">
        <v>1.65</v>
      </c>
      <c r="I24" s="146">
        <v>1.2</v>
      </c>
      <c r="J24" s="146">
        <v>0.43</v>
      </c>
      <c r="K24" s="146">
        <v>1.58</v>
      </c>
      <c r="L24" s="146">
        <v>1.19</v>
      </c>
      <c r="M24" s="146">
        <v>0.21</v>
      </c>
      <c r="N24" s="146">
        <v>1.61</v>
      </c>
      <c r="O24" s="146">
        <v>1.83</v>
      </c>
      <c r="P24" s="146">
        <v>1.08</v>
      </c>
      <c r="Q24" s="146">
        <v>1.89</v>
      </c>
      <c r="R24" s="146">
        <v>1.36</v>
      </c>
      <c r="S24" s="146">
        <v>1.27</v>
      </c>
      <c r="T24" s="146">
        <v>1.72</v>
      </c>
      <c r="U24" s="146">
        <v>1.2</v>
      </c>
      <c r="V24" s="146">
        <v>1.33</v>
      </c>
      <c r="W24" s="146">
        <v>1.67</v>
      </c>
      <c r="X24" s="146">
        <v>1.85</v>
      </c>
      <c r="Y24" s="146">
        <v>1.53</v>
      </c>
      <c r="Z24" s="146">
        <v>1.9</v>
      </c>
      <c r="AA24" s="146">
        <v>1.1399999999999999</v>
      </c>
      <c r="AB24" s="146">
        <v>1.63</v>
      </c>
      <c r="AC24" s="146">
        <v>2.68</v>
      </c>
      <c r="AD24" s="146">
        <v>1.94</v>
      </c>
      <c r="AE24" s="146">
        <v>1.53</v>
      </c>
      <c r="AF24" s="146">
        <v>1.66</v>
      </c>
      <c r="AG24" s="146">
        <v>1.51</v>
      </c>
      <c r="AH24" s="146">
        <v>1.1200000000000001</v>
      </c>
      <c r="AI24" s="146">
        <v>1.64</v>
      </c>
      <c r="AJ24" s="146">
        <v>1.47</v>
      </c>
      <c r="AK24" s="146">
        <v>1.58</v>
      </c>
      <c r="AL24" s="146">
        <v>1.55</v>
      </c>
      <c r="AM24" s="146">
        <v>1.85</v>
      </c>
      <c r="AN24" s="146">
        <v>1.54</v>
      </c>
      <c r="AO24" s="146">
        <v>1.1299999999999999</v>
      </c>
      <c r="AP24" s="146">
        <v>1.43</v>
      </c>
      <c r="AQ24" s="146">
        <v>2.23</v>
      </c>
      <c r="AR24" s="146">
        <v>0.21</v>
      </c>
      <c r="AS24" s="146">
        <v>1.62</v>
      </c>
      <c r="AT24" s="146">
        <v>0.9</v>
      </c>
      <c r="AU24" s="146">
        <v>1.67</v>
      </c>
    </row>
    <row r="25" spans="2:47">
      <c r="B25" s="146">
        <v>1.7</v>
      </c>
      <c r="C25" s="146">
        <v>1.31</v>
      </c>
      <c r="D25" s="146">
        <v>1.96</v>
      </c>
      <c r="E25" s="146">
        <v>1.4</v>
      </c>
      <c r="F25" s="146">
        <v>1.74</v>
      </c>
      <c r="G25" s="146">
        <v>1.36</v>
      </c>
      <c r="H25" s="146">
        <v>1.43</v>
      </c>
      <c r="I25" s="146">
        <v>1.41</v>
      </c>
      <c r="J25" s="146">
        <v>0.31</v>
      </c>
      <c r="K25" s="146">
        <v>1.71</v>
      </c>
      <c r="L25" s="146">
        <v>1.59</v>
      </c>
      <c r="M25" s="146">
        <v>0.2</v>
      </c>
      <c r="N25" s="146">
        <v>1.37</v>
      </c>
      <c r="O25" s="146">
        <v>1.1000000000000001</v>
      </c>
      <c r="P25" s="146">
        <v>1.88</v>
      </c>
      <c r="Q25" s="146">
        <v>1.6</v>
      </c>
      <c r="R25" s="146">
        <v>1.61</v>
      </c>
      <c r="S25" s="146">
        <v>1.61</v>
      </c>
      <c r="T25" s="146">
        <v>1.37</v>
      </c>
      <c r="U25" s="146">
        <v>1.17</v>
      </c>
      <c r="V25" s="146">
        <v>1.1599999999999999</v>
      </c>
      <c r="W25" s="146">
        <v>1.66</v>
      </c>
      <c r="X25" s="146">
        <v>1.54</v>
      </c>
      <c r="Y25" s="146">
        <v>1.69</v>
      </c>
      <c r="Z25" s="146">
        <v>1.77</v>
      </c>
      <c r="AA25" s="146">
        <v>0.99</v>
      </c>
      <c r="AB25" s="146">
        <v>1.66</v>
      </c>
      <c r="AC25" s="146">
        <v>2.7</v>
      </c>
      <c r="AD25" s="146">
        <v>1.39</v>
      </c>
      <c r="AE25" s="146">
        <v>1.53</v>
      </c>
      <c r="AF25" s="146">
        <v>1.77</v>
      </c>
      <c r="AG25" s="146">
        <v>1.63</v>
      </c>
      <c r="AH25" s="146">
        <v>1.36</v>
      </c>
      <c r="AI25" s="146">
        <v>1.44</v>
      </c>
      <c r="AJ25" s="146">
        <v>1.02</v>
      </c>
      <c r="AK25" s="146">
        <v>1.1299999999999999</v>
      </c>
      <c r="AL25" s="146">
        <v>1.45</v>
      </c>
      <c r="AM25" s="146">
        <v>1.85</v>
      </c>
      <c r="AN25" s="146">
        <v>1.85</v>
      </c>
      <c r="AO25" s="146">
        <v>1.59</v>
      </c>
      <c r="AP25" s="146">
        <v>1.19</v>
      </c>
      <c r="AQ25" s="146">
        <v>1.85</v>
      </c>
      <c r="AR25" s="146">
        <v>0.77</v>
      </c>
      <c r="AS25" s="146">
        <v>1.99</v>
      </c>
      <c r="AT25" s="146">
        <v>1.01</v>
      </c>
      <c r="AU25" s="146">
        <v>1.38</v>
      </c>
    </row>
    <row r="26" spans="2:47">
      <c r="B26" s="146">
        <v>2.35</v>
      </c>
      <c r="C26" s="146">
        <v>1.1599999999999999</v>
      </c>
      <c r="D26" s="146">
        <v>1.73</v>
      </c>
      <c r="E26" s="146">
        <v>1.79</v>
      </c>
      <c r="F26" s="146">
        <v>2.13</v>
      </c>
      <c r="G26" s="146">
        <v>1.31</v>
      </c>
      <c r="H26" s="146">
        <v>1.8</v>
      </c>
      <c r="I26" s="146">
        <v>1.8</v>
      </c>
      <c r="J26" s="146">
        <v>0.91</v>
      </c>
      <c r="K26" s="146">
        <v>2.11</v>
      </c>
      <c r="L26" s="146">
        <v>2.11</v>
      </c>
      <c r="M26" s="146">
        <v>0.25</v>
      </c>
      <c r="N26" s="146">
        <v>1.97</v>
      </c>
      <c r="O26" s="146">
        <v>1.83</v>
      </c>
      <c r="P26" s="146">
        <v>1.61</v>
      </c>
      <c r="Q26" s="146">
        <v>2.71</v>
      </c>
      <c r="R26" s="146">
        <v>1.1299999999999999</v>
      </c>
      <c r="S26" s="146">
        <v>1.8</v>
      </c>
      <c r="T26" s="146">
        <v>1.37</v>
      </c>
      <c r="U26" s="146">
        <v>0.78</v>
      </c>
      <c r="V26" s="146">
        <v>1.84</v>
      </c>
      <c r="W26" s="146">
        <v>1.45</v>
      </c>
      <c r="X26" s="146">
        <v>1.0900000000000001</v>
      </c>
      <c r="Y26" s="146">
        <v>1.7</v>
      </c>
      <c r="Z26" s="146">
        <v>0.99</v>
      </c>
      <c r="AA26" s="146">
        <v>1.02</v>
      </c>
      <c r="AB26" s="146">
        <v>1.39</v>
      </c>
      <c r="AC26" s="146">
        <v>2.67</v>
      </c>
      <c r="AD26" s="146">
        <v>1.43</v>
      </c>
      <c r="AE26" s="146">
        <v>1.83</v>
      </c>
      <c r="AF26" s="146">
        <v>1.55</v>
      </c>
      <c r="AG26" s="146">
        <v>1.87</v>
      </c>
      <c r="AH26" s="146">
        <v>1.65</v>
      </c>
      <c r="AI26" s="146">
        <v>1.99</v>
      </c>
      <c r="AJ26" s="146">
        <v>2.04</v>
      </c>
      <c r="AK26" s="146">
        <v>1.84</v>
      </c>
      <c r="AL26" s="146">
        <v>0.96</v>
      </c>
      <c r="AM26" s="146">
        <v>1.1299999999999999</v>
      </c>
      <c r="AN26" s="146">
        <v>1.26</v>
      </c>
      <c r="AO26" s="146">
        <v>1.55</v>
      </c>
      <c r="AP26" s="146">
        <v>1.27</v>
      </c>
      <c r="AQ26" s="146">
        <v>1.32</v>
      </c>
      <c r="AR26" s="146">
        <v>0.59</v>
      </c>
      <c r="AS26" s="146">
        <v>1.35</v>
      </c>
      <c r="AT26" s="146">
        <v>1.32</v>
      </c>
      <c r="AU26" s="146">
        <v>1.83</v>
      </c>
    </row>
    <row r="27" spans="2:47">
      <c r="B27" s="146">
        <v>2.89</v>
      </c>
      <c r="C27" s="146">
        <v>1.69</v>
      </c>
      <c r="D27" s="146">
        <v>2.09</v>
      </c>
      <c r="E27" s="146">
        <v>1.68</v>
      </c>
      <c r="F27" s="146">
        <v>1.41</v>
      </c>
      <c r="G27" s="146">
        <v>1.27</v>
      </c>
      <c r="H27" s="146">
        <v>1.21</v>
      </c>
      <c r="I27" s="146">
        <v>1.84</v>
      </c>
      <c r="J27" s="146">
        <v>0.66</v>
      </c>
      <c r="K27" s="146">
        <v>1.74</v>
      </c>
      <c r="L27" s="146">
        <v>2.0499999999999998</v>
      </c>
      <c r="M27" s="146">
        <v>0.24</v>
      </c>
      <c r="N27" s="146">
        <v>0.92</v>
      </c>
      <c r="O27" s="146">
        <v>1.29</v>
      </c>
      <c r="P27" s="146">
        <v>1.7</v>
      </c>
      <c r="Q27" s="146">
        <v>2.39</v>
      </c>
      <c r="R27" s="146">
        <v>1.69</v>
      </c>
      <c r="S27" s="146">
        <v>1.3</v>
      </c>
      <c r="T27" s="146">
        <v>1.9</v>
      </c>
      <c r="U27" s="146">
        <v>0.94</v>
      </c>
      <c r="V27" s="146">
        <v>1.85</v>
      </c>
      <c r="W27" s="146">
        <v>1.54</v>
      </c>
      <c r="X27" s="146">
        <v>1.83</v>
      </c>
      <c r="Y27" s="146">
        <v>1.94</v>
      </c>
      <c r="Z27" s="146">
        <v>2.1</v>
      </c>
      <c r="AA27" s="146">
        <v>0.6</v>
      </c>
      <c r="AB27" s="146">
        <v>1.68</v>
      </c>
      <c r="AC27" s="146">
        <v>2.42</v>
      </c>
      <c r="AD27" s="146">
        <v>1.63</v>
      </c>
      <c r="AE27" s="146">
        <v>2.08</v>
      </c>
      <c r="AF27" s="146">
        <v>1.84</v>
      </c>
      <c r="AG27" s="146">
        <v>1.95</v>
      </c>
      <c r="AH27" s="146">
        <v>1.88</v>
      </c>
      <c r="AI27" s="146">
        <v>1.49</v>
      </c>
      <c r="AJ27" s="146">
        <v>1.98</v>
      </c>
      <c r="AK27" s="146">
        <v>1.41</v>
      </c>
      <c r="AL27" s="146">
        <v>1.76</v>
      </c>
      <c r="AM27" s="146">
        <v>1.3</v>
      </c>
      <c r="AN27" s="146">
        <v>1.63</v>
      </c>
      <c r="AO27" s="146">
        <v>0.89</v>
      </c>
      <c r="AP27" s="146">
        <v>1.4</v>
      </c>
      <c r="AQ27" s="146">
        <v>1.6</v>
      </c>
      <c r="AR27" s="146">
        <v>0.64</v>
      </c>
      <c r="AS27" s="146">
        <v>1.3</v>
      </c>
      <c r="AT27" s="146">
        <v>1.62</v>
      </c>
      <c r="AU27" s="146">
        <v>1.55</v>
      </c>
    </row>
    <row r="28" spans="2:47">
      <c r="B28" s="146">
        <v>1.79</v>
      </c>
      <c r="C28" s="146">
        <v>1.19</v>
      </c>
      <c r="D28" s="146">
        <v>1.63</v>
      </c>
      <c r="E28" s="146">
        <v>1.61</v>
      </c>
      <c r="F28" s="146">
        <v>1.56</v>
      </c>
      <c r="G28" s="146">
        <v>1.22</v>
      </c>
      <c r="H28" s="146">
        <v>1.76</v>
      </c>
      <c r="I28" s="146">
        <v>1.48</v>
      </c>
      <c r="J28" s="146">
        <v>0.5</v>
      </c>
      <c r="K28" s="146">
        <v>1.8</v>
      </c>
      <c r="L28" s="146">
        <v>1.38</v>
      </c>
      <c r="M28" s="146">
        <v>0.31</v>
      </c>
      <c r="N28" s="146">
        <v>1.38</v>
      </c>
      <c r="O28" s="146">
        <v>1.87</v>
      </c>
      <c r="P28" s="146">
        <v>1.89</v>
      </c>
      <c r="Q28" s="146">
        <v>2.29</v>
      </c>
      <c r="R28" s="146">
        <v>1.62</v>
      </c>
      <c r="S28" s="146">
        <v>1.62</v>
      </c>
      <c r="T28" s="146">
        <v>1.88</v>
      </c>
      <c r="U28" s="146">
        <v>0.82</v>
      </c>
      <c r="V28" s="146">
        <v>1.75</v>
      </c>
      <c r="W28" s="146">
        <v>1.64</v>
      </c>
      <c r="X28" s="146">
        <v>1.47</v>
      </c>
      <c r="Y28" s="146">
        <v>1.5</v>
      </c>
      <c r="Z28" s="146">
        <v>1.55</v>
      </c>
      <c r="AA28" s="146">
        <v>1.0900000000000001</v>
      </c>
      <c r="AB28" s="146">
        <v>1.28</v>
      </c>
      <c r="AC28" s="146">
        <v>2.62</v>
      </c>
      <c r="AD28" s="146">
        <v>1.6</v>
      </c>
      <c r="AE28" s="146">
        <v>1.98</v>
      </c>
      <c r="AF28" s="146">
        <v>1.2</v>
      </c>
      <c r="AG28" s="146">
        <v>1.89</v>
      </c>
      <c r="AH28" s="146">
        <v>1.56</v>
      </c>
      <c r="AI28" s="146">
        <v>1.49</v>
      </c>
      <c r="AJ28" s="146">
        <v>1.36</v>
      </c>
      <c r="AK28" s="146">
        <v>1.4</v>
      </c>
      <c r="AL28" s="146">
        <v>1.76</v>
      </c>
      <c r="AM28" s="146">
        <v>0.93</v>
      </c>
      <c r="AN28" s="146">
        <v>1.73</v>
      </c>
      <c r="AO28" s="146">
        <v>0.96</v>
      </c>
      <c r="AP28" s="146">
        <v>1.22</v>
      </c>
      <c r="AQ28" s="146">
        <v>2.98</v>
      </c>
      <c r="AR28" s="146">
        <v>0.23</v>
      </c>
      <c r="AS28" s="146">
        <v>1.49</v>
      </c>
      <c r="AT28" s="146">
        <v>1.08</v>
      </c>
      <c r="AU28" s="146">
        <v>1.08</v>
      </c>
    </row>
    <row r="29" spans="2:47">
      <c r="B29" s="146">
        <v>1.59</v>
      </c>
      <c r="C29" s="146">
        <v>1.68</v>
      </c>
      <c r="D29" s="146">
        <v>1.7</v>
      </c>
      <c r="E29" s="146">
        <v>0.85</v>
      </c>
      <c r="F29" s="146">
        <v>2.09</v>
      </c>
      <c r="G29" s="146">
        <v>1.72</v>
      </c>
      <c r="H29" s="146">
        <v>1.67</v>
      </c>
      <c r="I29" s="146">
        <v>1.44</v>
      </c>
      <c r="J29" s="146">
        <v>0.71</v>
      </c>
      <c r="K29" s="146">
        <v>1.94</v>
      </c>
      <c r="L29" s="146">
        <v>1.88</v>
      </c>
      <c r="M29" s="146">
        <v>0.23</v>
      </c>
      <c r="N29" s="146">
        <v>1.1399999999999999</v>
      </c>
      <c r="O29" s="146">
        <v>1.96</v>
      </c>
      <c r="P29" s="146">
        <v>1.41</v>
      </c>
      <c r="Q29" s="146">
        <v>2.56</v>
      </c>
      <c r="R29" s="146">
        <v>1.7</v>
      </c>
      <c r="S29" s="146">
        <v>1.89</v>
      </c>
      <c r="T29" s="146">
        <v>1.85</v>
      </c>
      <c r="U29" s="146">
        <v>1.1200000000000001</v>
      </c>
      <c r="V29" s="146">
        <v>1.91</v>
      </c>
      <c r="W29" s="146">
        <v>1.39</v>
      </c>
      <c r="X29" s="146">
        <v>0.83</v>
      </c>
      <c r="Y29" s="146">
        <v>1.6</v>
      </c>
      <c r="Z29" s="146">
        <v>1.91</v>
      </c>
      <c r="AA29" s="146">
        <v>0.54</v>
      </c>
      <c r="AB29" s="146">
        <v>1.79</v>
      </c>
      <c r="AC29" s="146">
        <v>2.78</v>
      </c>
      <c r="AD29" s="146">
        <v>1.52</v>
      </c>
      <c r="AE29" s="146">
        <v>2.04</v>
      </c>
      <c r="AF29" s="146">
        <v>0.95</v>
      </c>
      <c r="AG29" s="146">
        <v>1.32</v>
      </c>
      <c r="AH29" s="146">
        <v>1.95</v>
      </c>
      <c r="AI29" s="146">
        <v>1.52</v>
      </c>
      <c r="AJ29" s="146">
        <v>1.68</v>
      </c>
      <c r="AK29" s="146">
        <v>0.79</v>
      </c>
      <c r="AL29" s="146">
        <v>1.28</v>
      </c>
      <c r="AM29" s="146">
        <v>1.46</v>
      </c>
      <c r="AN29" s="146">
        <v>1.51</v>
      </c>
      <c r="AO29" s="146">
        <v>1.56</v>
      </c>
      <c r="AP29" s="146">
        <v>1</v>
      </c>
      <c r="AQ29" s="146">
        <v>2.44</v>
      </c>
      <c r="AR29" s="146">
        <v>0.21</v>
      </c>
      <c r="AS29" s="146">
        <v>1.36</v>
      </c>
      <c r="AT29" s="146">
        <v>1.93</v>
      </c>
      <c r="AU29" s="146">
        <v>1.54</v>
      </c>
    </row>
    <row r="30" spans="2:47">
      <c r="B30" s="146">
        <v>2.76</v>
      </c>
      <c r="C30" s="146">
        <v>1.1399999999999999</v>
      </c>
      <c r="D30" s="146">
        <v>1.34</v>
      </c>
      <c r="E30" s="146">
        <v>1.91</v>
      </c>
      <c r="F30" s="146">
        <v>1.45</v>
      </c>
      <c r="G30" s="146">
        <v>1.77</v>
      </c>
      <c r="H30" s="146">
        <v>1.22</v>
      </c>
      <c r="I30" s="146">
        <v>1.59</v>
      </c>
      <c r="J30" s="146">
        <v>0.74</v>
      </c>
      <c r="K30" s="146">
        <v>1.89</v>
      </c>
      <c r="L30" s="146">
        <v>1.94</v>
      </c>
      <c r="M30" s="146">
        <v>0.22</v>
      </c>
      <c r="N30" s="146">
        <v>1.1499999999999999</v>
      </c>
      <c r="O30" s="146">
        <v>1.66</v>
      </c>
      <c r="P30" s="146">
        <v>1.25</v>
      </c>
      <c r="Q30" s="146">
        <v>2.13</v>
      </c>
      <c r="R30" s="146">
        <v>1.92</v>
      </c>
      <c r="S30" s="146">
        <v>1.95</v>
      </c>
      <c r="T30" s="146">
        <v>1.31</v>
      </c>
      <c r="U30" s="146">
        <v>0.84</v>
      </c>
      <c r="V30" s="146">
        <v>1.44</v>
      </c>
      <c r="W30" s="146">
        <v>1.1399999999999999</v>
      </c>
      <c r="X30" s="146">
        <v>1.69</v>
      </c>
      <c r="Y30" s="146">
        <v>1.5</v>
      </c>
      <c r="Z30" s="146">
        <v>1.48</v>
      </c>
      <c r="AA30" s="146">
        <v>0.84</v>
      </c>
      <c r="AB30" s="146">
        <v>1.47</v>
      </c>
      <c r="AC30" s="146">
        <v>1.3</v>
      </c>
      <c r="AD30" s="146">
        <v>1.62</v>
      </c>
      <c r="AE30" s="146">
        <v>1.1100000000000001</v>
      </c>
      <c r="AF30" s="146">
        <v>1.48</v>
      </c>
      <c r="AG30" s="146">
        <v>1.89</v>
      </c>
      <c r="AH30" s="146">
        <v>1.89</v>
      </c>
      <c r="AI30" s="146">
        <v>1.06</v>
      </c>
      <c r="AJ30" s="146">
        <v>1.78</v>
      </c>
      <c r="AK30" s="146">
        <v>0.87</v>
      </c>
      <c r="AL30" s="146">
        <v>1.27</v>
      </c>
      <c r="AM30" s="146">
        <v>0.93</v>
      </c>
      <c r="AN30" s="146">
        <v>2.09</v>
      </c>
      <c r="AO30" s="146">
        <v>2</v>
      </c>
      <c r="AP30" s="146">
        <v>1.6</v>
      </c>
      <c r="AQ30" s="146">
        <v>1.93</v>
      </c>
      <c r="AR30" s="146">
        <v>0.72</v>
      </c>
      <c r="AS30" s="146">
        <v>1.65</v>
      </c>
      <c r="AT30" s="146">
        <v>1</v>
      </c>
      <c r="AU30" s="146">
        <v>1.89</v>
      </c>
    </row>
    <row r="31" spans="2:47">
      <c r="B31" s="146">
        <v>2.2999999999999998</v>
      </c>
      <c r="C31" s="146">
        <v>1.57</v>
      </c>
      <c r="D31" s="146">
        <v>1.19</v>
      </c>
      <c r="E31" s="146">
        <v>1.67</v>
      </c>
      <c r="F31" s="146">
        <v>1.85</v>
      </c>
      <c r="G31" s="146">
        <v>1.21</v>
      </c>
      <c r="H31" s="146">
        <v>1.86</v>
      </c>
      <c r="I31" s="146">
        <v>1.33</v>
      </c>
      <c r="J31" s="146">
        <v>0.33</v>
      </c>
      <c r="K31" s="146">
        <v>1.69</v>
      </c>
      <c r="L31" s="146">
        <v>1.5</v>
      </c>
      <c r="M31" s="146">
        <v>0.5</v>
      </c>
      <c r="N31" s="146">
        <v>1.2</v>
      </c>
      <c r="O31" s="146">
        <v>1.73</v>
      </c>
      <c r="P31" s="146">
        <v>0.94</v>
      </c>
      <c r="Q31" s="146">
        <v>1.73</v>
      </c>
      <c r="R31" s="146">
        <v>1.74</v>
      </c>
      <c r="S31" s="146">
        <v>1.44</v>
      </c>
      <c r="T31" s="146">
        <v>1.72</v>
      </c>
      <c r="U31" s="146">
        <v>0.97</v>
      </c>
      <c r="V31" s="146">
        <v>1.8</v>
      </c>
      <c r="W31" s="146">
        <v>1.64</v>
      </c>
      <c r="X31" s="146">
        <v>1.43</v>
      </c>
      <c r="Y31" s="146">
        <v>1.3</v>
      </c>
      <c r="Z31" s="146">
        <v>2.1</v>
      </c>
      <c r="AA31" s="146">
        <v>0.19</v>
      </c>
      <c r="AB31" s="146">
        <v>1.77</v>
      </c>
      <c r="AC31" s="146">
        <v>2.02</v>
      </c>
      <c r="AD31" s="146">
        <v>1.03</v>
      </c>
      <c r="AE31" s="146">
        <v>1.02</v>
      </c>
      <c r="AF31" s="146">
        <v>1.25</v>
      </c>
      <c r="AG31" s="146">
        <v>1.64</v>
      </c>
      <c r="AH31" s="146">
        <v>1.92</v>
      </c>
      <c r="AI31" s="146">
        <v>1.87</v>
      </c>
      <c r="AJ31" s="146">
        <v>1.65</v>
      </c>
      <c r="AK31" s="146">
        <v>1.53</v>
      </c>
      <c r="AL31" s="146">
        <v>1.66</v>
      </c>
      <c r="AM31" s="146">
        <v>1.19</v>
      </c>
      <c r="AN31" s="146">
        <v>1.87</v>
      </c>
      <c r="AO31" s="146">
        <v>1.94</v>
      </c>
      <c r="AP31" s="146">
        <v>1.28</v>
      </c>
      <c r="AQ31" s="146">
        <v>2.3199999999999998</v>
      </c>
      <c r="AR31" s="146">
        <v>0.47</v>
      </c>
      <c r="AS31" s="146">
        <v>1.1299999999999999</v>
      </c>
      <c r="AT31" s="146">
        <v>1.25</v>
      </c>
      <c r="AU31" s="146">
        <v>1.65</v>
      </c>
    </row>
    <row r="32" spans="2:47">
      <c r="B32" s="146">
        <v>2.0699999999999998</v>
      </c>
      <c r="C32" s="146">
        <v>1.38</v>
      </c>
      <c r="D32" s="146">
        <v>1.5</v>
      </c>
      <c r="E32" s="146">
        <v>1.72</v>
      </c>
      <c r="F32" s="146">
        <v>1.33</v>
      </c>
      <c r="G32" s="146">
        <v>1.25</v>
      </c>
      <c r="H32" s="146">
        <v>1.29</v>
      </c>
      <c r="I32" s="146">
        <v>1.68</v>
      </c>
      <c r="J32" s="146">
        <v>0.33</v>
      </c>
      <c r="K32" s="146">
        <v>1.36</v>
      </c>
      <c r="L32" s="146">
        <v>1.54</v>
      </c>
      <c r="M32" s="146">
        <v>0.45</v>
      </c>
      <c r="N32" s="146">
        <v>0.87</v>
      </c>
      <c r="O32" s="146">
        <v>1.84</v>
      </c>
      <c r="P32" s="146">
        <v>2.09</v>
      </c>
      <c r="Q32" s="146">
        <v>2.82</v>
      </c>
      <c r="R32" s="146">
        <v>1.99</v>
      </c>
      <c r="S32" s="146">
        <v>1.1599999999999999</v>
      </c>
      <c r="T32" s="146">
        <v>1.7</v>
      </c>
      <c r="U32" s="146">
        <v>0.82</v>
      </c>
      <c r="V32" s="146">
        <v>1.07</v>
      </c>
      <c r="W32" s="146">
        <v>1.52</v>
      </c>
      <c r="X32" s="146">
        <v>1.03</v>
      </c>
      <c r="Y32" s="146">
        <v>1.57</v>
      </c>
      <c r="Z32" s="146">
        <v>1.67</v>
      </c>
      <c r="AA32" s="146">
        <v>0.54</v>
      </c>
      <c r="AB32" s="146">
        <v>1.72</v>
      </c>
      <c r="AC32" s="146">
        <v>2.5499999999999998</v>
      </c>
      <c r="AD32" s="146">
        <v>1.1000000000000001</v>
      </c>
      <c r="AE32" s="146">
        <v>1.72</v>
      </c>
      <c r="AF32" s="146">
        <v>1.17</v>
      </c>
      <c r="AG32" s="146">
        <v>1.18</v>
      </c>
      <c r="AH32" s="146">
        <v>1.88</v>
      </c>
      <c r="AI32" s="146">
        <v>1.63</v>
      </c>
      <c r="AJ32" s="146">
        <v>1.97</v>
      </c>
      <c r="AK32" s="146">
        <v>1.8</v>
      </c>
      <c r="AL32" s="146">
        <v>1.77</v>
      </c>
      <c r="AM32" s="146">
        <v>1.74</v>
      </c>
      <c r="AN32" s="146">
        <v>1.74</v>
      </c>
      <c r="AO32" s="146">
        <v>1.74</v>
      </c>
      <c r="AP32" s="146">
        <v>1.32</v>
      </c>
      <c r="AQ32" s="146">
        <v>2.4500000000000002</v>
      </c>
      <c r="AR32" s="146">
        <v>0.75</v>
      </c>
      <c r="AS32" s="146">
        <v>1.56</v>
      </c>
      <c r="AT32" s="146">
        <v>1.17</v>
      </c>
      <c r="AU32" s="146">
        <v>2.0699999999999998</v>
      </c>
    </row>
    <row r="33" spans="2:47">
      <c r="B33" s="146">
        <v>2.64</v>
      </c>
      <c r="C33" s="146">
        <v>1.17</v>
      </c>
      <c r="D33" s="146">
        <v>1.38</v>
      </c>
      <c r="E33" s="146">
        <v>1.69</v>
      </c>
      <c r="F33" s="146">
        <v>1.7</v>
      </c>
      <c r="G33" s="146">
        <v>1.27</v>
      </c>
      <c r="H33" s="146">
        <v>1.24</v>
      </c>
      <c r="I33" s="146">
        <v>1.07</v>
      </c>
      <c r="J33" s="146">
        <v>0.96</v>
      </c>
      <c r="K33" s="146">
        <v>2.0099999999999998</v>
      </c>
      <c r="L33" s="146">
        <v>1.76</v>
      </c>
      <c r="M33" s="146">
        <v>0.33</v>
      </c>
      <c r="N33" s="146">
        <v>0.93</v>
      </c>
      <c r="O33" s="146">
        <v>1.29</v>
      </c>
      <c r="P33" s="146">
        <v>0.94</v>
      </c>
      <c r="Q33" s="146">
        <v>2.42</v>
      </c>
      <c r="R33" s="146">
        <v>1.51</v>
      </c>
      <c r="S33" s="146">
        <v>1.61</v>
      </c>
      <c r="T33" s="146">
        <v>1.64</v>
      </c>
      <c r="U33" s="146">
        <v>0.59</v>
      </c>
      <c r="V33" s="146">
        <v>1.29</v>
      </c>
      <c r="W33" s="146">
        <v>1</v>
      </c>
      <c r="X33" s="146">
        <v>0.93</v>
      </c>
      <c r="Y33" s="146">
        <v>1.71</v>
      </c>
      <c r="Z33" s="146">
        <v>1.55</v>
      </c>
      <c r="AA33" s="146">
        <v>0.98</v>
      </c>
      <c r="AB33" s="146">
        <v>1.52</v>
      </c>
      <c r="AC33" s="146">
        <v>2.11</v>
      </c>
      <c r="AD33" s="146">
        <v>2.09</v>
      </c>
      <c r="AE33" s="146">
        <v>1.58</v>
      </c>
      <c r="AF33" s="146">
        <v>1.41</v>
      </c>
      <c r="AG33" s="146">
        <v>1.99</v>
      </c>
      <c r="AH33" s="146">
        <v>2.06</v>
      </c>
      <c r="AI33" s="146">
        <v>1.51</v>
      </c>
      <c r="AJ33" s="146">
        <v>1.75</v>
      </c>
      <c r="AK33" s="146">
        <v>2.04</v>
      </c>
      <c r="AL33" s="146">
        <v>1.92</v>
      </c>
      <c r="AM33" s="146">
        <v>1.68</v>
      </c>
      <c r="AN33" s="146">
        <v>2.12</v>
      </c>
      <c r="AO33" s="146">
        <v>1.93</v>
      </c>
      <c r="AP33" s="146">
        <v>1.44</v>
      </c>
      <c r="AQ33" s="146">
        <v>2.23</v>
      </c>
      <c r="AR33" s="146">
        <v>0.32</v>
      </c>
      <c r="AS33" s="146">
        <v>2.04</v>
      </c>
      <c r="AT33" s="146">
        <v>1.5</v>
      </c>
      <c r="AU33" s="146">
        <v>1.42</v>
      </c>
    </row>
    <row r="34" spans="2:47">
      <c r="B34" s="146">
        <v>2.36</v>
      </c>
      <c r="C34" s="146">
        <v>1.82</v>
      </c>
      <c r="D34" s="146">
        <v>1.39</v>
      </c>
      <c r="E34" s="146">
        <v>1.86</v>
      </c>
      <c r="F34" s="146">
        <v>1.75</v>
      </c>
      <c r="G34" s="146">
        <v>1.46</v>
      </c>
      <c r="H34" s="146">
        <v>1.49</v>
      </c>
      <c r="I34" s="146">
        <v>1.83</v>
      </c>
      <c r="J34" s="146">
        <v>1.1399999999999999</v>
      </c>
      <c r="K34" s="146">
        <v>2.09</v>
      </c>
      <c r="L34" s="146">
        <v>1.78</v>
      </c>
      <c r="M34" s="146">
        <v>0.39</v>
      </c>
      <c r="N34" s="146">
        <v>1.54</v>
      </c>
      <c r="O34" s="146">
        <v>1.87</v>
      </c>
      <c r="P34" s="146">
        <v>0.94</v>
      </c>
      <c r="Q34" s="146">
        <v>1.24</v>
      </c>
      <c r="R34" s="146">
        <v>1.21</v>
      </c>
      <c r="S34" s="146">
        <v>1.69</v>
      </c>
      <c r="T34" s="146">
        <v>1.22</v>
      </c>
      <c r="U34" s="146">
        <v>1.08</v>
      </c>
      <c r="V34" s="146">
        <v>1.6</v>
      </c>
      <c r="W34" s="146">
        <v>2.11</v>
      </c>
      <c r="X34" s="146">
        <v>1.93</v>
      </c>
      <c r="Y34" s="146">
        <v>1.78</v>
      </c>
      <c r="Z34" s="146">
        <v>1.2</v>
      </c>
      <c r="AA34" s="146">
        <v>0.49</v>
      </c>
      <c r="AB34" s="146">
        <v>1.89</v>
      </c>
      <c r="AC34" s="146">
        <v>2.06</v>
      </c>
      <c r="AD34" s="146">
        <v>0.74</v>
      </c>
      <c r="AE34" s="146">
        <v>1.8</v>
      </c>
      <c r="AF34" s="146">
        <v>0.85</v>
      </c>
      <c r="AG34" s="146">
        <v>1.76</v>
      </c>
      <c r="AH34" s="146">
        <v>1.9</v>
      </c>
      <c r="AI34" s="146">
        <v>1.0900000000000001</v>
      </c>
      <c r="AJ34" s="146">
        <v>1.88</v>
      </c>
      <c r="AK34" s="146">
        <v>1.78</v>
      </c>
      <c r="AL34" s="146">
        <v>1.67</v>
      </c>
      <c r="AM34" s="146">
        <v>1.1000000000000001</v>
      </c>
      <c r="AN34" s="146">
        <v>1.9</v>
      </c>
      <c r="AO34" s="146">
        <v>1.03</v>
      </c>
      <c r="AP34" s="146">
        <v>1.4</v>
      </c>
      <c r="AQ34" s="146">
        <v>2.14</v>
      </c>
      <c r="AR34" s="146">
        <v>0.25</v>
      </c>
      <c r="AS34" s="146">
        <v>1.86</v>
      </c>
      <c r="AT34" s="146">
        <v>1.42</v>
      </c>
      <c r="AU34" s="146">
        <v>1.37</v>
      </c>
    </row>
    <row r="35" spans="2:47">
      <c r="B35" s="146">
        <v>2.29</v>
      </c>
      <c r="C35" s="146">
        <v>1.55</v>
      </c>
      <c r="D35" s="146">
        <v>1.61</v>
      </c>
      <c r="E35" s="146">
        <v>2.09</v>
      </c>
      <c r="F35" s="146">
        <v>1.83</v>
      </c>
      <c r="G35" s="146">
        <v>1.24</v>
      </c>
      <c r="H35" s="146">
        <v>1.65</v>
      </c>
      <c r="I35" s="146">
        <v>1.65</v>
      </c>
      <c r="J35" s="146">
        <v>0.28999999999999998</v>
      </c>
      <c r="K35" s="146">
        <v>1.81</v>
      </c>
      <c r="L35" s="146">
        <v>2.02</v>
      </c>
      <c r="M35" s="146">
        <v>0.3</v>
      </c>
      <c r="N35" s="146">
        <v>1.28</v>
      </c>
      <c r="O35" s="146">
        <v>1.87</v>
      </c>
      <c r="P35" s="146">
        <v>1.45</v>
      </c>
      <c r="Q35" s="146">
        <v>3</v>
      </c>
      <c r="R35" s="146">
        <v>1.59</v>
      </c>
      <c r="S35" s="146">
        <v>2.0099999999999998</v>
      </c>
      <c r="T35" s="146">
        <v>1.25</v>
      </c>
      <c r="U35" s="146">
        <v>1.1499999999999999</v>
      </c>
      <c r="V35" s="146">
        <v>1.5</v>
      </c>
      <c r="W35" s="146">
        <v>2.1</v>
      </c>
      <c r="X35" s="146">
        <v>1.02</v>
      </c>
      <c r="Y35" s="146">
        <v>1.56</v>
      </c>
      <c r="Z35" s="146">
        <v>1.93</v>
      </c>
      <c r="AA35" s="146">
        <v>1.02</v>
      </c>
      <c r="AB35" s="146">
        <v>1.33</v>
      </c>
      <c r="AC35" s="146">
        <v>1.93</v>
      </c>
      <c r="AD35" s="146">
        <v>0.99</v>
      </c>
      <c r="AE35" s="146">
        <v>1.39</v>
      </c>
      <c r="AF35" s="146">
        <v>1.35</v>
      </c>
      <c r="AG35" s="146">
        <v>1.39</v>
      </c>
      <c r="AH35" s="146">
        <v>1.63</v>
      </c>
      <c r="AI35" s="146">
        <v>1.61</v>
      </c>
      <c r="AJ35" s="146">
        <v>1.82</v>
      </c>
      <c r="AK35" s="146">
        <v>0.98</v>
      </c>
      <c r="AL35" s="146">
        <v>1.8</v>
      </c>
      <c r="AM35" s="146">
        <v>1.83</v>
      </c>
      <c r="AN35" s="146">
        <v>1.64</v>
      </c>
      <c r="AO35" s="146">
        <v>1.89</v>
      </c>
      <c r="AP35" s="146">
        <v>1.48</v>
      </c>
      <c r="AQ35" s="146">
        <v>2.2000000000000002</v>
      </c>
      <c r="AR35" s="146">
        <v>0.45</v>
      </c>
      <c r="AS35" s="146">
        <v>2</v>
      </c>
      <c r="AT35" s="146">
        <v>1.68</v>
      </c>
      <c r="AU35" s="146">
        <v>1.76</v>
      </c>
    </row>
    <row r="36" spans="2:47">
      <c r="B36" s="146">
        <v>1.87</v>
      </c>
      <c r="C36" s="146">
        <v>1.28</v>
      </c>
      <c r="D36" s="146">
        <v>1.67</v>
      </c>
      <c r="E36" s="146">
        <v>1.72</v>
      </c>
      <c r="F36" s="146">
        <v>1.92</v>
      </c>
      <c r="G36" s="146">
        <v>1.86</v>
      </c>
      <c r="H36" s="146">
        <v>1.1499999999999999</v>
      </c>
      <c r="I36" s="146">
        <v>1.85</v>
      </c>
      <c r="J36" s="146">
        <v>0.94</v>
      </c>
      <c r="K36" s="146">
        <v>1.98</v>
      </c>
      <c r="L36" s="146">
        <v>1.38</v>
      </c>
      <c r="M36" s="146">
        <v>0.2</v>
      </c>
      <c r="N36" s="146">
        <v>1.06</v>
      </c>
      <c r="O36" s="146">
        <v>1.49</v>
      </c>
      <c r="P36" s="146">
        <v>1.87</v>
      </c>
      <c r="Q36" s="146">
        <v>2.87</v>
      </c>
      <c r="R36" s="146">
        <v>1.8</v>
      </c>
      <c r="S36" s="146">
        <v>2.08</v>
      </c>
      <c r="T36" s="146">
        <v>1.52</v>
      </c>
      <c r="U36" s="146">
        <v>1.6</v>
      </c>
      <c r="V36" s="146">
        <v>1.93</v>
      </c>
      <c r="W36" s="146">
        <v>1.1499999999999999</v>
      </c>
      <c r="X36" s="146">
        <v>1.5</v>
      </c>
      <c r="Y36" s="146">
        <v>1.77</v>
      </c>
      <c r="Z36" s="146">
        <v>1.75</v>
      </c>
      <c r="AA36" s="146">
        <v>0.73</v>
      </c>
      <c r="AB36" s="146">
        <v>1.22</v>
      </c>
      <c r="AC36" s="146">
        <v>2.95</v>
      </c>
      <c r="AD36" s="146">
        <v>1.07</v>
      </c>
      <c r="AE36" s="146">
        <v>1.99</v>
      </c>
      <c r="AF36" s="146">
        <v>1.73</v>
      </c>
      <c r="AG36" s="146">
        <v>1.71</v>
      </c>
      <c r="AH36" s="146">
        <v>1.69</v>
      </c>
      <c r="AI36" s="146">
        <v>1.53</v>
      </c>
      <c r="AJ36" s="146">
        <v>1.8</v>
      </c>
      <c r="AK36" s="146">
        <v>0.96</v>
      </c>
      <c r="AL36" s="146">
        <v>0.87</v>
      </c>
      <c r="AM36" s="146">
        <v>1.73</v>
      </c>
      <c r="AN36" s="146">
        <v>1.32</v>
      </c>
      <c r="AO36" s="146">
        <v>1.61</v>
      </c>
      <c r="AP36" s="146">
        <v>1.22</v>
      </c>
      <c r="AQ36" s="146">
        <v>2.72</v>
      </c>
      <c r="AR36" s="146">
        <v>0.4</v>
      </c>
      <c r="AS36" s="146">
        <v>2.0299999999999998</v>
      </c>
      <c r="AT36" s="146">
        <v>1.32</v>
      </c>
      <c r="AU36" s="146">
        <v>1.34</v>
      </c>
    </row>
    <row r="37" spans="2:47">
      <c r="B37" s="146">
        <v>1.46</v>
      </c>
      <c r="C37" s="146">
        <v>1.45</v>
      </c>
      <c r="D37" s="146">
        <v>1.48</v>
      </c>
      <c r="E37" s="146">
        <v>1.92</v>
      </c>
      <c r="F37" s="146">
        <v>1.73</v>
      </c>
      <c r="G37" s="146">
        <v>1.37</v>
      </c>
      <c r="H37" s="146">
        <v>1.26</v>
      </c>
      <c r="I37" s="146">
        <v>1.5</v>
      </c>
      <c r="J37" s="146">
        <v>0.63</v>
      </c>
      <c r="K37" s="146">
        <v>1.3</v>
      </c>
      <c r="L37" s="146">
        <v>1.39</v>
      </c>
      <c r="M37" s="146">
        <v>0.23</v>
      </c>
      <c r="N37" s="146">
        <v>0.9</v>
      </c>
      <c r="O37" s="146">
        <v>1.79</v>
      </c>
      <c r="P37" s="146">
        <v>0.88</v>
      </c>
      <c r="Q37" s="146">
        <v>2.29</v>
      </c>
      <c r="R37" s="146">
        <v>1.78</v>
      </c>
      <c r="S37" s="146">
        <v>1.41</v>
      </c>
      <c r="T37" s="146">
        <v>1.27</v>
      </c>
      <c r="U37" s="146">
        <v>1.69</v>
      </c>
      <c r="V37" s="146">
        <v>1.51</v>
      </c>
      <c r="W37" s="146">
        <v>1.45</v>
      </c>
      <c r="X37" s="146">
        <v>1.08</v>
      </c>
      <c r="Y37" s="146">
        <v>1.53</v>
      </c>
      <c r="Z37" s="146">
        <v>1.08</v>
      </c>
      <c r="AA37" s="146">
        <v>0.61</v>
      </c>
      <c r="AB37" s="146">
        <v>1.56</v>
      </c>
      <c r="AC37" s="146">
        <v>2.02</v>
      </c>
      <c r="AD37" s="146">
        <v>1.01</v>
      </c>
      <c r="AE37" s="146">
        <v>1.67</v>
      </c>
      <c r="AF37" s="146">
        <v>1.35</v>
      </c>
      <c r="AG37" s="146">
        <v>1.31</v>
      </c>
      <c r="AH37" s="146">
        <v>1.8</v>
      </c>
      <c r="AI37" s="146">
        <v>1.95</v>
      </c>
      <c r="AJ37" s="146">
        <v>2.04</v>
      </c>
      <c r="AK37" s="146">
        <v>1.36</v>
      </c>
      <c r="AL37" s="146">
        <v>2.08</v>
      </c>
      <c r="AM37" s="146">
        <v>0.9</v>
      </c>
      <c r="AN37" s="146">
        <v>2.12</v>
      </c>
      <c r="AO37" s="146">
        <v>1.27</v>
      </c>
      <c r="AP37" s="146">
        <v>1.38</v>
      </c>
      <c r="AQ37" s="146">
        <v>2</v>
      </c>
      <c r="AR37" s="146">
        <v>0.25</v>
      </c>
      <c r="AS37" s="146">
        <v>2.1</v>
      </c>
      <c r="AT37" s="146">
        <v>1.3</v>
      </c>
      <c r="AU37" s="146">
        <v>1.55</v>
      </c>
    </row>
    <row r="38" spans="2:47">
      <c r="B38" s="146">
        <v>3</v>
      </c>
      <c r="C38" s="146">
        <v>1.87</v>
      </c>
      <c r="D38" s="146">
        <v>1.65</v>
      </c>
      <c r="E38" s="146">
        <v>1.72</v>
      </c>
      <c r="F38" s="146">
        <v>1.83</v>
      </c>
      <c r="G38" s="146">
        <v>1.83</v>
      </c>
      <c r="H38" s="146">
        <v>1.49</v>
      </c>
      <c r="I38" s="146">
        <v>1.33</v>
      </c>
      <c r="J38" s="146">
        <v>1.07</v>
      </c>
      <c r="K38" s="146">
        <v>1.68</v>
      </c>
      <c r="L38" s="146">
        <v>1.64</v>
      </c>
      <c r="M38" s="146">
        <v>0.26</v>
      </c>
      <c r="N38" s="146">
        <v>1.1399999999999999</v>
      </c>
      <c r="O38" s="146">
        <v>2.08</v>
      </c>
      <c r="P38" s="146">
        <v>0.89</v>
      </c>
      <c r="Q38" s="146">
        <v>2.11</v>
      </c>
      <c r="R38" s="146">
        <v>1.23</v>
      </c>
      <c r="S38" s="146">
        <v>2.0699999999999998</v>
      </c>
      <c r="T38" s="146">
        <v>1.6</v>
      </c>
      <c r="U38" s="146">
        <v>1.63</v>
      </c>
      <c r="V38" s="146">
        <v>1.28</v>
      </c>
      <c r="W38" s="146">
        <v>1.27</v>
      </c>
      <c r="X38" s="146">
        <v>0.92</v>
      </c>
      <c r="Y38" s="146">
        <v>1.38</v>
      </c>
      <c r="Z38" s="146">
        <v>1.38</v>
      </c>
      <c r="AA38" s="146">
        <v>1.17</v>
      </c>
      <c r="AB38" s="146">
        <v>1.72</v>
      </c>
      <c r="AC38" s="146">
        <v>3.22</v>
      </c>
      <c r="AD38" s="146">
        <v>1.76</v>
      </c>
      <c r="AE38" s="146">
        <v>1.92</v>
      </c>
      <c r="AF38" s="146">
        <v>1.48</v>
      </c>
      <c r="AG38" s="146">
        <v>2.11</v>
      </c>
      <c r="AH38" s="146">
        <v>1.3</v>
      </c>
      <c r="AI38" s="146">
        <v>1.8</v>
      </c>
      <c r="AJ38" s="146">
        <v>1.46</v>
      </c>
      <c r="AK38" s="146">
        <v>1.76</v>
      </c>
      <c r="AL38" s="146">
        <v>0.86</v>
      </c>
      <c r="AM38" s="146">
        <v>1.56</v>
      </c>
      <c r="AN38" s="146">
        <v>1.66</v>
      </c>
      <c r="AO38" s="146">
        <v>1.88</v>
      </c>
      <c r="AP38" s="146">
        <v>1.18</v>
      </c>
      <c r="AQ38" s="146">
        <v>2.0499999999999998</v>
      </c>
      <c r="AR38" s="146">
        <v>1.1200000000000001</v>
      </c>
      <c r="AS38" s="146">
        <v>1.73</v>
      </c>
      <c r="AT38" s="146">
        <v>1.39</v>
      </c>
      <c r="AU38" s="146">
        <v>1.42</v>
      </c>
    </row>
    <row r="39" spans="2:47">
      <c r="B39" s="146">
        <v>2.1</v>
      </c>
      <c r="C39" s="146">
        <v>1.56</v>
      </c>
      <c r="D39" s="146">
        <v>1.65</v>
      </c>
      <c r="E39" s="146">
        <v>1.81</v>
      </c>
      <c r="F39" s="146">
        <v>1.37</v>
      </c>
      <c r="G39" s="146">
        <v>1.28</v>
      </c>
      <c r="H39" s="146">
        <v>1.38</v>
      </c>
      <c r="I39" s="146">
        <v>1.35</v>
      </c>
      <c r="J39" s="146">
        <v>1.19</v>
      </c>
      <c r="K39" s="146">
        <v>1.87</v>
      </c>
      <c r="L39" s="146">
        <v>1.85</v>
      </c>
      <c r="M39" s="146">
        <v>0.31</v>
      </c>
      <c r="N39" s="146">
        <v>1.33</v>
      </c>
      <c r="O39" s="146">
        <v>1.97</v>
      </c>
      <c r="P39" s="146">
        <v>1.08</v>
      </c>
      <c r="Q39" s="146">
        <v>2.9</v>
      </c>
      <c r="R39" s="146">
        <v>1.73</v>
      </c>
      <c r="S39" s="146">
        <v>1.68</v>
      </c>
      <c r="T39" s="146">
        <v>1.5</v>
      </c>
      <c r="U39" s="146">
        <v>1.45</v>
      </c>
      <c r="V39" s="146">
        <v>1.1200000000000001</v>
      </c>
      <c r="W39" s="146">
        <v>1.35</v>
      </c>
      <c r="X39" s="146">
        <v>1.97</v>
      </c>
      <c r="Y39" s="146">
        <v>1.77</v>
      </c>
      <c r="Z39" s="146">
        <v>1.08</v>
      </c>
      <c r="AA39" s="146">
        <v>0.6</v>
      </c>
      <c r="AB39" s="146">
        <v>1.77</v>
      </c>
      <c r="AC39" s="146">
        <v>2.27</v>
      </c>
      <c r="AD39" s="146">
        <v>2.1</v>
      </c>
      <c r="AE39" s="146">
        <v>1.91</v>
      </c>
      <c r="AF39" s="146">
        <v>1.1000000000000001</v>
      </c>
      <c r="AG39" s="146">
        <v>1.78</v>
      </c>
      <c r="AH39" s="146">
        <v>1.96</v>
      </c>
      <c r="AI39" s="146">
        <v>1.88</v>
      </c>
      <c r="AJ39" s="146">
        <v>2.0499999999999998</v>
      </c>
      <c r="AK39" s="146">
        <v>1.17</v>
      </c>
      <c r="AL39" s="146">
        <v>1.91</v>
      </c>
      <c r="AM39" s="146">
        <v>1.3</v>
      </c>
      <c r="AN39" s="146">
        <v>1.73</v>
      </c>
      <c r="AO39" s="146">
        <v>1.59</v>
      </c>
      <c r="AP39" s="146">
        <v>1.02</v>
      </c>
      <c r="AQ39" s="146">
        <v>2.2999999999999998</v>
      </c>
      <c r="AR39" s="146">
        <v>0.53</v>
      </c>
      <c r="AS39" s="146">
        <v>1.07</v>
      </c>
      <c r="AT39" s="146">
        <v>1.65</v>
      </c>
      <c r="AU39" s="146">
        <v>1.82</v>
      </c>
    </row>
    <row r="40" spans="2:47">
      <c r="B40" s="146">
        <v>2.2400000000000002</v>
      </c>
      <c r="C40" s="146">
        <v>1.33</v>
      </c>
      <c r="D40" s="146">
        <v>1.56</v>
      </c>
      <c r="E40" s="146">
        <v>1.38</v>
      </c>
      <c r="F40" s="146">
        <v>1.49</v>
      </c>
      <c r="G40" s="146">
        <v>1.24</v>
      </c>
      <c r="H40" s="146">
        <v>1.37</v>
      </c>
      <c r="I40" s="146">
        <v>1.59</v>
      </c>
      <c r="J40" s="146">
        <v>0.42</v>
      </c>
      <c r="K40" s="146">
        <v>1.73</v>
      </c>
      <c r="L40" s="146">
        <v>1.91</v>
      </c>
      <c r="M40" s="146">
        <v>0.28999999999999998</v>
      </c>
      <c r="N40" s="146">
        <v>1.82</v>
      </c>
      <c r="O40" s="146">
        <v>1.52</v>
      </c>
      <c r="P40" s="146">
        <v>1.08</v>
      </c>
      <c r="Q40" s="146">
        <v>2.35</v>
      </c>
      <c r="R40" s="146">
        <v>1.89</v>
      </c>
      <c r="S40" s="146">
        <v>2.02</v>
      </c>
      <c r="T40" s="146">
        <v>1.44</v>
      </c>
      <c r="U40" s="146">
        <v>1.55</v>
      </c>
      <c r="V40" s="146">
        <v>1.36</v>
      </c>
      <c r="W40" s="146">
        <v>1.25</v>
      </c>
      <c r="X40" s="146">
        <v>1.43</v>
      </c>
      <c r="Y40" s="146">
        <v>1.54</v>
      </c>
      <c r="Z40" s="146">
        <v>2</v>
      </c>
      <c r="AA40" s="146">
        <v>0.15</v>
      </c>
      <c r="AB40" s="146">
        <v>1.7</v>
      </c>
      <c r="AC40" s="146">
        <v>2.17</v>
      </c>
      <c r="AD40" s="146">
        <v>1.29</v>
      </c>
      <c r="AE40" s="146">
        <v>2.12</v>
      </c>
      <c r="AF40" s="146">
        <v>1.28</v>
      </c>
      <c r="AG40" s="146">
        <v>1.3</v>
      </c>
      <c r="AH40" s="146">
        <v>1.44</v>
      </c>
      <c r="AI40" s="146">
        <v>1.26</v>
      </c>
      <c r="AJ40" s="146">
        <v>1.95</v>
      </c>
      <c r="AK40" s="146">
        <v>1.27</v>
      </c>
      <c r="AL40" s="146">
        <v>1.66</v>
      </c>
      <c r="AM40" s="146">
        <v>1.18</v>
      </c>
      <c r="AN40" s="146">
        <v>1.94</v>
      </c>
      <c r="AO40" s="146">
        <v>1.54</v>
      </c>
      <c r="AP40" s="146">
        <v>1.41</v>
      </c>
      <c r="AQ40" s="146">
        <v>1.48</v>
      </c>
      <c r="AR40" s="146">
        <v>1.24</v>
      </c>
      <c r="AS40" s="146">
        <v>1.24</v>
      </c>
      <c r="AT40" s="146">
        <v>1.77</v>
      </c>
      <c r="AU40" s="146">
        <v>1.43</v>
      </c>
    </row>
    <row r="41" spans="2:47">
      <c r="B41" s="146">
        <v>1.82</v>
      </c>
      <c r="C41" s="146">
        <v>1.17</v>
      </c>
      <c r="D41" s="146">
        <v>1.68</v>
      </c>
      <c r="E41" s="146">
        <v>1.41</v>
      </c>
      <c r="F41" s="146">
        <v>2.13</v>
      </c>
      <c r="G41" s="146">
        <v>1.44</v>
      </c>
      <c r="H41" s="146">
        <v>0.91</v>
      </c>
      <c r="I41" s="146">
        <v>1.23</v>
      </c>
      <c r="J41" s="146">
        <v>0.62</v>
      </c>
      <c r="K41" s="146"/>
      <c r="L41" s="146">
        <v>1.89</v>
      </c>
      <c r="M41" s="146">
        <v>0.27</v>
      </c>
      <c r="N41" s="146">
        <v>0.91</v>
      </c>
      <c r="O41" s="146">
        <v>1.59</v>
      </c>
      <c r="P41" s="146">
        <v>1.88</v>
      </c>
      <c r="Q41" s="146">
        <v>2.68</v>
      </c>
      <c r="R41" s="146">
        <v>1.35</v>
      </c>
      <c r="S41" s="146">
        <v>1.78</v>
      </c>
      <c r="T41" s="146">
        <v>1.42</v>
      </c>
      <c r="U41" s="146">
        <v>1.1499999999999999</v>
      </c>
      <c r="V41" s="146">
        <v>1.27</v>
      </c>
      <c r="W41" s="146">
        <v>1.66</v>
      </c>
      <c r="X41" s="146">
        <v>1.52</v>
      </c>
      <c r="Y41" s="146">
        <v>1.54</v>
      </c>
      <c r="Z41" s="146">
        <v>1.07</v>
      </c>
      <c r="AA41" s="146">
        <v>0.72</v>
      </c>
      <c r="AB41" s="146">
        <v>1.76</v>
      </c>
      <c r="AC41" s="146">
        <v>3.35</v>
      </c>
      <c r="AD41" s="146">
        <v>1.49</v>
      </c>
      <c r="AE41" s="146">
        <v>2.1</v>
      </c>
      <c r="AF41" s="146">
        <v>1.34</v>
      </c>
      <c r="AG41" s="146">
        <v>1.69</v>
      </c>
      <c r="AH41" s="146">
        <v>2.1</v>
      </c>
      <c r="AI41" s="146">
        <v>2.0499999999999998</v>
      </c>
      <c r="AJ41" s="146">
        <v>1.91</v>
      </c>
      <c r="AK41" s="146">
        <v>1.49</v>
      </c>
      <c r="AL41" s="146">
        <v>1.85</v>
      </c>
      <c r="AM41" s="146">
        <v>1.22</v>
      </c>
      <c r="AN41" s="146">
        <v>1.63</v>
      </c>
      <c r="AO41" s="146">
        <v>1.1200000000000001</v>
      </c>
      <c r="AP41" s="146">
        <v>1.21</v>
      </c>
      <c r="AQ41" s="146">
        <v>2.2200000000000002</v>
      </c>
      <c r="AR41" s="146">
        <v>0.56999999999999995</v>
      </c>
      <c r="AS41" s="146">
        <v>1.75</v>
      </c>
      <c r="AT41" s="146">
        <v>1.08</v>
      </c>
      <c r="AU41" s="146">
        <v>1.26</v>
      </c>
    </row>
    <row r="42" spans="2:47">
      <c r="B42" s="146">
        <v>2.82</v>
      </c>
      <c r="C42" s="146">
        <v>1.78</v>
      </c>
      <c r="D42" s="146">
        <v>2.0299999999999998</v>
      </c>
      <c r="E42" s="146">
        <v>1.54</v>
      </c>
      <c r="F42" s="146">
        <v>1.54</v>
      </c>
      <c r="G42" s="146">
        <v>1.36</v>
      </c>
      <c r="H42" s="146">
        <v>1.95</v>
      </c>
      <c r="I42" s="146">
        <v>1.25</v>
      </c>
      <c r="J42" s="146">
        <v>0.84</v>
      </c>
      <c r="K42" s="146"/>
      <c r="L42" s="146">
        <v>2.0699999999999998</v>
      </c>
      <c r="M42" s="146">
        <v>0.15</v>
      </c>
      <c r="N42" s="146">
        <v>1.23</v>
      </c>
      <c r="O42" s="146">
        <v>1.95</v>
      </c>
      <c r="P42" s="146">
        <v>1.61</v>
      </c>
      <c r="Q42" s="146">
        <v>2.29</v>
      </c>
      <c r="R42" s="146">
        <v>1.28</v>
      </c>
      <c r="S42" s="146">
        <v>1.44</v>
      </c>
      <c r="T42" s="146">
        <v>1.94</v>
      </c>
      <c r="U42" s="146">
        <v>1.67</v>
      </c>
      <c r="V42" s="146">
        <v>1.64</v>
      </c>
      <c r="W42" s="146"/>
      <c r="X42" s="146">
        <v>1.7</v>
      </c>
      <c r="Y42" s="146">
        <v>1.99</v>
      </c>
      <c r="Z42" s="146">
        <v>1.49</v>
      </c>
      <c r="AA42" s="146">
        <v>0.9</v>
      </c>
      <c r="AB42" s="146">
        <v>1.53</v>
      </c>
      <c r="AC42" s="146">
        <v>2.67</v>
      </c>
      <c r="AD42" s="146">
        <v>1.55</v>
      </c>
      <c r="AE42" s="146">
        <v>1.82</v>
      </c>
      <c r="AF42" s="146">
        <v>1.45</v>
      </c>
      <c r="AG42" s="146">
        <v>1.71</v>
      </c>
      <c r="AH42" s="146">
        <v>1.76</v>
      </c>
      <c r="AI42" s="146">
        <v>1</v>
      </c>
      <c r="AJ42" s="146">
        <v>1.91</v>
      </c>
      <c r="AK42" s="146">
        <v>1.82</v>
      </c>
      <c r="AL42" s="146">
        <v>1.71</v>
      </c>
      <c r="AM42" s="146">
        <v>1.92</v>
      </c>
      <c r="AN42" s="146">
        <v>1.02</v>
      </c>
      <c r="AO42" s="146">
        <v>1.61</v>
      </c>
      <c r="AP42" s="146">
        <v>1.1000000000000001</v>
      </c>
      <c r="AQ42" s="146">
        <v>2.4</v>
      </c>
      <c r="AR42" s="146"/>
      <c r="AS42" s="146">
        <v>1.88</v>
      </c>
      <c r="AT42" s="146">
        <v>2.09</v>
      </c>
      <c r="AU42" s="146">
        <v>1.84</v>
      </c>
    </row>
    <row r="43" spans="2:47">
      <c r="B43" s="146">
        <v>2.29</v>
      </c>
      <c r="C43" s="146">
        <v>1.51</v>
      </c>
      <c r="D43" s="146">
        <v>1.94</v>
      </c>
      <c r="E43" s="146">
        <v>1.45</v>
      </c>
      <c r="F43" s="146">
        <v>1.58</v>
      </c>
      <c r="G43" s="146">
        <v>1.26</v>
      </c>
      <c r="H43" s="146">
        <v>1.42</v>
      </c>
      <c r="I43" s="146">
        <v>1.87</v>
      </c>
      <c r="J43" s="146">
        <v>0.66</v>
      </c>
      <c r="K43" s="146"/>
      <c r="L43" s="146">
        <v>1.65</v>
      </c>
      <c r="M43" s="146">
        <v>0.3</v>
      </c>
      <c r="N43" s="146">
        <v>1.18</v>
      </c>
      <c r="O43" s="146">
        <v>1.5</v>
      </c>
      <c r="P43" s="146">
        <v>1.1499999999999999</v>
      </c>
      <c r="Q43" s="146">
        <v>2.29</v>
      </c>
      <c r="R43" s="146">
        <v>1.42</v>
      </c>
      <c r="S43" s="146">
        <v>1.27</v>
      </c>
      <c r="T43" s="146">
        <v>1.3</v>
      </c>
      <c r="U43" s="146">
        <v>0.92</v>
      </c>
      <c r="V43" s="146">
        <v>1.29</v>
      </c>
      <c r="W43" s="146"/>
      <c r="X43" s="146">
        <v>1.07</v>
      </c>
      <c r="Y43" s="146">
        <v>1.5</v>
      </c>
      <c r="Z43" s="146">
        <v>1.82</v>
      </c>
      <c r="AA43" s="146">
        <v>0.62</v>
      </c>
      <c r="AB43" s="146">
        <v>1.76</v>
      </c>
      <c r="AC43" s="146">
        <v>2.09</v>
      </c>
      <c r="AD43" s="146">
        <v>2.0299999999999998</v>
      </c>
      <c r="AE43" s="146">
        <v>2.06</v>
      </c>
      <c r="AF43" s="146">
        <v>1.28</v>
      </c>
      <c r="AG43" s="146">
        <v>1.44</v>
      </c>
      <c r="AH43" s="146">
        <v>1.97</v>
      </c>
      <c r="AI43" s="146">
        <v>1.47</v>
      </c>
      <c r="AJ43" s="146">
        <v>1.96</v>
      </c>
      <c r="AK43" s="146">
        <v>1.33</v>
      </c>
      <c r="AL43" s="146">
        <v>2.04</v>
      </c>
      <c r="AM43" s="146">
        <v>2.08</v>
      </c>
      <c r="AN43" s="146">
        <v>1.78</v>
      </c>
      <c r="AO43" s="146">
        <v>1.99</v>
      </c>
      <c r="AP43" s="146">
        <v>0.49</v>
      </c>
      <c r="AQ43" s="146">
        <v>1.39</v>
      </c>
      <c r="AR43" s="146"/>
      <c r="AS43" s="146">
        <v>1.05</v>
      </c>
      <c r="AT43" s="146">
        <v>1.42</v>
      </c>
      <c r="AU43" s="146">
        <v>1.56</v>
      </c>
    </row>
    <row r="44" spans="2:47">
      <c r="B44" s="146">
        <v>2.12</v>
      </c>
      <c r="C44" s="146">
        <v>1.38</v>
      </c>
      <c r="D44" s="146">
        <v>1.48</v>
      </c>
      <c r="E44" s="146">
        <v>1.54</v>
      </c>
      <c r="F44" s="146">
        <v>2.37</v>
      </c>
      <c r="G44" s="146">
        <v>1.44</v>
      </c>
      <c r="H44" s="146">
        <v>1</v>
      </c>
      <c r="I44" s="146">
        <v>1.35</v>
      </c>
      <c r="J44" s="146">
        <v>1.03</v>
      </c>
      <c r="K44" s="146"/>
      <c r="L44" s="146">
        <v>2.06</v>
      </c>
      <c r="M44" s="146">
        <v>0.53</v>
      </c>
      <c r="N44" s="146">
        <v>1.74</v>
      </c>
      <c r="O44" s="146">
        <v>1.87</v>
      </c>
      <c r="P44" s="146">
        <v>1.88</v>
      </c>
      <c r="Q44" s="146">
        <v>2.56</v>
      </c>
      <c r="R44" s="146">
        <v>1.97</v>
      </c>
      <c r="S44" s="146"/>
      <c r="T44" s="146">
        <v>1.21</v>
      </c>
      <c r="U44" s="146">
        <v>0.72</v>
      </c>
      <c r="V44" s="146">
        <v>1.47</v>
      </c>
      <c r="W44" s="146"/>
      <c r="X44" s="146">
        <v>1.17</v>
      </c>
      <c r="Y44" s="146">
        <v>1.04</v>
      </c>
      <c r="Z44" s="146">
        <v>1.81</v>
      </c>
      <c r="AA44" s="146">
        <v>0.56999999999999995</v>
      </c>
      <c r="AB44" s="146">
        <v>2.09</v>
      </c>
      <c r="AC44" s="146">
        <v>3.22</v>
      </c>
      <c r="AD44" s="146">
        <v>1.6</v>
      </c>
      <c r="AE44" s="146">
        <v>1.7</v>
      </c>
      <c r="AF44" s="146">
        <v>1.22</v>
      </c>
      <c r="AG44" s="146">
        <v>1.82</v>
      </c>
      <c r="AH44" s="146">
        <v>1.56</v>
      </c>
      <c r="AI44" s="146">
        <v>2.06</v>
      </c>
      <c r="AJ44" s="146">
        <v>1.45</v>
      </c>
      <c r="AK44" s="146">
        <v>0.94</v>
      </c>
      <c r="AL44" s="146">
        <v>2.12</v>
      </c>
      <c r="AM44" s="146">
        <v>1.85</v>
      </c>
      <c r="AN44" s="146">
        <v>1.75</v>
      </c>
      <c r="AO44" s="146">
        <v>1.48</v>
      </c>
      <c r="AP44" s="146">
        <v>1.33</v>
      </c>
      <c r="AQ44" s="146">
        <v>1.4</v>
      </c>
      <c r="AR44" s="146"/>
      <c r="AS44" s="146">
        <v>1.23</v>
      </c>
      <c r="AT44" s="146">
        <v>1.1599999999999999</v>
      </c>
      <c r="AU44" s="146">
        <v>1.27</v>
      </c>
    </row>
    <row r="45" spans="2:47">
      <c r="B45" s="146">
        <v>1.95</v>
      </c>
      <c r="C45" s="146">
        <v>1.54</v>
      </c>
      <c r="D45" s="146">
        <v>1.53</v>
      </c>
      <c r="E45" s="146">
        <v>0.79</v>
      </c>
      <c r="F45" s="146">
        <v>1.52</v>
      </c>
      <c r="G45" s="146">
        <v>1.8</v>
      </c>
      <c r="H45" s="146">
        <v>1.67</v>
      </c>
      <c r="I45" s="146">
        <v>1.1399999999999999</v>
      </c>
      <c r="J45" s="146">
        <v>0.62</v>
      </c>
      <c r="K45" s="146"/>
      <c r="L45" s="146">
        <v>1.8</v>
      </c>
      <c r="M45" s="146">
        <v>0.23</v>
      </c>
      <c r="N45" s="146">
        <v>2.0299999999999998</v>
      </c>
      <c r="O45" s="146">
        <v>1.66</v>
      </c>
      <c r="P45" s="146">
        <v>1.08</v>
      </c>
      <c r="Q45" s="146">
        <v>1.89</v>
      </c>
      <c r="R45" s="146">
        <v>1.55</v>
      </c>
      <c r="S45" s="146"/>
      <c r="T45" s="146">
        <v>1.45</v>
      </c>
      <c r="U45" s="146">
        <v>0.96</v>
      </c>
      <c r="V45" s="146">
        <v>1.45</v>
      </c>
      <c r="W45" s="146"/>
      <c r="X45" s="146">
        <v>1.86</v>
      </c>
      <c r="Y45" s="146">
        <v>1.1000000000000001</v>
      </c>
      <c r="Z45" s="146">
        <v>1.32</v>
      </c>
      <c r="AA45" s="146">
        <v>1.19</v>
      </c>
      <c r="AB45" s="146">
        <v>1.66</v>
      </c>
      <c r="AC45" s="146">
        <v>2.27</v>
      </c>
      <c r="AD45" s="146">
        <v>1.39</v>
      </c>
      <c r="AE45" s="146">
        <v>1.75</v>
      </c>
      <c r="AF45" s="146"/>
      <c r="AG45" s="146">
        <v>2.09</v>
      </c>
      <c r="AH45" s="146">
        <v>1.91</v>
      </c>
      <c r="AI45" s="146">
        <v>2.09</v>
      </c>
      <c r="AJ45" s="146">
        <v>2.08</v>
      </c>
      <c r="AK45" s="146">
        <v>1.37</v>
      </c>
      <c r="AL45" s="146">
        <v>1.45</v>
      </c>
      <c r="AM45" s="146">
        <v>1.97</v>
      </c>
      <c r="AN45" s="146">
        <v>2.02</v>
      </c>
      <c r="AO45" s="146">
        <v>1.7</v>
      </c>
      <c r="AP45" s="146">
        <v>0.8</v>
      </c>
      <c r="AQ45" s="146">
        <v>1.68</v>
      </c>
      <c r="AR45" s="146"/>
      <c r="AS45" s="146">
        <v>2.0699999999999998</v>
      </c>
      <c r="AT45" s="146">
        <v>1.51</v>
      </c>
      <c r="AU45" s="146">
        <v>1.72</v>
      </c>
    </row>
    <row r="46" spans="2:47">
      <c r="B46" s="146"/>
      <c r="C46" s="146"/>
      <c r="D46" s="146"/>
      <c r="E46" s="146">
        <v>1.86</v>
      </c>
      <c r="F46" s="146"/>
      <c r="G46" s="146"/>
      <c r="H46" s="146"/>
      <c r="I46" s="146"/>
      <c r="J46" s="146"/>
      <c r="K46" s="146"/>
      <c r="L46" s="146">
        <v>1.8</v>
      </c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>
        <v>1.78</v>
      </c>
      <c r="AE46" s="146"/>
      <c r="AF46" s="146"/>
      <c r="AG46" s="146"/>
      <c r="AH46" s="146"/>
      <c r="AI46" s="146">
        <v>1.89</v>
      </c>
      <c r="AJ46" s="146">
        <v>1.66</v>
      </c>
      <c r="AK46" s="146">
        <v>1.81</v>
      </c>
      <c r="AL46" s="146"/>
      <c r="AM46" s="146">
        <v>1.35</v>
      </c>
      <c r="AN46" s="146">
        <v>2.0499999999999998</v>
      </c>
      <c r="AO46" s="146">
        <v>1.05</v>
      </c>
      <c r="AP46" s="146">
        <v>1.39</v>
      </c>
      <c r="AQ46" s="146"/>
      <c r="AR46" s="146"/>
      <c r="AS46" s="146"/>
      <c r="AT46" s="146"/>
      <c r="AU46" s="146"/>
    </row>
    <row r="47" spans="2:47">
      <c r="B47" s="146"/>
      <c r="C47" s="146"/>
      <c r="D47" s="146"/>
      <c r="E47" s="146">
        <v>1.96</v>
      </c>
      <c r="F47" s="146"/>
      <c r="G47" s="146"/>
      <c r="H47" s="146"/>
      <c r="I47" s="146"/>
      <c r="J47" s="146"/>
      <c r="K47" s="146"/>
      <c r="L47" s="146">
        <v>1.79</v>
      </c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>
        <v>1.5</v>
      </c>
      <c r="AE47" s="146"/>
      <c r="AF47" s="146"/>
      <c r="AG47" s="146"/>
      <c r="AH47" s="146"/>
      <c r="AI47" s="146">
        <v>2.12</v>
      </c>
      <c r="AJ47" s="146"/>
      <c r="AK47" s="146">
        <v>1.49</v>
      </c>
      <c r="AL47" s="146"/>
      <c r="AM47" s="146">
        <v>1.3</v>
      </c>
      <c r="AN47" s="146">
        <v>1.64</v>
      </c>
      <c r="AO47" s="146">
        <v>1.9</v>
      </c>
      <c r="AP47" s="146">
        <v>1.33</v>
      </c>
      <c r="AQ47" s="146"/>
      <c r="AR47" s="146"/>
      <c r="AS47" s="146"/>
      <c r="AT47" s="146"/>
      <c r="AU47" s="146"/>
    </row>
    <row r="48" spans="2:47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>
        <v>2.1</v>
      </c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>
        <v>1.03</v>
      </c>
      <c r="AJ48" s="146"/>
      <c r="AK48" s="146">
        <v>1.55</v>
      </c>
      <c r="AL48" s="146"/>
      <c r="AM48" s="146"/>
      <c r="AN48" s="146"/>
      <c r="AO48" s="146">
        <v>1.1200000000000001</v>
      </c>
      <c r="AP48" s="146"/>
      <c r="AQ48" s="146"/>
      <c r="AR48" s="146"/>
      <c r="AS48" s="146"/>
      <c r="AT48" s="146"/>
      <c r="AU48" s="146"/>
    </row>
    <row r="49" spans="1:47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>
        <v>1.2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</row>
    <row r="50" spans="1:47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>
        <v>1.94</v>
      </c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</row>
    <row r="51" spans="1:47">
      <c r="A51" s="148" t="s">
        <v>1492</v>
      </c>
      <c r="B51" s="149">
        <v>44</v>
      </c>
      <c r="C51" s="149">
        <v>44</v>
      </c>
      <c r="D51" s="149">
        <v>44</v>
      </c>
      <c r="E51" s="149">
        <v>46</v>
      </c>
      <c r="F51" s="149">
        <v>44</v>
      </c>
      <c r="G51" s="149">
        <v>44</v>
      </c>
      <c r="H51" s="149">
        <v>44</v>
      </c>
      <c r="I51" s="149">
        <v>44</v>
      </c>
      <c r="J51" s="149">
        <v>44</v>
      </c>
      <c r="K51" s="149">
        <v>39</v>
      </c>
      <c r="L51" s="149">
        <v>50</v>
      </c>
      <c r="M51" s="149">
        <v>44</v>
      </c>
      <c r="N51" s="149">
        <v>44</v>
      </c>
      <c r="O51" s="149">
        <v>44</v>
      </c>
      <c r="P51" s="149">
        <v>44</v>
      </c>
      <c r="Q51" s="149">
        <v>44</v>
      </c>
      <c r="R51" s="149">
        <v>44</v>
      </c>
      <c r="S51" s="149">
        <v>42</v>
      </c>
      <c r="T51" s="149">
        <v>44</v>
      </c>
      <c r="U51" s="149">
        <v>44</v>
      </c>
      <c r="V51" s="149">
        <v>44</v>
      </c>
      <c r="W51" s="149">
        <v>40</v>
      </c>
      <c r="X51" s="149">
        <v>44</v>
      </c>
      <c r="Y51" s="149">
        <v>44</v>
      </c>
      <c r="Z51" s="149">
        <v>44</v>
      </c>
      <c r="AA51" s="149">
        <v>44</v>
      </c>
      <c r="AB51" s="149">
        <v>44</v>
      </c>
      <c r="AC51" s="149">
        <v>44</v>
      </c>
      <c r="AD51" s="149">
        <v>46</v>
      </c>
      <c r="AE51" s="149">
        <v>44</v>
      </c>
      <c r="AF51" s="149">
        <v>43</v>
      </c>
      <c r="AG51" s="149">
        <v>44</v>
      </c>
      <c r="AH51" s="149">
        <v>44</v>
      </c>
      <c r="AI51" s="149">
        <v>47</v>
      </c>
      <c r="AJ51" s="149">
        <v>45</v>
      </c>
      <c r="AK51" s="149">
        <v>47</v>
      </c>
      <c r="AL51" s="149">
        <v>44</v>
      </c>
      <c r="AM51" s="149">
        <v>46</v>
      </c>
      <c r="AN51" s="149">
        <v>46</v>
      </c>
      <c r="AO51" s="149">
        <v>47</v>
      </c>
      <c r="AP51" s="149">
        <v>46</v>
      </c>
      <c r="AQ51" s="149">
        <v>44</v>
      </c>
      <c r="AR51" s="149">
        <v>40</v>
      </c>
      <c r="AS51" s="149">
        <v>44</v>
      </c>
      <c r="AT51" s="149">
        <v>44</v>
      </c>
      <c r="AU51" s="149">
        <v>44</v>
      </c>
    </row>
    <row r="52" spans="1:47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</row>
    <row r="53" spans="1:47">
      <c r="A53" s="148" t="s">
        <v>1493</v>
      </c>
      <c r="B53" s="149">
        <v>1.46</v>
      </c>
      <c r="C53" s="149">
        <v>1.03</v>
      </c>
      <c r="D53" s="149">
        <v>1.06</v>
      </c>
      <c r="E53" s="149">
        <v>0.79</v>
      </c>
      <c r="F53" s="149">
        <v>1.2</v>
      </c>
      <c r="G53" s="149">
        <v>1.21</v>
      </c>
      <c r="H53" s="149">
        <v>0.91</v>
      </c>
      <c r="I53" s="149">
        <v>0.92</v>
      </c>
      <c r="J53" s="149">
        <v>0.16</v>
      </c>
      <c r="K53" s="149">
        <v>1.19</v>
      </c>
      <c r="L53" s="149">
        <v>1.04</v>
      </c>
      <c r="M53" s="149">
        <v>0.15</v>
      </c>
      <c r="N53" s="149">
        <v>0.71</v>
      </c>
      <c r="O53" s="149">
        <v>1.0900000000000001</v>
      </c>
      <c r="P53" s="149">
        <v>0.88</v>
      </c>
      <c r="Q53" s="149">
        <v>1.24</v>
      </c>
      <c r="R53" s="149">
        <v>1.1299999999999999</v>
      </c>
      <c r="S53" s="149">
        <v>1.1599999999999999</v>
      </c>
      <c r="T53" s="149">
        <v>1.21</v>
      </c>
      <c r="U53" s="149">
        <v>0.59</v>
      </c>
      <c r="V53" s="149">
        <v>1.03</v>
      </c>
      <c r="W53" s="149">
        <v>1</v>
      </c>
      <c r="X53" s="149">
        <v>0.83</v>
      </c>
      <c r="Y53" s="149">
        <v>1.04</v>
      </c>
      <c r="Z53" s="149">
        <v>0.98</v>
      </c>
      <c r="AA53" s="149">
        <v>0.15</v>
      </c>
      <c r="AB53" s="149">
        <v>1.02</v>
      </c>
      <c r="AC53" s="149">
        <v>1.3</v>
      </c>
      <c r="AD53" s="149">
        <v>0.74</v>
      </c>
      <c r="AE53" s="149">
        <v>1.02</v>
      </c>
      <c r="AF53" s="149">
        <v>0.71</v>
      </c>
      <c r="AG53" s="149">
        <v>1.18</v>
      </c>
      <c r="AH53" s="149">
        <v>1.1200000000000001</v>
      </c>
      <c r="AI53" s="149">
        <v>0.97</v>
      </c>
      <c r="AJ53" s="149">
        <v>1.02</v>
      </c>
      <c r="AK53" s="149">
        <v>0.79</v>
      </c>
      <c r="AL53" s="149">
        <v>0.86</v>
      </c>
      <c r="AM53" s="149">
        <v>0.75</v>
      </c>
      <c r="AN53" s="149">
        <v>0.83</v>
      </c>
      <c r="AO53" s="149">
        <v>0.79</v>
      </c>
      <c r="AP53" s="149">
        <v>0.49</v>
      </c>
      <c r="AQ53" s="149">
        <v>1.19</v>
      </c>
      <c r="AR53" s="149">
        <v>0.18</v>
      </c>
      <c r="AS53" s="149">
        <v>0.91</v>
      </c>
      <c r="AT53" s="149">
        <v>0.78</v>
      </c>
      <c r="AU53" s="149">
        <v>1.05</v>
      </c>
    </row>
    <row r="54" spans="1:47">
      <c r="A54" s="148" t="s">
        <v>1494</v>
      </c>
      <c r="B54" s="149">
        <v>2.0699999999999998</v>
      </c>
      <c r="C54" s="149">
        <v>1.175</v>
      </c>
      <c r="D54" s="149">
        <v>1.39</v>
      </c>
      <c r="E54" s="149">
        <v>1.518</v>
      </c>
      <c r="F54" s="149">
        <v>1.38</v>
      </c>
      <c r="G54" s="149">
        <v>1.2829999999999999</v>
      </c>
      <c r="H54" s="149">
        <v>1.24</v>
      </c>
      <c r="I54" s="149">
        <v>1.3049999999999999</v>
      </c>
      <c r="J54" s="149">
        <v>0.46</v>
      </c>
      <c r="K54" s="149">
        <v>1.51</v>
      </c>
      <c r="L54" s="149">
        <v>1.5229999999999999</v>
      </c>
      <c r="M54" s="149">
        <v>0.23</v>
      </c>
      <c r="N54" s="149">
        <v>1.0449999999999999</v>
      </c>
      <c r="O54" s="149">
        <v>1.5029999999999999</v>
      </c>
      <c r="P54" s="149">
        <v>1.1499999999999999</v>
      </c>
      <c r="Q54" s="149">
        <v>1.99</v>
      </c>
      <c r="R54" s="149">
        <v>1.4950000000000001</v>
      </c>
      <c r="S54" s="149">
        <v>1.44</v>
      </c>
      <c r="T54" s="149">
        <v>1.325</v>
      </c>
      <c r="U54" s="149">
        <v>0.96250000000000002</v>
      </c>
      <c r="V54" s="149">
        <v>1.2829999999999999</v>
      </c>
      <c r="W54" s="149">
        <v>1.35</v>
      </c>
      <c r="X54" s="149">
        <v>1.073</v>
      </c>
      <c r="Y54" s="149">
        <v>1.33</v>
      </c>
      <c r="Z54" s="149">
        <v>1.365</v>
      </c>
      <c r="AA54" s="149">
        <v>0.54749999999999999</v>
      </c>
      <c r="AB54" s="149">
        <v>1.5229999999999999</v>
      </c>
      <c r="AC54" s="149">
        <v>2.0830000000000002</v>
      </c>
      <c r="AD54" s="149">
        <v>1.288</v>
      </c>
      <c r="AE54" s="149">
        <v>1.5349999999999999</v>
      </c>
      <c r="AF54" s="149">
        <v>1.22</v>
      </c>
      <c r="AG54" s="149">
        <v>1.548</v>
      </c>
      <c r="AH54" s="149">
        <v>1.635</v>
      </c>
      <c r="AI54" s="149">
        <v>1.26</v>
      </c>
      <c r="AJ54" s="149">
        <v>1.5649999999999999</v>
      </c>
      <c r="AK54" s="149">
        <v>1.17</v>
      </c>
      <c r="AL54" s="149">
        <v>1.39</v>
      </c>
      <c r="AM54" s="149">
        <v>1.1279999999999999</v>
      </c>
      <c r="AN54" s="149">
        <v>1.6080000000000001</v>
      </c>
      <c r="AO54" s="149">
        <v>1.1299999999999999</v>
      </c>
      <c r="AP54" s="149">
        <v>1.0980000000000001</v>
      </c>
      <c r="AQ54" s="149">
        <v>1.6950000000000001</v>
      </c>
      <c r="AR54" s="149">
        <v>0.3125</v>
      </c>
      <c r="AS54" s="149">
        <v>1.393</v>
      </c>
      <c r="AT54" s="149">
        <v>1.08</v>
      </c>
      <c r="AU54" s="149">
        <v>1.325</v>
      </c>
    </row>
    <row r="55" spans="1:47">
      <c r="A55" s="148" t="s">
        <v>1495</v>
      </c>
      <c r="B55" s="149">
        <v>2.31</v>
      </c>
      <c r="C55" s="149">
        <v>1.355</v>
      </c>
      <c r="D55" s="149">
        <v>1.57</v>
      </c>
      <c r="E55" s="149">
        <v>1.7050000000000001</v>
      </c>
      <c r="F55" s="149">
        <v>1.55</v>
      </c>
      <c r="G55" s="149">
        <v>1.4450000000000001</v>
      </c>
      <c r="H55" s="149">
        <v>1.39</v>
      </c>
      <c r="I55" s="149">
        <v>1.48</v>
      </c>
      <c r="J55" s="149">
        <v>0.66500000000000004</v>
      </c>
      <c r="K55" s="149">
        <v>1.74</v>
      </c>
      <c r="L55" s="149">
        <v>1.75</v>
      </c>
      <c r="M55" s="149">
        <v>0.29499999999999998</v>
      </c>
      <c r="N55" s="149">
        <v>1.23</v>
      </c>
      <c r="O55" s="149">
        <v>1.665</v>
      </c>
      <c r="P55" s="149">
        <v>1.4950000000000001</v>
      </c>
      <c r="Q55" s="149">
        <v>2.29</v>
      </c>
      <c r="R55" s="149">
        <v>1.6850000000000001</v>
      </c>
      <c r="S55" s="149">
        <v>1.665</v>
      </c>
      <c r="T55" s="149">
        <v>1.5349999999999999</v>
      </c>
      <c r="U55" s="149">
        <v>1.1499999999999999</v>
      </c>
      <c r="V55" s="149">
        <v>1.4650000000000001</v>
      </c>
      <c r="W55" s="149">
        <v>1.5149999999999999</v>
      </c>
      <c r="X55" s="149">
        <v>1.41</v>
      </c>
      <c r="Y55" s="149">
        <v>1.5649999999999999</v>
      </c>
      <c r="Z55" s="149">
        <v>1.6850000000000001</v>
      </c>
      <c r="AA55" s="149">
        <v>0.77</v>
      </c>
      <c r="AB55" s="149">
        <v>1.69</v>
      </c>
      <c r="AC55" s="149">
        <v>2.33</v>
      </c>
      <c r="AD55" s="149">
        <v>1.5649999999999999</v>
      </c>
      <c r="AE55" s="149">
        <v>1.7749999999999999</v>
      </c>
      <c r="AF55" s="149">
        <v>1.45</v>
      </c>
      <c r="AG55" s="149">
        <v>1.77</v>
      </c>
      <c r="AH55" s="149">
        <v>1.88</v>
      </c>
      <c r="AI55" s="149">
        <v>1.58</v>
      </c>
      <c r="AJ55" s="149">
        <v>1.82</v>
      </c>
      <c r="AK55" s="149">
        <v>1.41</v>
      </c>
      <c r="AL55" s="149">
        <v>1.69</v>
      </c>
      <c r="AM55" s="149">
        <v>1.36</v>
      </c>
      <c r="AN55" s="149">
        <v>1.73</v>
      </c>
      <c r="AO55" s="149">
        <v>1.56</v>
      </c>
      <c r="AP55" s="149">
        <v>1.2749999999999999</v>
      </c>
      <c r="AQ55" s="149">
        <v>2.0750000000000002</v>
      </c>
      <c r="AR55" s="149">
        <v>0.56000000000000005</v>
      </c>
      <c r="AS55" s="149">
        <v>1.7150000000000001</v>
      </c>
      <c r="AT55" s="149">
        <v>1.31</v>
      </c>
      <c r="AU55" s="149">
        <v>1.595</v>
      </c>
    </row>
    <row r="56" spans="1:47">
      <c r="A56" s="148" t="s">
        <v>1496</v>
      </c>
      <c r="B56" s="149">
        <v>2.625</v>
      </c>
      <c r="C56" s="149">
        <v>1.5580000000000001</v>
      </c>
      <c r="D56" s="149">
        <v>1.7450000000000001</v>
      </c>
      <c r="E56" s="149">
        <v>1.865</v>
      </c>
      <c r="F56" s="149">
        <v>1.8280000000000001</v>
      </c>
      <c r="G56" s="149">
        <v>1.768</v>
      </c>
      <c r="H56" s="149">
        <v>1.65</v>
      </c>
      <c r="I56" s="149">
        <v>1.675</v>
      </c>
      <c r="J56" s="149">
        <v>0.89249999999999996</v>
      </c>
      <c r="K56" s="149">
        <v>1.94</v>
      </c>
      <c r="L56" s="149">
        <v>1.94</v>
      </c>
      <c r="M56" s="149">
        <v>0.38</v>
      </c>
      <c r="N56" s="149">
        <v>1.5049999999999999</v>
      </c>
      <c r="O56" s="149">
        <v>1.8480000000000001</v>
      </c>
      <c r="P56" s="149">
        <v>1.88</v>
      </c>
      <c r="Q56" s="149">
        <v>2.56</v>
      </c>
      <c r="R56" s="149">
        <v>1.8480000000000001</v>
      </c>
      <c r="S56" s="149">
        <v>1.913</v>
      </c>
      <c r="T56" s="149">
        <v>1.7350000000000001</v>
      </c>
      <c r="U56" s="149">
        <v>1.363</v>
      </c>
      <c r="V56" s="149">
        <v>1.73</v>
      </c>
      <c r="W56" s="149">
        <v>1.6679999999999999</v>
      </c>
      <c r="X56" s="149">
        <v>1.7230000000000001</v>
      </c>
      <c r="Y56" s="149">
        <v>1.778</v>
      </c>
      <c r="Z56" s="149">
        <v>1.9079999999999999</v>
      </c>
      <c r="AA56" s="149">
        <v>0.98750000000000004</v>
      </c>
      <c r="AB56" s="149">
        <v>1.8080000000000001</v>
      </c>
      <c r="AC56" s="149">
        <v>2.6949999999999998</v>
      </c>
      <c r="AD56" s="149">
        <v>1.8779999999999999</v>
      </c>
      <c r="AE56" s="149">
        <v>2.0129999999999999</v>
      </c>
      <c r="AF56" s="149">
        <v>1.77</v>
      </c>
      <c r="AG56" s="149">
        <v>1.9430000000000001</v>
      </c>
      <c r="AH56" s="149">
        <v>1.96</v>
      </c>
      <c r="AI56" s="149">
        <v>1.88</v>
      </c>
      <c r="AJ56" s="149">
        <v>1.9750000000000001</v>
      </c>
      <c r="AK56" s="149">
        <v>1.76</v>
      </c>
      <c r="AL56" s="149">
        <v>1.895</v>
      </c>
      <c r="AM56" s="149">
        <v>1.7330000000000001</v>
      </c>
      <c r="AN56" s="149">
        <v>1.873</v>
      </c>
      <c r="AO56" s="149">
        <v>1.79</v>
      </c>
      <c r="AP56" s="149">
        <v>1.403</v>
      </c>
      <c r="AQ56" s="149">
        <v>2.335</v>
      </c>
      <c r="AR56" s="149">
        <v>0.78500000000000003</v>
      </c>
      <c r="AS56" s="149">
        <v>1.9550000000000001</v>
      </c>
      <c r="AT56" s="149">
        <v>1.615</v>
      </c>
      <c r="AU56" s="149">
        <v>1.8280000000000001</v>
      </c>
    </row>
    <row r="57" spans="1:47">
      <c r="A57" s="148" t="s">
        <v>1497</v>
      </c>
      <c r="B57" s="149">
        <v>3</v>
      </c>
      <c r="C57" s="149">
        <v>1.87</v>
      </c>
      <c r="D57" s="149">
        <v>2.09</v>
      </c>
      <c r="E57" s="149">
        <v>2.1</v>
      </c>
      <c r="F57" s="149">
        <v>2.37</v>
      </c>
      <c r="G57" s="149">
        <v>2</v>
      </c>
      <c r="H57" s="149">
        <v>1.95</v>
      </c>
      <c r="I57" s="149">
        <v>1.89</v>
      </c>
      <c r="J57" s="149">
        <v>1.19</v>
      </c>
      <c r="K57" s="149">
        <v>2.11</v>
      </c>
      <c r="L57" s="149">
        <v>2.11</v>
      </c>
      <c r="M57" s="149">
        <v>0.56999999999999995</v>
      </c>
      <c r="N57" s="149">
        <v>2.0299999999999998</v>
      </c>
      <c r="O57" s="149">
        <v>2.1</v>
      </c>
      <c r="P57" s="149">
        <v>2.09</v>
      </c>
      <c r="Q57" s="149">
        <v>3</v>
      </c>
      <c r="R57" s="149">
        <v>2.0499999999999998</v>
      </c>
      <c r="S57" s="149">
        <v>2.08</v>
      </c>
      <c r="T57" s="149">
        <v>1.94</v>
      </c>
      <c r="U57" s="149">
        <v>1.69</v>
      </c>
      <c r="V57" s="149">
        <v>2.0299999999999998</v>
      </c>
      <c r="W57" s="149">
        <v>2.11</v>
      </c>
      <c r="X57" s="149">
        <v>2.06</v>
      </c>
      <c r="Y57" s="149">
        <v>2.1</v>
      </c>
      <c r="Z57" s="149">
        <v>2.12</v>
      </c>
      <c r="AA57" s="149">
        <v>1.29</v>
      </c>
      <c r="AB57" s="149">
        <v>2.11</v>
      </c>
      <c r="AC57" s="149">
        <v>3.35</v>
      </c>
      <c r="AD57" s="149">
        <v>2.1</v>
      </c>
      <c r="AE57" s="149">
        <v>2.12</v>
      </c>
      <c r="AF57" s="149">
        <v>2.08</v>
      </c>
      <c r="AG57" s="149">
        <v>2.12</v>
      </c>
      <c r="AH57" s="149">
        <v>2.12</v>
      </c>
      <c r="AI57" s="149">
        <v>2.12</v>
      </c>
      <c r="AJ57" s="149">
        <v>2.12</v>
      </c>
      <c r="AK57" s="149">
        <v>2.04</v>
      </c>
      <c r="AL57" s="149">
        <v>2.12</v>
      </c>
      <c r="AM57" s="149">
        <v>2.08</v>
      </c>
      <c r="AN57" s="149">
        <v>2.12</v>
      </c>
      <c r="AO57" s="149">
        <v>2.0699999999999998</v>
      </c>
      <c r="AP57" s="149">
        <v>1.66</v>
      </c>
      <c r="AQ57" s="149">
        <v>2.98</v>
      </c>
      <c r="AR57" s="149">
        <v>1.38</v>
      </c>
      <c r="AS57" s="149">
        <v>2.1</v>
      </c>
      <c r="AT57" s="149">
        <v>2.09</v>
      </c>
      <c r="AU57" s="149">
        <v>2.12</v>
      </c>
    </row>
    <row r="58" spans="1:47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</row>
    <row r="59" spans="1:47">
      <c r="A59" s="148" t="s">
        <v>1498</v>
      </c>
      <c r="B59" s="149">
        <v>2.306</v>
      </c>
      <c r="C59" s="149">
        <v>1.38</v>
      </c>
      <c r="D59" s="149">
        <v>1.583</v>
      </c>
      <c r="E59" s="149">
        <v>1.67</v>
      </c>
      <c r="F59" s="149">
        <v>1.6379999999999999</v>
      </c>
      <c r="G59" s="149">
        <v>1.522</v>
      </c>
      <c r="H59" s="149">
        <v>1.429</v>
      </c>
      <c r="I59" s="149">
        <v>1.466</v>
      </c>
      <c r="J59" s="149">
        <v>0.66590000000000005</v>
      </c>
      <c r="K59" s="149">
        <v>1.706</v>
      </c>
      <c r="L59" s="149">
        <v>1.6950000000000001</v>
      </c>
      <c r="M59" s="149">
        <v>0.3125</v>
      </c>
      <c r="N59" s="149">
        <v>1.2829999999999999</v>
      </c>
      <c r="O59" s="149">
        <v>1.651</v>
      </c>
      <c r="P59" s="149">
        <v>1.5149999999999999</v>
      </c>
      <c r="Q59" s="149">
        <v>2.27</v>
      </c>
      <c r="R59" s="149">
        <v>1.6519999999999999</v>
      </c>
      <c r="S59" s="149">
        <v>1.677</v>
      </c>
      <c r="T59" s="149">
        <v>1.546</v>
      </c>
      <c r="U59" s="149">
        <v>1.1679999999999999</v>
      </c>
      <c r="V59" s="149">
        <v>1.4830000000000001</v>
      </c>
      <c r="W59" s="149">
        <v>1.5389999999999999</v>
      </c>
      <c r="X59" s="149">
        <v>1.403</v>
      </c>
      <c r="Y59" s="149">
        <v>1.5760000000000001</v>
      </c>
      <c r="Z59" s="149">
        <v>1.6259999999999999</v>
      </c>
      <c r="AA59" s="149">
        <v>0.75680000000000003</v>
      </c>
      <c r="AB59" s="149">
        <v>1.671</v>
      </c>
      <c r="AC59" s="149">
        <v>2.415</v>
      </c>
      <c r="AD59" s="149">
        <v>1.5369999999999999</v>
      </c>
      <c r="AE59" s="149">
        <v>1.73</v>
      </c>
      <c r="AF59" s="149">
        <v>1.462</v>
      </c>
      <c r="AG59" s="149">
        <v>1.7430000000000001</v>
      </c>
      <c r="AH59" s="149">
        <v>1.792</v>
      </c>
      <c r="AI59" s="149">
        <v>1.5720000000000001</v>
      </c>
      <c r="AJ59" s="149">
        <v>1.748</v>
      </c>
      <c r="AK59" s="149">
        <v>1.4359999999999999</v>
      </c>
      <c r="AL59" s="149">
        <v>1.6339999999999999</v>
      </c>
      <c r="AM59" s="149">
        <v>1.41</v>
      </c>
      <c r="AN59" s="149">
        <v>1.6990000000000001</v>
      </c>
      <c r="AO59" s="149">
        <v>1.5</v>
      </c>
      <c r="AP59" s="149">
        <v>1.242</v>
      </c>
      <c r="AQ59" s="149">
        <v>2.024</v>
      </c>
      <c r="AR59" s="149">
        <v>0.58479999999999999</v>
      </c>
      <c r="AS59" s="149">
        <v>1.6559999999999999</v>
      </c>
      <c r="AT59" s="149">
        <v>1.349</v>
      </c>
      <c r="AU59" s="149">
        <v>1.5740000000000001</v>
      </c>
    </row>
    <row r="60" spans="1:47">
      <c r="A60" s="148" t="s">
        <v>1499</v>
      </c>
      <c r="B60" s="149">
        <v>0.41820000000000002</v>
      </c>
      <c r="C60" s="149">
        <v>0.2336</v>
      </c>
      <c r="D60" s="149">
        <v>0.2482</v>
      </c>
      <c r="E60" s="149">
        <v>0.28499999999999998</v>
      </c>
      <c r="F60" s="149">
        <v>0.31569999999999998</v>
      </c>
      <c r="G60" s="149">
        <v>0.24909999999999999</v>
      </c>
      <c r="H60" s="149">
        <v>0.25359999999999999</v>
      </c>
      <c r="I60" s="149">
        <v>0.2661</v>
      </c>
      <c r="J60" s="149">
        <v>0.2641</v>
      </c>
      <c r="K60" s="149">
        <v>0.26229999999999998</v>
      </c>
      <c r="L60" s="149">
        <v>0.29409999999999997</v>
      </c>
      <c r="M60" s="149">
        <v>0.1108</v>
      </c>
      <c r="N60" s="149">
        <v>0.33950000000000002</v>
      </c>
      <c r="O60" s="149">
        <v>0.26290000000000002</v>
      </c>
      <c r="P60" s="149">
        <v>0.38919999999999999</v>
      </c>
      <c r="Q60" s="149">
        <v>0.43830000000000002</v>
      </c>
      <c r="R60" s="149">
        <v>0.23730000000000001</v>
      </c>
      <c r="S60" s="149">
        <v>0.25840000000000002</v>
      </c>
      <c r="T60" s="149">
        <v>0.22220000000000001</v>
      </c>
      <c r="U60" s="149">
        <v>0.27739999999999998</v>
      </c>
      <c r="V60" s="149">
        <v>0.2636</v>
      </c>
      <c r="W60" s="149">
        <v>0.27860000000000001</v>
      </c>
      <c r="X60" s="149">
        <v>0.37030000000000002</v>
      </c>
      <c r="Y60" s="149">
        <v>0.2954</v>
      </c>
      <c r="Z60" s="149">
        <v>0.34589999999999999</v>
      </c>
      <c r="AA60" s="149">
        <v>0.28489999999999999</v>
      </c>
      <c r="AB60" s="149">
        <v>0.23319999999999999</v>
      </c>
      <c r="AC60" s="149">
        <v>0.47410000000000002</v>
      </c>
      <c r="AD60" s="149">
        <v>0.3841</v>
      </c>
      <c r="AE60" s="149">
        <v>0.3049</v>
      </c>
      <c r="AF60" s="149">
        <v>0.32269999999999999</v>
      </c>
      <c r="AG60" s="149">
        <v>0.25600000000000001</v>
      </c>
      <c r="AH60" s="149">
        <v>0.2419</v>
      </c>
      <c r="AI60" s="149">
        <v>0.34429999999999999</v>
      </c>
      <c r="AJ60" s="149">
        <v>0.28989999999999999</v>
      </c>
      <c r="AK60" s="149">
        <v>0.3236</v>
      </c>
      <c r="AL60" s="149">
        <v>0.33600000000000002</v>
      </c>
      <c r="AM60" s="149">
        <v>0.36359999999999998</v>
      </c>
      <c r="AN60" s="149">
        <v>0.28660000000000002</v>
      </c>
      <c r="AO60" s="149">
        <v>0.3614</v>
      </c>
      <c r="AP60" s="149">
        <v>0.2402</v>
      </c>
      <c r="AQ60" s="149">
        <v>0.41220000000000001</v>
      </c>
      <c r="AR60" s="149">
        <v>0.31390000000000001</v>
      </c>
      <c r="AS60" s="149">
        <v>0.34310000000000002</v>
      </c>
      <c r="AT60" s="149">
        <v>0.3412</v>
      </c>
      <c r="AU60" s="149">
        <v>0.30520000000000003</v>
      </c>
    </row>
    <row r="61" spans="1:47">
      <c r="A61" s="148" t="s">
        <v>1500</v>
      </c>
      <c r="B61" s="149">
        <v>6.3049999999999995E-2</v>
      </c>
      <c r="C61" s="149">
        <v>3.5220000000000001E-2</v>
      </c>
      <c r="D61" s="149">
        <v>3.7409999999999999E-2</v>
      </c>
      <c r="E61" s="149">
        <v>4.2020000000000002E-2</v>
      </c>
      <c r="F61" s="149">
        <v>4.7600000000000003E-2</v>
      </c>
      <c r="G61" s="149">
        <v>3.755E-2</v>
      </c>
      <c r="H61" s="149">
        <v>3.823E-2</v>
      </c>
      <c r="I61" s="149">
        <v>4.011E-2</v>
      </c>
      <c r="J61" s="149">
        <v>3.9809999999999998E-2</v>
      </c>
      <c r="K61" s="149">
        <v>4.2000000000000003E-2</v>
      </c>
      <c r="L61" s="149">
        <v>4.1590000000000002E-2</v>
      </c>
      <c r="M61" s="149">
        <v>1.6709999999999999E-2</v>
      </c>
      <c r="N61" s="149">
        <v>5.1180000000000003E-2</v>
      </c>
      <c r="O61" s="149">
        <v>3.9629999999999999E-2</v>
      </c>
      <c r="P61" s="149">
        <v>5.867E-2</v>
      </c>
      <c r="Q61" s="149">
        <v>6.6070000000000004E-2</v>
      </c>
      <c r="R61" s="149">
        <v>3.5779999999999999E-2</v>
      </c>
      <c r="S61" s="149">
        <v>3.9879999999999999E-2</v>
      </c>
      <c r="T61" s="149">
        <v>3.3489999999999999E-2</v>
      </c>
      <c r="U61" s="149">
        <v>4.1820000000000003E-2</v>
      </c>
      <c r="V61" s="149">
        <v>3.9739999999999998E-2</v>
      </c>
      <c r="W61" s="149">
        <v>4.4049999999999999E-2</v>
      </c>
      <c r="X61" s="149">
        <v>5.5829999999999998E-2</v>
      </c>
      <c r="Y61" s="149">
        <v>4.4540000000000003E-2</v>
      </c>
      <c r="Z61" s="149">
        <v>5.2150000000000002E-2</v>
      </c>
      <c r="AA61" s="149">
        <v>4.2950000000000002E-2</v>
      </c>
      <c r="AB61" s="149">
        <v>3.5159999999999997E-2</v>
      </c>
      <c r="AC61" s="149">
        <v>7.1480000000000002E-2</v>
      </c>
      <c r="AD61" s="149">
        <v>5.663E-2</v>
      </c>
      <c r="AE61" s="149">
        <v>4.5969999999999997E-2</v>
      </c>
      <c r="AF61" s="149">
        <v>4.9209999999999997E-2</v>
      </c>
      <c r="AG61" s="149">
        <v>3.8589999999999999E-2</v>
      </c>
      <c r="AH61" s="149">
        <v>3.6459999999999999E-2</v>
      </c>
      <c r="AI61" s="149">
        <v>5.0220000000000001E-2</v>
      </c>
      <c r="AJ61" s="149">
        <v>4.3209999999999998E-2</v>
      </c>
      <c r="AK61" s="149">
        <v>4.7199999999999999E-2</v>
      </c>
      <c r="AL61" s="149">
        <v>5.0659999999999997E-2</v>
      </c>
      <c r="AM61" s="149">
        <v>5.3609999999999998E-2</v>
      </c>
      <c r="AN61" s="149">
        <v>4.2250000000000003E-2</v>
      </c>
      <c r="AO61" s="149">
        <v>5.2720000000000003E-2</v>
      </c>
      <c r="AP61" s="149">
        <v>3.5409999999999997E-2</v>
      </c>
      <c r="AQ61" s="149">
        <v>6.2140000000000001E-2</v>
      </c>
      <c r="AR61" s="149">
        <v>4.9639999999999997E-2</v>
      </c>
      <c r="AS61" s="149">
        <v>5.1729999999999998E-2</v>
      </c>
      <c r="AT61" s="149">
        <v>5.1429999999999997E-2</v>
      </c>
      <c r="AU61" s="149">
        <v>4.6010000000000002E-2</v>
      </c>
    </row>
    <row r="62" spans="1:47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</row>
    <row r="63" spans="1:47">
      <c r="A63" s="148" t="s">
        <v>1501</v>
      </c>
      <c r="B63" s="149">
        <v>2.1789999999999998</v>
      </c>
      <c r="C63" s="149">
        <v>1.3089999999999999</v>
      </c>
      <c r="D63" s="149">
        <v>1.508</v>
      </c>
      <c r="E63" s="149">
        <v>1.5860000000000001</v>
      </c>
      <c r="F63" s="149">
        <v>1.542</v>
      </c>
      <c r="G63" s="149">
        <v>1.4470000000000001</v>
      </c>
      <c r="H63" s="149">
        <v>1.3520000000000001</v>
      </c>
      <c r="I63" s="149">
        <v>1.385</v>
      </c>
      <c r="J63" s="149">
        <v>0.58560000000000001</v>
      </c>
      <c r="K63" s="149">
        <v>1.621</v>
      </c>
      <c r="L63" s="149">
        <v>1.611</v>
      </c>
      <c r="M63" s="149">
        <v>0.27879999999999999</v>
      </c>
      <c r="N63" s="149">
        <v>1.18</v>
      </c>
      <c r="O63" s="149">
        <v>1.571</v>
      </c>
      <c r="P63" s="149">
        <v>1.3959999999999999</v>
      </c>
      <c r="Q63" s="149">
        <v>2.137</v>
      </c>
      <c r="R63" s="149">
        <v>1.58</v>
      </c>
      <c r="S63" s="149">
        <v>1.5960000000000001</v>
      </c>
      <c r="T63" s="149">
        <v>1.4790000000000001</v>
      </c>
      <c r="U63" s="149">
        <v>1.0840000000000001</v>
      </c>
      <c r="V63" s="149">
        <v>1.403</v>
      </c>
      <c r="W63" s="149">
        <v>1.45</v>
      </c>
      <c r="X63" s="149">
        <v>1.29</v>
      </c>
      <c r="Y63" s="149">
        <v>1.486</v>
      </c>
      <c r="Z63" s="149">
        <v>1.5209999999999999</v>
      </c>
      <c r="AA63" s="149">
        <v>0.67020000000000002</v>
      </c>
      <c r="AB63" s="149">
        <v>1.6</v>
      </c>
      <c r="AC63" s="149">
        <v>2.2709999999999999</v>
      </c>
      <c r="AD63" s="149">
        <v>1.423</v>
      </c>
      <c r="AE63" s="149">
        <v>1.6379999999999999</v>
      </c>
      <c r="AF63" s="149">
        <v>1.3620000000000001</v>
      </c>
      <c r="AG63" s="149">
        <v>1.665</v>
      </c>
      <c r="AH63" s="149">
        <v>1.7190000000000001</v>
      </c>
      <c r="AI63" s="149">
        <v>1.4710000000000001</v>
      </c>
      <c r="AJ63" s="149">
        <v>1.661</v>
      </c>
      <c r="AK63" s="149">
        <v>1.341</v>
      </c>
      <c r="AL63" s="149">
        <v>1.5309999999999999</v>
      </c>
      <c r="AM63" s="149">
        <v>1.302</v>
      </c>
      <c r="AN63" s="149">
        <v>1.6140000000000001</v>
      </c>
      <c r="AO63" s="149">
        <v>1.3939999999999999</v>
      </c>
      <c r="AP63" s="149">
        <v>1.171</v>
      </c>
      <c r="AQ63" s="149">
        <v>1.899</v>
      </c>
      <c r="AR63" s="149">
        <v>0.48430000000000001</v>
      </c>
      <c r="AS63" s="149">
        <v>1.5509999999999999</v>
      </c>
      <c r="AT63" s="149">
        <v>1.2450000000000001</v>
      </c>
      <c r="AU63" s="149">
        <v>1.4810000000000001</v>
      </c>
    </row>
    <row r="64" spans="1:47">
      <c r="A64" s="148" t="s">
        <v>1502</v>
      </c>
      <c r="B64" s="149">
        <v>2.4329999999999998</v>
      </c>
      <c r="C64" s="149">
        <v>1.4510000000000001</v>
      </c>
      <c r="D64" s="149">
        <v>1.659</v>
      </c>
      <c r="E64" s="149">
        <v>1.7549999999999999</v>
      </c>
      <c r="F64" s="149">
        <v>1.734</v>
      </c>
      <c r="G64" s="149">
        <v>1.5980000000000001</v>
      </c>
      <c r="H64" s="149">
        <v>1.506</v>
      </c>
      <c r="I64" s="149">
        <v>1.5469999999999999</v>
      </c>
      <c r="J64" s="149">
        <v>0.74619999999999997</v>
      </c>
      <c r="K64" s="149">
        <v>1.7909999999999999</v>
      </c>
      <c r="L64" s="149">
        <v>1.778</v>
      </c>
      <c r="M64" s="149">
        <v>0.34620000000000001</v>
      </c>
      <c r="N64" s="149">
        <v>1.387</v>
      </c>
      <c r="O64" s="149">
        <v>1.7310000000000001</v>
      </c>
      <c r="P64" s="149">
        <v>1.633</v>
      </c>
      <c r="Q64" s="149">
        <v>2.403</v>
      </c>
      <c r="R64" s="149">
        <v>1.724</v>
      </c>
      <c r="S64" s="149">
        <v>1.7569999999999999</v>
      </c>
      <c r="T64" s="149">
        <v>1.6140000000000001</v>
      </c>
      <c r="U64" s="149">
        <v>1.2529999999999999</v>
      </c>
      <c r="V64" s="149">
        <v>1.5629999999999999</v>
      </c>
      <c r="W64" s="149">
        <v>1.6279999999999999</v>
      </c>
      <c r="X64" s="149">
        <v>1.5149999999999999</v>
      </c>
      <c r="Y64" s="149">
        <v>1.665</v>
      </c>
      <c r="Z64" s="149">
        <v>1.732</v>
      </c>
      <c r="AA64" s="149">
        <v>0.84340000000000004</v>
      </c>
      <c r="AB64" s="149">
        <v>1.742</v>
      </c>
      <c r="AC64" s="149">
        <v>2.5590000000000002</v>
      </c>
      <c r="AD64" s="149">
        <v>1.651</v>
      </c>
      <c r="AE64" s="149">
        <v>1.823</v>
      </c>
      <c r="AF64" s="149">
        <v>1.5609999999999999</v>
      </c>
      <c r="AG64" s="149">
        <v>1.82</v>
      </c>
      <c r="AH64" s="149">
        <v>1.8660000000000001</v>
      </c>
      <c r="AI64" s="149">
        <v>1.673</v>
      </c>
      <c r="AJ64" s="149">
        <v>1.835</v>
      </c>
      <c r="AK64" s="149">
        <v>1.5309999999999999</v>
      </c>
      <c r="AL64" s="149">
        <v>1.736</v>
      </c>
      <c r="AM64" s="149">
        <v>1.518</v>
      </c>
      <c r="AN64" s="149">
        <v>1.784</v>
      </c>
      <c r="AO64" s="149">
        <v>1.607</v>
      </c>
      <c r="AP64" s="149">
        <v>1.3129999999999999</v>
      </c>
      <c r="AQ64" s="149">
        <v>2.149</v>
      </c>
      <c r="AR64" s="149">
        <v>0.68520000000000003</v>
      </c>
      <c r="AS64" s="149">
        <v>1.76</v>
      </c>
      <c r="AT64" s="149">
        <v>1.4530000000000001</v>
      </c>
      <c r="AU64" s="149">
        <v>1.667</v>
      </c>
    </row>
    <row r="65" spans="1:47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</row>
    <row r="66" spans="1:47">
      <c r="A66" s="148" t="s">
        <v>1503</v>
      </c>
      <c r="B66" s="149">
        <v>101.5</v>
      </c>
      <c r="C66" s="149">
        <v>60.71</v>
      </c>
      <c r="D66" s="149">
        <v>69.66</v>
      </c>
      <c r="E66" s="149">
        <v>76.84</v>
      </c>
      <c r="F66" s="149">
        <v>72.08</v>
      </c>
      <c r="G66" s="149">
        <v>66.98</v>
      </c>
      <c r="H66" s="149">
        <v>62.89</v>
      </c>
      <c r="I66" s="149">
        <v>64.52</v>
      </c>
      <c r="J66" s="149">
        <v>29.3</v>
      </c>
      <c r="K66" s="149">
        <v>66.52</v>
      </c>
      <c r="L66" s="149">
        <v>84.73</v>
      </c>
      <c r="M66" s="149">
        <v>13.75</v>
      </c>
      <c r="N66" s="149">
        <v>56.47</v>
      </c>
      <c r="O66" s="149">
        <v>72.63</v>
      </c>
      <c r="P66" s="149">
        <v>66.64</v>
      </c>
      <c r="Q66" s="149">
        <v>99.88</v>
      </c>
      <c r="R66" s="149">
        <v>72.7</v>
      </c>
      <c r="S66" s="149">
        <v>70.430000000000007</v>
      </c>
      <c r="T66" s="149">
        <v>68.03</v>
      </c>
      <c r="U66" s="149">
        <v>51.41</v>
      </c>
      <c r="V66" s="149">
        <v>65.260000000000005</v>
      </c>
      <c r="W66" s="149">
        <v>61.55</v>
      </c>
      <c r="X66" s="149">
        <v>61.72</v>
      </c>
      <c r="Y66" s="149">
        <v>69.33</v>
      </c>
      <c r="Z66" s="149">
        <v>71.56</v>
      </c>
      <c r="AA66" s="149">
        <v>33.299999999999997</v>
      </c>
      <c r="AB66" s="149">
        <v>73.53</v>
      </c>
      <c r="AC66" s="149">
        <v>106.3</v>
      </c>
      <c r="AD66" s="149">
        <v>70.709999999999994</v>
      </c>
      <c r="AE66" s="149">
        <v>76.14</v>
      </c>
      <c r="AF66" s="149">
        <v>62.85</v>
      </c>
      <c r="AG66" s="149">
        <v>76.67</v>
      </c>
      <c r="AH66" s="149">
        <v>78.86</v>
      </c>
      <c r="AI66" s="149">
        <v>73.87</v>
      </c>
      <c r="AJ66" s="149">
        <v>78.650000000000006</v>
      </c>
      <c r="AK66" s="149">
        <v>67.48</v>
      </c>
      <c r="AL66" s="149">
        <v>71.88</v>
      </c>
      <c r="AM66" s="149">
        <v>64.86</v>
      </c>
      <c r="AN66" s="149">
        <v>78.150000000000006</v>
      </c>
      <c r="AO66" s="149">
        <v>70.52</v>
      </c>
      <c r="AP66" s="149">
        <v>57.14</v>
      </c>
      <c r="AQ66" s="149">
        <v>89.05</v>
      </c>
      <c r="AR66" s="149">
        <v>23.39</v>
      </c>
      <c r="AS66" s="149">
        <v>72.849999999999994</v>
      </c>
      <c r="AT66" s="149">
        <v>59.36</v>
      </c>
      <c r="AU66" s="149">
        <v>69.260000000000005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8"/>
  <sheetViews>
    <sheetView workbookViewId="0">
      <selection activeCell="D10" sqref="D10"/>
    </sheetView>
  </sheetViews>
  <sheetFormatPr defaultColWidth="11" defaultRowHeight="15.75"/>
  <sheetData>
    <row r="1" spans="1:77">
      <c r="A1" t="s">
        <v>0</v>
      </c>
      <c r="B1" t="s">
        <v>1</v>
      </c>
      <c r="C1" t="s">
        <v>2</v>
      </c>
      <c r="D1" s="7" t="s">
        <v>634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s="3" t="s">
        <v>29</v>
      </c>
      <c r="AE1" s="4" t="s">
        <v>30</v>
      </c>
      <c r="AF1" s="3" t="s">
        <v>31</v>
      </c>
      <c r="AG1" s="4" t="s">
        <v>32</v>
      </c>
      <c r="AH1" s="5" t="s">
        <v>33</v>
      </c>
      <c r="AI1" s="4" t="s">
        <v>34</v>
      </c>
      <c r="AJ1" s="4" t="s">
        <v>35</v>
      </c>
      <c r="AK1" t="s">
        <v>36</v>
      </c>
      <c r="AL1" s="6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t="s">
        <v>42</v>
      </c>
      <c r="AR1" s="4" t="s">
        <v>43</v>
      </c>
      <c r="AS1" s="6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s="5" t="s">
        <v>58</v>
      </c>
      <c r="BH1" s="6" t="s">
        <v>59</v>
      </c>
      <c r="BI1" t="s">
        <v>60</v>
      </c>
      <c r="BJ1" t="s">
        <v>61</v>
      </c>
      <c r="BK1" t="s">
        <v>62</v>
      </c>
      <c r="BL1" s="5" t="s">
        <v>63</v>
      </c>
      <c r="BM1" s="5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s="4" t="s">
        <v>76</v>
      </c>
    </row>
    <row r="2" spans="1:77">
      <c r="A2" t="s">
        <v>289</v>
      </c>
      <c r="B2">
        <v>2009</v>
      </c>
      <c r="C2" t="s">
        <v>290</v>
      </c>
      <c r="D2" t="s">
        <v>1244</v>
      </c>
      <c r="E2">
        <v>23</v>
      </c>
      <c r="F2" t="s">
        <v>81</v>
      </c>
      <c r="G2" t="s">
        <v>81</v>
      </c>
      <c r="H2" t="s">
        <v>81</v>
      </c>
      <c r="I2" t="s">
        <v>81</v>
      </c>
      <c r="J2" t="s">
        <v>81</v>
      </c>
      <c r="K2" t="s">
        <v>81</v>
      </c>
      <c r="L2" t="s">
        <v>82</v>
      </c>
      <c r="M2" t="s">
        <v>81</v>
      </c>
      <c r="N2" t="s">
        <v>81</v>
      </c>
      <c r="O2" t="s">
        <v>81</v>
      </c>
      <c r="P2" t="s">
        <v>81</v>
      </c>
      <c r="Q2" t="s">
        <v>81</v>
      </c>
      <c r="R2" t="s">
        <v>81</v>
      </c>
      <c r="S2" t="s">
        <v>81</v>
      </c>
      <c r="T2" t="s">
        <v>81</v>
      </c>
      <c r="U2" t="s">
        <v>81</v>
      </c>
      <c r="V2" t="s">
        <v>81</v>
      </c>
      <c r="W2" t="s">
        <v>81</v>
      </c>
      <c r="X2" t="s">
        <v>81</v>
      </c>
      <c r="Y2" t="s">
        <v>81</v>
      </c>
      <c r="Z2" t="s">
        <v>81</v>
      </c>
      <c r="AA2" t="s">
        <v>81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>
        <v>0</v>
      </c>
      <c r="AL2">
        <v>1</v>
      </c>
      <c r="AM2">
        <v>1</v>
      </c>
      <c r="AN2">
        <v>1</v>
      </c>
      <c r="AO2">
        <v>1</v>
      </c>
      <c r="AP2">
        <v>0</v>
      </c>
      <c r="AQ2">
        <v>0</v>
      </c>
      <c r="AR2">
        <v>1</v>
      </c>
      <c r="AS2">
        <v>0</v>
      </c>
      <c r="AT2">
        <v>0</v>
      </c>
      <c r="AU2">
        <v>1</v>
      </c>
      <c r="AV2">
        <v>0</v>
      </c>
      <c r="AW2">
        <v>0</v>
      </c>
      <c r="AX2">
        <v>1</v>
      </c>
      <c r="AY2">
        <v>0</v>
      </c>
      <c r="AZ2">
        <v>0</v>
      </c>
      <c r="BA2">
        <v>1</v>
      </c>
      <c r="BB2">
        <v>0</v>
      </c>
      <c r="BC2">
        <v>0</v>
      </c>
      <c r="BD2">
        <v>0</v>
      </c>
      <c r="BE2">
        <v>1</v>
      </c>
      <c r="BF2">
        <v>1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1</v>
      </c>
      <c r="BS2">
        <v>0</v>
      </c>
      <c r="BT2">
        <v>0</v>
      </c>
      <c r="BU2">
        <v>0</v>
      </c>
      <c r="BV2">
        <v>0</v>
      </c>
      <c r="BW2">
        <v>0</v>
      </c>
      <c r="BX2">
        <v>1</v>
      </c>
      <c r="BY2">
        <v>0</v>
      </c>
    </row>
    <row r="3" spans="1:77">
      <c r="A3" t="s">
        <v>291</v>
      </c>
      <c r="B3">
        <v>2009</v>
      </c>
      <c r="C3" t="s">
        <v>290</v>
      </c>
      <c r="D3" t="s">
        <v>1244</v>
      </c>
      <c r="E3">
        <v>109</v>
      </c>
      <c r="F3" t="s">
        <v>81</v>
      </c>
      <c r="G3" t="s">
        <v>81</v>
      </c>
      <c r="H3" t="s">
        <v>81</v>
      </c>
      <c r="I3" t="s">
        <v>81</v>
      </c>
      <c r="J3" t="s">
        <v>82</v>
      </c>
      <c r="K3" t="s">
        <v>81</v>
      </c>
      <c r="L3" t="s">
        <v>81</v>
      </c>
      <c r="M3" t="s">
        <v>81</v>
      </c>
      <c r="N3" t="s">
        <v>81</v>
      </c>
      <c r="O3" t="s">
        <v>81</v>
      </c>
      <c r="P3" t="s">
        <v>82</v>
      </c>
      <c r="Q3" t="s">
        <v>81</v>
      </c>
      <c r="R3" t="s">
        <v>81</v>
      </c>
      <c r="S3" t="s">
        <v>81</v>
      </c>
      <c r="T3" t="s">
        <v>81</v>
      </c>
      <c r="U3" t="s">
        <v>81</v>
      </c>
      <c r="V3" t="s">
        <v>81</v>
      </c>
      <c r="W3" t="s">
        <v>81</v>
      </c>
      <c r="X3" t="s">
        <v>81</v>
      </c>
      <c r="Y3" t="s">
        <v>81</v>
      </c>
      <c r="Z3" t="s">
        <v>81</v>
      </c>
      <c r="AA3" t="s">
        <v>81</v>
      </c>
      <c r="AB3">
        <v>0</v>
      </c>
      <c r="AC3">
        <v>0</v>
      </c>
      <c r="AD3">
        <v>1</v>
      </c>
      <c r="AE3">
        <v>1</v>
      </c>
      <c r="AF3">
        <v>1</v>
      </c>
      <c r="AG3">
        <v>0</v>
      </c>
      <c r="AH3">
        <v>0</v>
      </c>
      <c r="AI3">
        <v>0</v>
      </c>
      <c r="AJ3">
        <v>0</v>
      </c>
      <c r="AK3">
        <v>1</v>
      </c>
      <c r="AL3">
        <v>1</v>
      </c>
      <c r="AM3">
        <v>1</v>
      </c>
      <c r="AN3">
        <v>1</v>
      </c>
      <c r="AO3">
        <v>1</v>
      </c>
      <c r="AP3">
        <v>0</v>
      </c>
      <c r="AQ3">
        <v>0</v>
      </c>
      <c r="AR3">
        <v>1</v>
      </c>
      <c r="AS3">
        <v>0</v>
      </c>
      <c r="AT3">
        <v>0</v>
      </c>
      <c r="AU3">
        <v>1</v>
      </c>
      <c r="AV3">
        <v>0</v>
      </c>
      <c r="AW3">
        <v>0</v>
      </c>
      <c r="AX3">
        <v>1</v>
      </c>
      <c r="AY3">
        <v>0</v>
      </c>
      <c r="AZ3">
        <v>1</v>
      </c>
      <c r="BA3">
        <v>0</v>
      </c>
      <c r="BB3">
        <v>1</v>
      </c>
      <c r="BC3">
        <v>0</v>
      </c>
      <c r="BD3">
        <v>1</v>
      </c>
      <c r="BE3">
        <v>1</v>
      </c>
      <c r="BF3">
        <v>1</v>
      </c>
      <c r="BG3">
        <v>1</v>
      </c>
      <c r="BH3">
        <v>0</v>
      </c>
      <c r="BI3">
        <v>1</v>
      </c>
      <c r="BJ3">
        <v>0</v>
      </c>
      <c r="BK3">
        <v>0</v>
      </c>
      <c r="BL3">
        <v>1</v>
      </c>
      <c r="BM3">
        <v>1</v>
      </c>
      <c r="BN3">
        <v>0</v>
      </c>
      <c r="BO3">
        <v>0</v>
      </c>
      <c r="BP3">
        <v>1</v>
      </c>
      <c r="BQ3">
        <v>1</v>
      </c>
      <c r="BR3">
        <v>1</v>
      </c>
      <c r="BS3">
        <v>1</v>
      </c>
      <c r="BT3">
        <v>0</v>
      </c>
      <c r="BU3">
        <v>0</v>
      </c>
      <c r="BV3">
        <v>0</v>
      </c>
      <c r="BW3">
        <v>0</v>
      </c>
      <c r="BX3">
        <v>1</v>
      </c>
      <c r="BY3">
        <v>1</v>
      </c>
    </row>
    <row r="4" spans="1:77">
      <c r="A4" t="s">
        <v>292</v>
      </c>
      <c r="B4">
        <v>2009</v>
      </c>
      <c r="C4" t="s">
        <v>290</v>
      </c>
      <c r="D4" t="s">
        <v>1244</v>
      </c>
      <c r="E4">
        <v>23</v>
      </c>
      <c r="F4" t="s">
        <v>81</v>
      </c>
      <c r="G4" t="s">
        <v>81</v>
      </c>
      <c r="H4" t="s">
        <v>81</v>
      </c>
      <c r="I4" t="s">
        <v>81</v>
      </c>
      <c r="J4" t="s">
        <v>81</v>
      </c>
      <c r="K4" t="s">
        <v>81</v>
      </c>
      <c r="L4" t="s">
        <v>82</v>
      </c>
      <c r="M4" t="s">
        <v>81</v>
      </c>
      <c r="N4" t="s">
        <v>81</v>
      </c>
      <c r="O4" t="s">
        <v>81</v>
      </c>
      <c r="P4" t="s">
        <v>81</v>
      </c>
      <c r="Q4" t="s">
        <v>81</v>
      </c>
      <c r="R4" t="s">
        <v>81</v>
      </c>
      <c r="S4" t="s">
        <v>81</v>
      </c>
      <c r="T4" t="s">
        <v>81</v>
      </c>
      <c r="U4" t="s">
        <v>81</v>
      </c>
      <c r="V4" t="s">
        <v>81</v>
      </c>
      <c r="W4" t="s">
        <v>81</v>
      </c>
      <c r="X4" t="s">
        <v>81</v>
      </c>
      <c r="Y4" t="s">
        <v>81</v>
      </c>
      <c r="Z4" t="s">
        <v>81</v>
      </c>
      <c r="AA4" t="s">
        <v>81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0</v>
      </c>
      <c r="AK4">
        <v>0</v>
      </c>
      <c r="AL4">
        <v>1</v>
      </c>
      <c r="AM4">
        <v>1</v>
      </c>
      <c r="AN4">
        <v>1</v>
      </c>
      <c r="AO4">
        <v>1</v>
      </c>
      <c r="AP4">
        <v>0</v>
      </c>
      <c r="AQ4">
        <v>0</v>
      </c>
      <c r="AR4">
        <v>1</v>
      </c>
      <c r="AS4">
        <v>0</v>
      </c>
      <c r="AT4">
        <v>0</v>
      </c>
      <c r="AU4">
        <v>1</v>
      </c>
      <c r="AV4">
        <v>0</v>
      </c>
      <c r="AW4">
        <v>0</v>
      </c>
      <c r="AX4">
        <v>1</v>
      </c>
      <c r="AY4">
        <v>0</v>
      </c>
      <c r="AZ4">
        <v>0</v>
      </c>
      <c r="BA4">
        <v>1</v>
      </c>
      <c r="BB4">
        <v>0</v>
      </c>
      <c r="BC4">
        <v>0</v>
      </c>
      <c r="BD4">
        <v>0</v>
      </c>
      <c r="BE4">
        <v>1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1</v>
      </c>
      <c r="BS4">
        <v>0</v>
      </c>
      <c r="BT4">
        <v>0</v>
      </c>
      <c r="BU4">
        <v>0</v>
      </c>
      <c r="BV4">
        <v>0</v>
      </c>
      <c r="BW4">
        <v>0</v>
      </c>
      <c r="BX4">
        <v>1</v>
      </c>
      <c r="BY4">
        <v>0</v>
      </c>
    </row>
    <row r="5" spans="1:77">
      <c r="A5" t="s">
        <v>293</v>
      </c>
      <c r="B5">
        <v>2009</v>
      </c>
      <c r="C5" t="s">
        <v>290</v>
      </c>
      <c r="D5" t="s">
        <v>1244</v>
      </c>
      <c r="E5">
        <v>2</v>
      </c>
      <c r="F5" t="s">
        <v>81</v>
      </c>
      <c r="G5" t="s">
        <v>81</v>
      </c>
      <c r="H5" t="s">
        <v>81</v>
      </c>
      <c r="I5" t="s">
        <v>81</v>
      </c>
      <c r="J5" t="s">
        <v>81</v>
      </c>
      <c r="K5" t="s">
        <v>81</v>
      </c>
      <c r="L5" t="s">
        <v>81</v>
      </c>
      <c r="M5" t="s">
        <v>81</v>
      </c>
      <c r="N5" t="s">
        <v>81</v>
      </c>
      <c r="O5" t="s">
        <v>81</v>
      </c>
      <c r="P5" t="s">
        <v>81</v>
      </c>
      <c r="Q5" t="s">
        <v>81</v>
      </c>
      <c r="R5" t="s">
        <v>81</v>
      </c>
      <c r="S5" t="s">
        <v>81</v>
      </c>
      <c r="T5" t="s">
        <v>81</v>
      </c>
      <c r="U5" t="s">
        <v>81</v>
      </c>
      <c r="V5" t="s">
        <v>81</v>
      </c>
      <c r="W5" t="s">
        <v>81</v>
      </c>
      <c r="X5" t="s">
        <v>81</v>
      </c>
      <c r="Y5" t="s">
        <v>81</v>
      </c>
      <c r="Z5" t="s">
        <v>82</v>
      </c>
      <c r="AA5" t="s">
        <v>81</v>
      </c>
      <c r="AB5">
        <v>0</v>
      </c>
      <c r="AC5">
        <v>1</v>
      </c>
      <c r="AD5">
        <v>1</v>
      </c>
      <c r="AE5">
        <v>0</v>
      </c>
      <c r="AF5">
        <v>0</v>
      </c>
      <c r="AG5">
        <v>1</v>
      </c>
      <c r="AH5">
        <v>0</v>
      </c>
      <c r="AI5">
        <v>0</v>
      </c>
      <c r="AJ5">
        <v>1</v>
      </c>
      <c r="AK5">
        <v>0</v>
      </c>
      <c r="AL5">
        <v>1</v>
      </c>
      <c r="AM5">
        <v>1</v>
      </c>
      <c r="AN5">
        <v>1</v>
      </c>
      <c r="AO5">
        <v>1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1</v>
      </c>
      <c r="AY5">
        <v>0</v>
      </c>
      <c r="AZ5">
        <v>0</v>
      </c>
      <c r="BA5">
        <v>0</v>
      </c>
      <c r="BB5">
        <v>0</v>
      </c>
      <c r="BC5">
        <v>1</v>
      </c>
      <c r="BD5">
        <v>0</v>
      </c>
      <c r="BE5">
        <v>1</v>
      </c>
      <c r="BF5">
        <v>1</v>
      </c>
      <c r="BG5">
        <v>0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1</v>
      </c>
      <c r="BR5">
        <v>0</v>
      </c>
      <c r="BS5">
        <v>1</v>
      </c>
      <c r="BT5">
        <v>0</v>
      </c>
      <c r="BU5">
        <v>1</v>
      </c>
      <c r="BV5">
        <v>0</v>
      </c>
      <c r="BW5">
        <v>0</v>
      </c>
      <c r="BX5">
        <v>0</v>
      </c>
      <c r="BY5">
        <v>0</v>
      </c>
    </row>
    <row r="6" spans="1:77">
      <c r="A6" t="s">
        <v>294</v>
      </c>
      <c r="B6">
        <v>2010</v>
      </c>
      <c r="C6" t="s">
        <v>290</v>
      </c>
      <c r="D6" t="s">
        <v>1244</v>
      </c>
      <c r="E6">
        <v>2</v>
      </c>
      <c r="F6" t="s">
        <v>81</v>
      </c>
      <c r="G6" t="s">
        <v>81</v>
      </c>
      <c r="H6" t="s">
        <v>81</v>
      </c>
      <c r="I6" t="s">
        <v>81</v>
      </c>
      <c r="J6" t="s">
        <v>81</v>
      </c>
      <c r="K6" t="s">
        <v>81</v>
      </c>
      <c r="L6" t="s">
        <v>81</v>
      </c>
      <c r="M6" t="s">
        <v>81</v>
      </c>
      <c r="N6" t="s">
        <v>81</v>
      </c>
      <c r="O6" t="s">
        <v>81</v>
      </c>
      <c r="P6" t="s">
        <v>81</v>
      </c>
      <c r="Q6" t="s">
        <v>81</v>
      </c>
      <c r="R6" t="s">
        <v>81</v>
      </c>
      <c r="S6" t="s">
        <v>81</v>
      </c>
      <c r="T6" t="s">
        <v>81</v>
      </c>
      <c r="U6" t="s">
        <v>81</v>
      </c>
      <c r="V6" t="s">
        <v>81</v>
      </c>
      <c r="W6" t="s">
        <v>81</v>
      </c>
      <c r="X6" t="s">
        <v>81</v>
      </c>
      <c r="Y6" t="s">
        <v>81</v>
      </c>
      <c r="Z6" t="s">
        <v>82</v>
      </c>
      <c r="AA6" t="s">
        <v>81</v>
      </c>
      <c r="AB6">
        <v>1</v>
      </c>
      <c r="AC6">
        <v>1</v>
      </c>
      <c r="AD6">
        <v>1</v>
      </c>
      <c r="AE6">
        <v>1</v>
      </c>
      <c r="AF6">
        <v>0</v>
      </c>
      <c r="AG6">
        <v>1</v>
      </c>
      <c r="AH6">
        <v>0</v>
      </c>
      <c r="AI6">
        <v>1</v>
      </c>
      <c r="AJ6">
        <v>1</v>
      </c>
      <c r="AK6">
        <v>0</v>
      </c>
      <c r="AL6">
        <v>1</v>
      </c>
      <c r="AM6">
        <v>1</v>
      </c>
      <c r="AN6">
        <v>1</v>
      </c>
      <c r="AO6">
        <v>1</v>
      </c>
      <c r="AP6">
        <v>0</v>
      </c>
      <c r="AQ6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1</v>
      </c>
      <c r="AY6">
        <v>1</v>
      </c>
      <c r="AZ6">
        <v>0</v>
      </c>
      <c r="BA6">
        <v>1</v>
      </c>
      <c r="BB6">
        <v>0</v>
      </c>
      <c r="BC6">
        <v>1</v>
      </c>
      <c r="BD6">
        <v>0</v>
      </c>
      <c r="BE6">
        <v>1</v>
      </c>
      <c r="BF6">
        <v>1</v>
      </c>
      <c r="BG6">
        <v>0</v>
      </c>
      <c r="BH6">
        <v>1</v>
      </c>
      <c r="BI6">
        <v>0</v>
      </c>
      <c r="BJ6">
        <v>1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1</v>
      </c>
      <c r="BR6">
        <v>1</v>
      </c>
      <c r="BS6">
        <v>1</v>
      </c>
      <c r="BT6">
        <v>0</v>
      </c>
      <c r="BU6">
        <v>1</v>
      </c>
      <c r="BV6">
        <v>0</v>
      </c>
      <c r="BW6">
        <v>0</v>
      </c>
      <c r="BX6">
        <v>1</v>
      </c>
      <c r="BY6">
        <v>0</v>
      </c>
    </row>
    <row r="7" spans="1:77">
      <c r="A7" t="s">
        <v>295</v>
      </c>
      <c r="B7">
        <v>2010</v>
      </c>
      <c r="C7" t="s">
        <v>290</v>
      </c>
      <c r="D7" t="s">
        <v>1244</v>
      </c>
      <c r="E7">
        <v>570</v>
      </c>
      <c r="F7" t="s">
        <v>81</v>
      </c>
      <c r="G7" t="s">
        <v>81</v>
      </c>
      <c r="H7" t="s">
        <v>81</v>
      </c>
      <c r="I7" t="s">
        <v>81</v>
      </c>
      <c r="J7" t="s">
        <v>81</v>
      </c>
      <c r="K7" t="s">
        <v>81</v>
      </c>
      <c r="L7" t="s">
        <v>81</v>
      </c>
      <c r="M7" t="s">
        <v>81</v>
      </c>
      <c r="N7" t="s">
        <v>81</v>
      </c>
      <c r="O7" t="s">
        <v>81</v>
      </c>
      <c r="P7" t="s">
        <v>81</v>
      </c>
      <c r="Q7" t="s">
        <v>81</v>
      </c>
      <c r="R7" t="s">
        <v>81</v>
      </c>
      <c r="S7" t="s">
        <v>81</v>
      </c>
      <c r="T7" t="s">
        <v>81</v>
      </c>
      <c r="U7" t="s">
        <v>81</v>
      </c>
      <c r="V7" t="s">
        <v>81</v>
      </c>
      <c r="W7" t="s">
        <v>81</v>
      </c>
      <c r="X7" t="s">
        <v>81</v>
      </c>
      <c r="Y7" t="s">
        <v>81</v>
      </c>
      <c r="Z7" t="s">
        <v>82</v>
      </c>
      <c r="AA7" t="s">
        <v>81</v>
      </c>
      <c r="AB7">
        <v>0</v>
      </c>
      <c r="AC7">
        <v>0</v>
      </c>
      <c r="AD7">
        <v>1</v>
      </c>
      <c r="AE7">
        <v>1</v>
      </c>
      <c r="AF7">
        <v>0</v>
      </c>
      <c r="AG7">
        <v>1</v>
      </c>
      <c r="AH7">
        <v>0</v>
      </c>
      <c r="AI7">
        <v>0</v>
      </c>
      <c r="AJ7">
        <v>1</v>
      </c>
      <c r="AK7">
        <v>0</v>
      </c>
      <c r="AL7">
        <v>0</v>
      </c>
      <c r="AM7">
        <v>0</v>
      </c>
      <c r="AN7">
        <v>1</v>
      </c>
      <c r="AO7">
        <v>1</v>
      </c>
      <c r="AP7">
        <v>0</v>
      </c>
      <c r="AQ7">
        <v>0</v>
      </c>
      <c r="AR7">
        <v>1</v>
      </c>
      <c r="AS7">
        <v>0</v>
      </c>
      <c r="AT7">
        <v>0</v>
      </c>
      <c r="AU7">
        <v>1</v>
      </c>
      <c r="AV7">
        <v>0</v>
      </c>
      <c r="AW7">
        <v>0</v>
      </c>
      <c r="AX7">
        <v>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1</v>
      </c>
      <c r="BF7">
        <v>1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1</v>
      </c>
      <c r="BR7">
        <v>0</v>
      </c>
      <c r="BS7">
        <v>1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</row>
    <row r="8" spans="1:77">
      <c r="A8" t="s">
        <v>296</v>
      </c>
      <c r="B8">
        <v>2010</v>
      </c>
      <c r="C8" t="s">
        <v>290</v>
      </c>
      <c r="D8" t="s">
        <v>1244</v>
      </c>
      <c r="E8">
        <v>570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81</v>
      </c>
      <c r="R8" t="s">
        <v>81</v>
      </c>
      <c r="S8" t="s">
        <v>81</v>
      </c>
      <c r="T8" t="s">
        <v>81</v>
      </c>
      <c r="U8" t="s">
        <v>81</v>
      </c>
      <c r="V8" t="s">
        <v>81</v>
      </c>
      <c r="W8" t="s">
        <v>81</v>
      </c>
      <c r="X8" t="s">
        <v>81</v>
      </c>
      <c r="Y8" t="s">
        <v>81</v>
      </c>
      <c r="Z8" t="s">
        <v>82</v>
      </c>
      <c r="AA8" t="s">
        <v>81</v>
      </c>
      <c r="AB8">
        <v>0</v>
      </c>
      <c r="AC8">
        <v>0</v>
      </c>
      <c r="AD8">
        <v>1</v>
      </c>
      <c r="AE8">
        <v>1</v>
      </c>
      <c r="AF8">
        <v>0</v>
      </c>
      <c r="AG8">
        <v>1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1</v>
      </c>
      <c r="AO8">
        <v>1</v>
      </c>
      <c r="AP8">
        <v>0</v>
      </c>
      <c r="AQ8">
        <v>0</v>
      </c>
      <c r="AR8">
        <v>1</v>
      </c>
      <c r="AS8">
        <v>0</v>
      </c>
      <c r="AT8">
        <v>0</v>
      </c>
      <c r="AU8">
        <v>1</v>
      </c>
      <c r="AV8">
        <v>0</v>
      </c>
      <c r="AW8">
        <v>0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1</v>
      </c>
      <c r="BF8">
        <v>1</v>
      </c>
      <c r="BG8">
        <v>0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1</v>
      </c>
      <c r="BR8">
        <v>0</v>
      </c>
      <c r="BS8">
        <v>1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</row>
    <row r="9" spans="1:77">
      <c r="A9" t="s">
        <v>297</v>
      </c>
      <c r="B9">
        <v>2010</v>
      </c>
      <c r="C9" t="s">
        <v>290</v>
      </c>
      <c r="D9" t="s">
        <v>1244</v>
      </c>
      <c r="E9">
        <v>570</v>
      </c>
      <c r="F9" t="s">
        <v>81</v>
      </c>
      <c r="G9" t="s">
        <v>81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M9" t="s">
        <v>81</v>
      </c>
      <c r="N9" t="s">
        <v>81</v>
      </c>
      <c r="O9" t="s">
        <v>81</v>
      </c>
      <c r="P9" t="s">
        <v>81</v>
      </c>
      <c r="Q9" t="s">
        <v>81</v>
      </c>
      <c r="R9" t="s">
        <v>81</v>
      </c>
      <c r="S9" t="s">
        <v>81</v>
      </c>
      <c r="T9" t="s">
        <v>81</v>
      </c>
      <c r="U9" t="s">
        <v>81</v>
      </c>
      <c r="V9" t="s">
        <v>81</v>
      </c>
      <c r="W9" t="s">
        <v>81</v>
      </c>
      <c r="X9" t="s">
        <v>81</v>
      </c>
      <c r="Y9" t="s">
        <v>81</v>
      </c>
      <c r="Z9" t="s">
        <v>82</v>
      </c>
      <c r="AA9" t="s">
        <v>81</v>
      </c>
      <c r="AB9">
        <v>0</v>
      </c>
      <c r="AC9">
        <v>0</v>
      </c>
      <c r="AD9">
        <v>1</v>
      </c>
      <c r="AE9">
        <v>1</v>
      </c>
      <c r="AF9">
        <v>0</v>
      </c>
      <c r="AG9">
        <v>1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0</v>
      </c>
      <c r="AR9">
        <v>1</v>
      </c>
      <c r="AS9">
        <v>0</v>
      </c>
      <c r="AT9">
        <v>0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1</v>
      </c>
      <c r="BF9">
        <v>1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1</v>
      </c>
      <c r="BR9">
        <v>0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</row>
    <row r="10" spans="1:77">
      <c r="A10" t="s">
        <v>298</v>
      </c>
      <c r="B10">
        <v>2010</v>
      </c>
      <c r="C10" t="s">
        <v>290</v>
      </c>
      <c r="D10" t="s">
        <v>1244</v>
      </c>
      <c r="E10">
        <v>570</v>
      </c>
      <c r="F10" t="s">
        <v>81</v>
      </c>
      <c r="G10" t="s">
        <v>81</v>
      </c>
      <c r="H10" t="s">
        <v>81</v>
      </c>
      <c r="I10" t="s">
        <v>81</v>
      </c>
      <c r="J10" t="s">
        <v>81</v>
      </c>
      <c r="K10" t="s">
        <v>81</v>
      </c>
      <c r="L10" t="s">
        <v>81</v>
      </c>
      <c r="M10" t="s">
        <v>81</v>
      </c>
      <c r="N10" t="s">
        <v>81</v>
      </c>
      <c r="O10" t="s">
        <v>81</v>
      </c>
      <c r="P10" t="s">
        <v>81</v>
      </c>
      <c r="Q10" t="s">
        <v>81</v>
      </c>
      <c r="R10" t="s">
        <v>81</v>
      </c>
      <c r="S10" t="s">
        <v>81</v>
      </c>
      <c r="T10" t="s">
        <v>81</v>
      </c>
      <c r="U10" t="s">
        <v>81</v>
      </c>
      <c r="V10" t="s">
        <v>81</v>
      </c>
      <c r="W10" t="s">
        <v>81</v>
      </c>
      <c r="X10" t="s">
        <v>81</v>
      </c>
      <c r="Y10" t="s">
        <v>81</v>
      </c>
      <c r="Z10" t="s">
        <v>82</v>
      </c>
      <c r="AA10" t="s">
        <v>81</v>
      </c>
      <c r="AB10">
        <v>0</v>
      </c>
      <c r="AC10">
        <v>0</v>
      </c>
      <c r="AD10">
        <v>1</v>
      </c>
      <c r="AE10">
        <v>1</v>
      </c>
      <c r="AF10">
        <v>0</v>
      </c>
      <c r="AG10">
        <v>1</v>
      </c>
      <c r="AH10">
        <v>0</v>
      </c>
      <c r="AI10">
        <v>0</v>
      </c>
      <c r="AJ10">
        <v>1</v>
      </c>
      <c r="AK10">
        <v>0</v>
      </c>
      <c r="AL10">
        <v>0</v>
      </c>
      <c r="AM10">
        <v>0</v>
      </c>
      <c r="AN10">
        <v>1</v>
      </c>
      <c r="AO10">
        <v>1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1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1</v>
      </c>
      <c r="BG10">
        <v>0</v>
      </c>
      <c r="BH10">
        <v>1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1</v>
      </c>
      <c r="BR10">
        <v>0</v>
      </c>
      <c r="BS10">
        <v>1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</row>
    <row r="11" spans="1:77">
      <c r="A11" t="s">
        <v>299</v>
      </c>
      <c r="B11">
        <v>2010</v>
      </c>
      <c r="C11" t="s">
        <v>290</v>
      </c>
      <c r="D11" t="s">
        <v>1244</v>
      </c>
      <c r="E11">
        <v>570</v>
      </c>
      <c r="F11" t="s">
        <v>81</v>
      </c>
      <c r="G11" t="s">
        <v>81</v>
      </c>
      <c r="H11" t="s">
        <v>81</v>
      </c>
      <c r="I11" t="s">
        <v>81</v>
      </c>
      <c r="J11" t="s">
        <v>81</v>
      </c>
      <c r="K11" t="s">
        <v>81</v>
      </c>
      <c r="L11" t="s">
        <v>81</v>
      </c>
      <c r="M11" t="s">
        <v>81</v>
      </c>
      <c r="N11" t="s">
        <v>81</v>
      </c>
      <c r="O11" t="s">
        <v>81</v>
      </c>
      <c r="P11" t="s">
        <v>81</v>
      </c>
      <c r="Q11" t="s">
        <v>81</v>
      </c>
      <c r="R11" t="s">
        <v>81</v>
      </c>
      <c r="S11" t="s">
        <v>81</v>
      </c>
      <c r="T11" t="s">
        <v>81</v>
      </c>
      <c r="U11" t="s">
        <v>81</v>
      </c>
      <c r="V11" t="s">
        <v>81</v>
      </c>
      <c r="W11" t="s">
        <v>81</v>
      </c>
      <c r="X11" t="s">
        <v>81</v>
      </c>
      <c r="Y11" t="s">
        <v>81</v>
      </c>
      <c r="Z11" t="s">
        <v>82</v>
      </c>
      <c r="AA11" t="s">
        <v>81</v>
      </c>
      <c r="AB11">
        <v>0</v>
      </c>
      <c r="AC11">
        <v>0</v>
      </c>
      <c r="AD11">
        <v>1</v>
      </c>
      <c r="AE11">
        <v>1</v>
      </c>
      <c r="AF11">
        <v>0</v>
      </c>
      <c r="AG11">
        <v>1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1</v>
      </c>
      <c r="AO11">
        <v>1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1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</v>
      </c>
      <c r="BF11">
        <v>1</v>
      </c>
      <c r="BG11">
        <v>1</v>
      </c>
      <c r="BH11">
        <v>1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1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</row>
    <row r="12" spans="1:77">
      <c r="A12" t="s">
        <v>300</v>
      </c>
      <c r="B12">
        <v>2010</v>
      </c>
      <c r="C12" t="s">
        <v>290</v>
      </c>
      <c r="D12" t="s">
        <v>1244</v>
      </c>
      <c r="E12">
        <v>570</v>
      </c>
      <c r="F12" t="s">
        <v>81</v>
      </c>
      <c r="G12" t="s">
        <v>81</v>
      </c>
      <c r="H12" t="s">
        <v>81</v>
      </c>
      <c r="I12" t="s">
        <v>81</v>
      </c>
      <c r="J12" t="s">
        <v>81</v>
      </c>
      <c r="K12" t="s">
        <v>81</v>
      </c>
      <c r="L12" t="s">
        <v>81</v>
      </c>
      <c r="M12" t="s">
        <v>81</v>
      </c>
      <c r="N12" t="s">
        <v>81</v>
      </c>
      <c r="O12" t="s">
        <v>81</v>
      </c>
      <c r="P12" t="s">
        <v>81</v>
      </c>
      <c r="Q12" t="s">
        <v>81</v>
      </c>
      <c r="R12" t="s">
        <v>81</v>
      </c>
      <c r="S12" t="s">
        <v>81</v>
      </c>
      <c r="T12" t="s">
        <v>81</v>
      </c>
      <c r="U12" t="s">
        <v>81</v>
      </c>
      <c r="V12" t="s">
        <v>81</v>
      </c>
      <c r="W12" t="s">
        <v>81</v>
      </c>
      <c r="X12" t="s">
        <v>81</v>
      </c>
      <c r="Y12" t="s">
        <v>81</v>
      </c>
      <c r="Z12" t="s">
        <v>82</v>
      </c>
      <c r="AA12" t="s">
        <v>81</v>
      </c>
      <c r="AB12">
        <v>0</v>
      </c>
      <c r="AC12">
        <v>0</v>
      </c>
      <c r="AD12">
        <v>1</v>
      </c>
      <c r="AE12">
        <v>1</v>
      </c>
      <c r="AF12">
        <v>0</v>
      </c>
      <c r="AG12">
        <v>1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1</v>
      </c>
      <c r="AO12">
        <v>1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1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1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1</v>
      </c>
      <c r="BR12">
        <v>0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</row>
    <row r="13" spans="1:77">
      <c r="A13" t="s">
        <v>301</v>
      </c>
      <c r="B13">
        <v>2010</v>
      </c>
      <c r="C13" t="s">
        <v>290</v>
      </c>
      <c r="D13" t="s">
        <v>1244</v>
      </c>
      <c r="E13">
        <v>570</v>
      </c>
      <c r="F13" t="s">
        <v>81</v>
      </c>
      <c r="G13" t="s">
        <v>81</v>
      </c>
      <c r="H13" t="s">
        <v>81</v>
      </c>
      <c r="I13" t="s">
        <v>81</v>
      </c>
      <c r="J13" t="s">
        <v>81</v>
      </c>
      <c r="K13" t="s">
        <v>81</v>
      </c>
      <c r="L13" t="s">
        <v>81</v>
      </c>
      <c r="M13" t="s">
        <v>81</v>
      </c>
      <c r="N13" t="s">
        <v>81</v>
      </c>
      <c r="O13" t="s">
        <v>81</v>
      </c>
      <c r="P13" t="s">
        <v>81</v>
      </c>
      <c r="Q13" t="s">
        <v>81</v>
      </c>
      <c r="R13" t="s">
        <v>81</v>
      </c>
      <c r="S13" t="s">
        <v>81</v>
      </c>
      <c r="T13" t="s">
        <v>81</v>
      </c>
      <c r="U13" t="s">
        <v>81</v>
      </c>
      <c r="V13" t="s">
        <v>81</v>
      </c>
      <c r="W13" t="s">
        <v>81</v>
      </c>
      <c r="X13" t="s">
        <v>81</v>
      </c>
      <c r="Y13" t="s">
        <v>81</v>
      </c>
      <c r="Z13" t="s">
        <v>82</v>
      </c>
      <c r="AA13" t="s">
        <v>81</v>
      </c>
      <c r="AB13">
        <v>0</v>
      </c>
      <c r="AC13">
        <v>1</v>
      </c>
      <c r="AD13">
        <v>1</v>
      </c>
      <c r="AE13">
        <v>1</v>
      </c>
      <c r="AF13">
        <v>0</v>
      </c>
      <c r="AG13">
        <v>1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1</v>
      </c>
      <c r="AO13">
        <v>1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1</v>
      </c>
      <c r="AV13">
        <v>0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1</v>
      </c>
      <c r="BF13">
        <v>1</v>
      </c>
      <c r="BG13">
        <v>0</v>
      </c>
      <c r="BH13">
        <v>1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1</v>
      </c>
      <c r="BQ13">
        <v>1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</row>
    <row r="14" spans="1:77">
      <c r="A14" t="s">
        <v>302</v>
      </c>
      <c r="B14">
        <v>2010</v>
      </c>
      <c r="C14" t="s">
        <v>290</v>
      </c>
      <c r="D14" t="s">
        <v>1244</v>
      </c>
      <c r="E14">
        <v>570</v>
      </c>
      <c r="F14" t="s">
        <v>81</v>
      </c>
      <c r="G14" t="s">
        <v>81</v>
      </c>
      <c r="H14" t="s">
        <v>81</v>
      </c>
      <c r="I14" t="s">
        <v>81</v>
      </c>
      <c r="J14" t="s">
        <v>81</v>
      </c>
      <c r="K14" t="s">
        <v>81</v>
      </c>
      <c r="L14" t="s">
        <v>81</v>
      </c>
      <c r="M14" t="s">
        <v>81</v>
      </c>
      <c r="N14" t="s">
        <v>81</v>
      </c>
      <c r="O14" t="s">
        <v>81</v>
      </c>
      <c r="P14" t="s">
        <v>81</v>
      </c>
      <c r="Q14" t="s">
        <v>81</v>
      </c>
      <c r="R14" t="s">
        <v>81</v>
      </c>
      <c r="S14" t="s">
        <v>81</v>
      </c>
      <c r="T14" t="s">
        <v>81</v>
      </c>
      <c r="U14" t="s">
        <v>81</v>
      </c>
      <c r="V14" t="s">
        <v>81</v>
      </c>
      <c r="W14" t="s">
        <v>81</v>
      </c>
      <c r="X14" t="s">
        <v>81</v>
      </c>
      <c r="Y14" t="s">
        <v>81</v>
      </c>
      <c r="Z14" t="s">
        <v>82</v>
      </c>
      <c r="AA14" t="s">
        <v>81</v>
      </c>
      <c r="AB14">
        <v>0</v>
      </c>
      <c r="AC14">
        <v>0</v>
      </c>
      <c r="AD14">
        <v>1</v>
      </c>
      <c r="AE14">
        <v>1</v>
      </c>
      <c r="AF14">
        <v>0</v>
      </c>
      <c r="AG14">
        <v>1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1</v>
      </c>
      <c r="AV14">
        <v>0</v>
      </c>
      <c r="AW14">
        <v>0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1</v>
      </c>
      <c r="BF14">
        <v>1</v>
      </c>
      <c r="BG14">
        <v>0</v>
      </c>
      <c r="BH14">
        <v>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1</v>
      </c>
      <c r="BQ14">
        <v>1</v>
      </c>
      <c r="BR14">
        <v>0</v>
      </c>
      <c r="BS14">
        <v>1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</row>
    <row r="15" spans="1:77">
      <c r="A15" t="s">
        <v>303</v>
      </c>
      <c r="B15">
        <v>2010</v>
      </c>
      <c r="C15" t="s">
        <v>290</v>
      </c>
      <c r="D15" t="s">
        <v>1244</v>
      </c>
      <c r="E15">
        <v>755</v>
      </c>
      <c r="F15" t="s">
        <v>81</v>
      </c>
      <c r="G15" t="s">
        <v>81</v>
      </c>
      <c r="H15" t="s">
        <v>81</v>
      </c>
      <c r="I15" t="s">
        <v>81</v>
      </c>
      <c r="J15" t="s">
        <v>82</v>
      </c>
      <c r="K15" t="s">
        <v>81</v>
      </c>
      <c r="L15" t="s">
        <v>81</v>
      </c>
      <c r="M15" t="s">
        <v>81</v>
      </c>
      <c r="N15" t="s">
        <v>81</v>
      </c>
      <c r="O15" t="s">
        <v>81</v>
      </c>
      <c r="P15" t="s">
        <v>81</v>
      </c>
      <c r="Q15" t="s">
        <v>81</v>
      </c>
      <c r="R15" t="s">
        <v>81</v>
      </c>
      <c r="S15" t="s">
        <v>81</v>
      </c>
      <c r="T15" t="s">
        <v>81</v>
      </c>
      <c r="U15" t="s">
        <v>81</v>
      </c>
      <c r="V15" t="s">
        <v>81</v>
      </c>
      <c r="W15" t="s">
        <v>82</v>
      </c>
      <c r="X15" t="s">
        <v>81</v>
      </c>
      <c r="Y15" t="s">
        <v>81</v>
      </c>
      <c r="Z15" t="s">
        <v>81</v>
      </c>
      <c r="AA15" t="s">
        <v>81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</row>
    <row r="16" spans="1:77">
      <c r="A16" t="s">
        <v>304</v>
      </c>
      <c r="B16">
        <v>2010</v>
      </c>
      <c r="C16" t="s">
        <v>290</v>
      </c>
      <c r="D16" t="s">
        <v>1244</v>
      </c>
      <c r="E16">
        <v>108</v>
      </c>
      <c r="F16" t="s">
        <v>81</v>
      </c>
      <c r="G16" t="s">
        <v>81</v>
      </c>
      <c r="H16" t="s">
        <v>81</v>
      </c>
      <c r="I16" t="s">
        <v>81</v>
      </c>
      <c r="J16" t="s">
        <v>81</v>
      </c>
      <c r="K16" t="s">
        <v>81</v>
      </c>
      <c r="L16" t="s">
        <v>81</v>
      </c>
      <c r="M16" t="s">
        <v>81</v>
      </c>
      <c r="N16" t="s">
        <v>81</v>
      </c>
      <c r="O16" t="s">
        <v>81</v>
      </c>
      <c r="P16" t="s">
        <v>81</v>
      </c>
      <c r="Q16" t="s">
        <v>81</v>
      </c>
      <c r="R16" t="s">
        <v>81</v>
      </c>
      <c r="S16" t="s">
        <v>81</v>
      </c>
      <c r="T16" t="s">
        <v>81</v>
      </c>
      <c r="U16" t="s">
        <v>81</v>
      </c>
      <c r="V16" t="s">
        <v>81</v>
      </c>
      <c r="W16" t="s">
        <v>81</v>
      </c>
      <c r="X16" t="s">
        <v>81</v>
      </c>
      <c r="Y16" t="s">
        <v>81</v>
      </c>
      <c r="Z16" t="s">
        <v>81</v>
      </c>
      <c r="AA16" t="s">
        <v>81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1</v>
      </c>
      <c r="AP16">
        <v>0</v>
      </c>
      <c r="AQ16">
        <v>0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1</v>
      </c>
      <c r="BF16">
        <v>1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1</v>
      </c>
      <c r="BR16">
        <v>0</v>
      </c>
      <c r="BS16">
        <v>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</row>
    <row r="17" spans="1:77">
      <c r="A17" t="s">
        <v>305</v>
      </c>
      <c r="B17">
        <v>2010</v>
      </c>
      <c r="C17" t="s">
        <v>290</v>
      </c>
      <c r="D17" t="s">
        <v>1244</v>
      </c>
      <c r="E17">
        <v>23</v>
      </c>
      <c r="F17" t="s">
        <v>81</v>
      </c>
      <c r="G17" t="s">
        <v>81</v>
      </c>
      <c r="H17" t="s">
        <v>81</v>
      </c>
      <c r="I17" t="s">
        <v>81</v>
      </c>
      <c r="J17" t="s">
        <v>81</v>
      </c>
      <c r="K17" t="s">
        <v>81</v>
      </c>
      <c r="L17" t="s">
        <v>82</v>
      </c>
      <c r="M17" t="s">
        <v>81</v>
      </c>
      <c r="N17" t="s">
        <v>81</v>
      </c>
      <c r="O17" t="s">
        <v>81</v>
      </c>
      <c r="P17" t="s">
        <v>81</v>
      </c>
      <c r="Q17" t="s">
        <v>81</v>
      </c>
      <c r="R17" t="s">
        <v>81</v>
      </c>
      <c r="S17" t="s">
        <v>81</v>
      </c>
      <c r="T17" t="s">
        <v>81</v>
      </c>
      <c r="U17" t="s">
        <v>81</v>
      </c>
      <c r="V17" t="s">
        <v>81</v>
      </c>
      <c r="W17" t="s">
        <v>81</v>
      </c>
      <c r="X17" t="s">
        <v>81</v>
      </c>
      <c r="Y17" t="s">
        <v>81</v>
      </c>
      <c r="Z17" t="s">
        <v>81</v>
      </c>
      <c r="AA17" t="s">
        <v>81</v>
      </c>
      <c r="AB17">
        <v>0</v>
      </c>
      <c r="AC17">
        <v>0</v>
      </c>
      <c r="AD17">
        <v>1</v>
      </c>
      <c r="AE17">
        <v>1</v>
      </c>
      <c r="AF17">
        <v>0</v>
      </c>
      <c r="AG17">
        <v>1</v>
      </c>
      <c r="AH17">
        <v>0</v>
      </c>
      <c r="AI17">
        <v>1</v>
      </c>
      <c r="AJ17">
        <v>1</v>
      </c>
      <c r="AK17">
        <v>0</v>
      </c>
      <c r="AL17">
        <v>1</v>
      </c>
      <c r="AM17">
        <v>1</v>
      </c>
      <c r="AN17">
        <v>1</v>
      </c>
      <c r="AO17">
        <v>1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1</v>
      </c>
      <c r="AV17">
        <v>0</v>
      </c>
      <c r="AW17">
        <v>0</v>
      </c>
      <c r="AX17">
        <v>1</v>
      </c>
      <c r="AY17">
        <v>0</v>
      </c>
      <c r="AZ17">
        <v>0</v>
      </c>
      <c r="BA17">
        <v>1</v>
      </c>
      <c r="BB17">
        <v>0</v>
      </c>
      <c r="BC17">
        <v>0</v>
      </c>
      <c r="BD17">
        <v>0</v>
      </c>
      <c r="BE17">
        <v>1</v>
      </c>
      <c r="BF17">
        <v>1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1</v>
      </c>
      <c r="BR17">
        <v>1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1</v>
      </c>
      <c r="BY17">
        <v>0</v>
      </c>
    </row>
    <row r="18" spans="1:77">
      <c r="A18" t="s">
        <v>306</v>
      </c>
      <c r="B18">
        <v>2010</v>
      </c>
      <c r="C18" t="s">
        <v>290</v>
      </c>
      <c r="D18" t="s">
        <v>1244</v>
      </c>
      <c r="E18">
        <v>570</v>
      </c>
      <c r="F18" t="s">
        <v>81</v>
      </c>
      <c r="G18" t="s">
        <v>81</v>
      </c>
      <c r="H18" t="s">
        <v>81</v>
      </c>
      <c r="I18" t="s">
        <v>81</v>
      </c>
      <c r="J18" t="s">
        <v>81</v>
      </c>
      <c r="K18" t="s">
        <v>81</v>
      </c>
      <c r="L18" t="s">
        <v>81</v>
      </c>
      <c r="M18" t="s">
        <v>81</v>
      </c>
      <c r="N18" t="s">
        <v>81</v>
      </c>
      <c r="O18" t="s">
        <v>81</v>
      </c>
      <c r="P18" t="s">
        <v>81</v>
      </c>
      <c r="Q18" t="s">
        <v>81</v>
      </c>
      <c r="R18" t="s">
        <v>81</v>
      </c>
      <c r="S18" t="s">
        <v>81</v>
      </c>
      <c r="T18" t="s">
        <v>81</v>
      </c>
      <c r="U18" t="s">
        <v>81</v>
      </c>
      <c r="V18" t="s">
        <v>81</v>
      </c>
      <c r="W18" t="s">
        <v>81</v>
      </c>
      <c r="X18" t="s">
        <v>81</v>
      </c>
      <c r="Y18" t="s">
        <v>81</v>
      </c>
      <c r="Z18" t="s">
        <v>82</v>
      </c>
      <c r="AA18" t="s">
        <v>81</v>
      </c>
      <c r="AB18">
        <v>0</v>
      </c>
      <c r="AC18">
        <v>0</v>
      </c>
      <c r="AD18">
        <v>1</v>
      </c>
      <c r="AE18">
        <v>1</v>
      </c>
      <c r="AF18">
        <v>0</v>
      </c>
      <c r="AG18">
        <v>1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1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1</v>
      </c>
      <c r="AV18">
        <v>0</v>
      </c>
      <c r="AW18">
        <v>0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1</v>
      </c>
      <c r="BF18">
        <v>1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1</v>
      </c>
      <c r="BR18">
        <v>0</v>
      </c>
      <c r="BS18">
        <v>1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</row>
    <row r="19" spans="1:77">
      <c r="A19" t="s">
        <v>307</v>
      </c>
      <c r="B19">
        <v>2010</v>
      </c>
      <c r="C19" t="s">
        <v>290</v>
      </c>
      <c r="D19" t="s">
        <v>1244</v>
      </c>
      <c r="E19">
        <v>52</v>
      </c>
      <c r="F19" t="s">
        <v>81</v>
      </c>
      <c r="G19" t="s">
        <v>81</v>
      </c>
      <c r="H19" t="s">
        <v>81</v>
      </c>
      <c r="I19" t="s">
        <v>81</v>
      </c>
      <c r="J19" t="s">
        <v>82</v>
      </c>
      <c r="K19" t="s">
        <v>81</v>
      </c>
      <c r="L19" t="s">
        <v>81</v>
      </c>
      <c r="M19" t="s">
        <v>81</v>
      </c>
      <c r="N19" t="s">
        <v>81</v>
      </c>
      <c r="O19" t="s">
        <v>82</v>
      </c>
      <c r="P19" t="s">
        <v>81</v>
      </c>
      <c r="Q19" t="s">
        <v>81</v>
      </c>
      <c r="R19" t="s">
        <v>81</v>
      </c>
      <c r="S19" t="s">
        <v>81</v>
      </c>
      <c r="T19" t="s">
        <v>81</v>
      </c>
      <c r="U19" t="s">
        <v>81</v>
      </c>
      <c r="V19" t="s">
        <v>81</v>
      </c>
      <c r="W19" t="s">
        <v>81</v>
      </c>
      <c r="X19" t="s">
        <v>82</v>
      </c>
      <c r="Y19" t="s">
        <v>81</v>
      </c>
      <c r="Z19" t="s">
        <v>81</v>
      </c>
      <c r="AA19" t="s">
        <v>81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1</v>
      </c>
      <c r="BB19">
        <v>0</v>
      </c>
      <c r="BC19">
        <v>0</v>
      </c>
      <c r="BD19">
        <v>0</v>
      </c>
      <c r="BE19">
        <v>1</v>
      </c>
      <c r="BF19">
        <v>1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</row>
    <row r="20" spans="1:77">
      <c r="A20" t="s">
        <v>308</v>
      </c>
      <c r="B20">
        <v>2010</v>
      </c>
      <c r="C20" t="s">
        <v>290</v>
      </c>
      <c r="D20" t="s">
        <v>1244</v>
      </c>
      <c r="E20">
        <v>52</v>
      </c>
      <c r="F20" t="s">
        <v>81</v>
      </c>
      <c r="G20" t="s">
        <v>81</v>
      </c>
      <c r="H20" t="s">
        <v>81</v>
      </c>
      <c r="I20" t="s">
        <v>81</v>
      </c>
      <c r="J20" t="s">
        <v>81</v>
      </c>
      <c r="K20" t="s">
        <v>81</v>
      </c>
      <c r="L20" t="s">
        <v>81</v>
      </c>
      <c r="M20" t="s">
        <v>81</v>
      </c>
      <c r="N20" t="s">
        <v>81</v>
      </c>
      <c r="O20" t="s">
        <v>81</v>
      </c>
      <c r="P20" t="s">
        <v>81</v>
      </c>
      <c r="Q20" t="s">
        <v>81</v>
      </c>
      <c r="R20" t="s">
        <v>81</v>
      </c>
      <c r="S20" t="s">
        <v>81</v>
      </c>
      <c r="T20" t="s">
        <v>81</v>
      </c>
      <c r="U20" t="s">
        <v>81</v>
      </c>
      <c r="V20" t="s">
        <v>81</v>
      </c>
      <c r="W20" t="s">
        <v>81</v>
      </c>
      <c r="X20" t="s">
        <v>81</v>
      </c>
      <c r="Y20" t="s">
        <v>81</v>
      </c>
      <c r="Z20" t="s">
        <v>81</v>
      </c>
      <c r="AA20" t="s">
        <v>81</v>
      </c>
      <c r="AB20">
        <v>0</v>
      </c>
      <c r="AC20">
        <v>0</v>
      </c>
      <c r="AD20">
        <v>0</v>
      </c>
      <c r="AE20">
        <v>1</v>
      </c>
      <c r="AF20">
        <v>1</v>
      </c>
      <c r="AG20">
        <v>0</v>
      </c>
      <c r="AH20">
        <v>0</v>
      </c>
      <c r="AI20">
        <v>1</v>
      </c>
      <c r="AJ20">
        <v>0</v>
      </c>
      <c r="AK20">
        <v>1</v>
      </c>
      <c r="AL20">
        <v>0</v>
      </c>
      <c r="AM20">
        <v>0</v>
      </c>
      <c r="AN20">
        <v>1</v>
      </c>
      <c r="AO20">
        <v>1</v>
      </c>
      <c r="AP20">
        <v>0</v>
      </c>
      <c r="AQ20">
        <v>1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1</v>
      </c>
      <c r="BA20">
        <v>0</v>
      </c>
      <c r="BB20">
        <v>0</v>
      </c>
      <c r="BC20">
        <v>0</v>
      </c>
      <c r="BD20">
        <v>1</v>
      </c>
      <c r="BE20">
        <v>1</v>
      </c>
      <c r="BF20">
        <v>1</v>
      </c>
      <c r="BG20">
        <v>0</v>
      </c>
      <c r="BH20">
        <v>0</v>
      </c>
      <c r="BI20">
        <v>1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1</v>
      </c>
      <c r="BR20">
        <v>1</v>
      </c>
      <c r="BS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1</v>
      </c>
    </row>
    <row r="21" spans="1:77">
      <c r="A21" t="s">
        <v>309</v>
      </c>
      <c r="B21">
        <v>2010</v>
      </c>
      <c r="C21" t="s">
        <v>290</v>
      </c>
      <c r="D21" t="s">
        <v>1244</v>
      </c>
      <c r="E21">
        <v>2</v>
      </c>
      <c r="F21" t="s">
        <v>81</v>
      </c>
      <c r="G21" t="s">
        <v>81</v>
      </c>
      <c r="H21" t="s">
        <v>81</v>
      </c>
      <c r="I21" t="s">
        <v>81</v>
      </c>
      <c r="J21" t="s">
        <v>81</v>
      </c>
      <c r="K21" t="s">
        <v>81</v>
      </c>
      <c r="L21" t="s">
        <v>81</v>
      </c>
      <c r="M21" t="s">
        <v>81</v>
      </c>
      <c r="N21" t="s">
        <v>81</v>
      </c>
      <c r="O21" t="s">
        <v>81</v>
      </c>
      <c r="P21" t="s">
        <v>81</v>
      </c>
      <c r="Q21" t="s">
        <v>81</v>
      </c>
      <c r="R21" t="s">
        <v>81</v>
      </c>
      <c r="S21" t="s">
        <v>81</v>
      </c>
      <c r="T21" t="s">
        <v>81</v>
      </c>
      <c r="U21" t="s">
        <v>81</v>
      </c>
      <c r="V21" t="s">
        <v>81</v>
      </c>
      <c r="W21" t="s">
        <v>81</v>
      </c>
      <c r="X21" t="s">
        <v>81</v>
      </c>
      <c r="Y21" t="s">
        <v>81</v>
      </c>
      <c r="Z21" t="s">
        <v>82</v>
      </c>
      <c r="AA21" t="s">
        <v>81</v>
      </c>
      <c r="AB21">
        <v>0</v>
      </c>
      <c r="AC21">
        <v>1</v>
      </c>
      <c r="AD21">
        <v>1</v>
      </c>
      <c r="AE21">
        <v>1</v>
      </c>
      <c r="AF21">
        <v>0</v>
      </c>
      <c r="AG21">
        <v>1</v>
      </c>
      <c r="AH21">
        <v>0</v>
      </c>
      <c r="AI21">
        <v>0</v>
      </c>
      <c r="AJ21">
        <v>1</v>
      </c>
      <c r="AK21">
        <v>0</v>
      </c>
      <c r="AL21">
        <v>1</v>
      </c>
      <c r="AM21">
        <v>1</v>
      </c>
      <c r="AN21">
        <v>1</v>
      </c>
      <c r="AO21">
        <v>1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1</v>
      </c>
      <c r="AV21">
        <v>0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1</v>
      </c>
      <c r="BF21">
        <v>1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1</v>
      </c>
      <c r="BR21">
        <v>0</v>
      </c>
      <c r="BS21">
        <v>1</v>
      </c>
      <c r="BT21">
        <v>0</v>
      </c>
      <c r="BU21">
        <v>1</v>
      </c>
      <c r="BV21">
        <v>0</v>
      </c>
      <c r="BW21">
        <v>0</v>
      </c>
      <c r="BX21">
        <v>0</v>
      </c>
      <c r="BY21">
        <v>0</v>
      </c>
    </row>
    <row r="22" spans="1:77">
      <c r="A22" t="s">
        <v>310</v>
      </c>
      <c r="B22">
        <v>2010</v>
      </c>
      <c r="C22" t="s">
        <v>290</v>
      </c>
      <c r="D22" t="s">
        <v>1244</v>
      </c>
      <c r="E22">
        <v>52</v>
      </c>
      <c r="F22" t="s">
        <v>81</v>
      </c>
      <c r="G22" t="s">
        <v>81</v>
      </c>
      <c r="H22" t="s">
        <v>81</v>
      </c>
      <c r="I22" t="s">
        <v>81</v>
      </c>
      <c r="J22" t="s">
        <v>81</v>
      </c>
      <c r="K22" t="s">
        <v>81</v>
      </c>
      <c r="L22" t="s">
        <v>81</v>
      </c>
      <c r="M22" t="s">
        <v>81</v>
      </c>
      <c r="N22" t="s">
        <v>81</v>
      </c>
      <c r="O22" t="s">
        <v>81</v>
      </c>
      <c r="P22" t="s">
        <v>81</v>
      </c>
      <c r="Q22" t="s">
        <v>81</v>
      </c>
      <c r="R22" t="s">
        <v>81</v>
      </c>
      <c r="S22" t="s">
        <v>81</v>
      </c>
      <c r="T22" t="s">
        <v>81</v>
      </c>
      <c r="U22" t="s">
        <v>81</v>
      </c>
      <c r="V22" t="s">
        <v>81</v>
      </c>
      <c r="W22" t="s">
        <v>81</v>
      </c>
      <c r="X22" t="s">
        <v>81</v>
      </c>
      <c r="Y22" t="s">
        <v>81</v>
      </c>
      <c r="Z22" t="s">
        <v>81</v>
      </c>
      <c r="AA22" t="s">
        <v>81</v>
      </c>
      <c r="AB22">
        <v>0</v>
      </c>
      <c r="AC22">
        <v>0</v>
      </c>
      <c r="AD22">
        <v>0</v>
      </c>
      <c r="AE22">
        <v>1</v>
      </c>
      <c r="AF22">
        <v>1</v>
      </c>
      <c r="AG22">
        <v>0</v>
      </c>
      <c r="AH22">
        <v>0</v>
      </c>
      <c r="AI22">
        <v>1</v>
      </c>
      <c r="AJ22">
        <v>0</v>
      </c>
      <c r="AK22">
        <v>1</v>
      </c>
      <c r="AL22">
        <v>0</v>
      </c>
      <c r="AM22">
        <v>0</v>
      </c>
      <c r="AN22">
        <v>1</v>
      </c>
      <c r="AO22">
        <v>1</v>
      </c>
      <c r="AP22">
        <v>0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0</v>
      </c>
      <c r="AZ22">
        <v>1</v>
      </c>
      <c r="BA22">
        <v>0</v>
      </c>
      <c r="BB22">
        <v>0</v>
      </c>
      <c r="BC22">
        <v>0</v>
      </c>
      <c r="BD22">
        <v>1</v>
      </c>
      <c r="BE22">
        <v>1</v>
      </c>
      <c r="BF22">
        <v>1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1</v>
      </c>
      <c r="BR22">
        <v>1</v>
      </c>
      <c r="BS22">
        <v>1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</v>
      </c>
    </row>
    <row r="23" spans="1:77">
      <c r="A23" t="s">
        <v>311</v>
      </c>
      <c r="B23">
        <v>2009</v>
      </c>
      <c r="C23" t="s">
        <v>290</v>
      </c>
      <c r="D23" t="s">
        <v>1244</v>
      </c>
      <c r="E23">
        <v>2</v>
      </c>
      <c r="F23" t="s">
        <v>81</v>
      </c>
      <c r="G23" t="s">
        <v>81</v>
      </c>
      <c r="H23" t="s">
        <v>81</v>
      </c>
      <c r="I23" t="s">
        <v>81</v>
      </c>
      <c r="J23" t="s">
        <v>81</v>
      </c>
      <c r="K23" t="s">
        <v>81</v>
      </c>
      <c r="L23" t="s">
        <v>81</v>
      </c>
      <c r="M23" t="s">
        <v>81</v>
      </c>
      <c r="N23" t="s">
        <v>81</v>
      </c>
      <c r="O23" t="s">
        <v>81</v>
      </c>
      <c r="P23" t="s">
        <v>81</v>
      </c>
      <c r="Q23" t="s">
        <v>81</v>
      </c>
      <c r="R23" t="s">
        <v>81</v>
      </c>
      <c r="S23" t="s">
        <v>81</v>
      </c>
      <c r="T23" t="s">
        <v>81</v>
      </c>
      <c r="U23" t="s">
        <v>81</v>
      </c>
      <c r="V23" t="s">
        <v>81</v>
      </c>
      <c r="W23" t="s">
        <v>81</v>
      </c>
      <c r="X23" t="s">
        <v>81</v>
      </c>
      <c r="Y23" t="s">
        <v>81</v>
      </c>
      <c r="Z23" t="s">
        <v>82</v>
      </c>
      <c r="AA23" t="s">
        <v>81</v>
      </c>
      <c r="AB23">
        <v>0</v>
      </c>
      <c r="AC23">
        <v>1</v>
      </c>
      <c r="AD23">
        <v>1</v>
      </c>
      <c r="AE23">
        <v>1</v>
      </c>
      <c r="AF23">
        <v>0</v>
      </c>
      <c r="AG23">
        <v>1</v>
      </c>
      <c r="AH23">
        <v>0</v>
      </c>
      <c r="AI23">
        <v>0</v>
      </c>
      <c r="AJ23">
        <v>1</v>
      </c>
      <c r="AK23">
        <v>0</v>
      </c>
      <c r="AL23">
        <v>1</v>
      </c>
      <c r="AM23">
        <v>1</v>
      </c>
      <c r="AN23">
        <v>1</v>
      </c>
      <c r="AO23">
        <v>1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1</v>
      </c>
      <c r="AV23">
        <v>0</v>
      </c>
      <c r="AW23">
        <v>0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0</v>
      </c>
      <c r="BE23">
        <v>1</v>
      </c>
      <c r="BF23">
        <v>1</v>
      </c>
      <c r="BG23">
        <v>0</v>
      </c>
      <c r="BH23">
        <v>1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1</v>
      </c>
      <c r="BT23">
        <v>0</v>
      </c>
      <c r="BU23">
        <v>1</v>
      </c>
      <c r="BV23">
        <v>0</v>
      </c>
      <c r="BW23">
        <v>0</v>
      </c>
      <c r="BX23">
        <v>0</v>
      </c>
      <c r="BY23">
        <v>0</v>
      </c>
    </row>
    <row r="24" spans="1:77">
      <c r="A24" t="s">
        <v>312</v>
      </c>
      <c r="B24">
        <v>2010</v>
      </c>
      <c r="C24" t="s">
        <v>290</v>
      </c>
      <c r="D24" t="s">
        <v>1244</v>
      </c>
      <c r="E24">
        <v>2</v>
      </c>
      <c r="F24" t="s">
        <v>81</v>
      </c>
      <c r="G24" t="s">
        <v>81</v>
      </c>
      <c r="H24" t="s">
        <v>81</v>
      </c>
      <c r="I24" t="s">
        <v>81</v>
      </c>
      <c r="J24" t="s">
        <v>81</v>
      </c>
      <c r="K24" t="s">
        <v>81</v>
      </c>
      <c r="L24" t="s">
        <v>81</v>
      </c>
      <c r="M24" t="s">
        <v>81</v>
      </c>
      <c r="N24" t="s">
        <v>81</v>
      </c>
      <c r="O24" t="s">
        <v>81</v>
      </c>
      <c r="P24" t="s">
        <v>81</v>
      </c>
      <c r="Q24" t="s">
        <v>81</v>
      </c>
      <c r="R24" t="s">
        <v>81</v>
      </c>
      <c r="S24" t="s">
        <v>81</v>
      </c>
      <c r="T24" t="s">
        <v>81</v>
      </c>
      <c r="U24" t="s">
        <v>81</v>
      </c>
      <c r="V24" t="s">
        <v>81</v>
      </c>
      <c r="W24" t="s">
        <v>81</v>
      </c>
      <c r="X24" t="s">
        <v>81</v>
      </c>
      <c r="Y24" t="s">
        <v>81</v>
      </c>
      <c r="Z24" t="s">
        <v>82</v>
      </c>
      <c r="AA24" t="s">
        <v>81</v>
      </c>
      <c r="AB24">
        <v>0</v>
      </c>
      <c r="AC24">
        <v>1</v>
      </c>
      <c r="AD24">
        <v>1</v>
      </c>
      <c r="AE24">
        <v>1</v>
      </c>
      <c r="AF24">
        <v>0</v>
      </c>
      <c r="AG24">
        <v>1</v>
      </c>
      <c r="AH24">
        <v>0</v>
      </c>
      <c r="AI24">
        <v>0</v>
      </c>
      <c r="AJ24">
        <v>1</v>
      </c>
      <c r="AK24">
        <v>0</v>
      </c>
      <c r="AL24">
        <v>1</v>
      </c>
      <c r="AM24">
        <v>1</v>
      </c>
      <c r="AN24">
        <v>1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1</v>
      </c>
      <c r="AV24">
        <v>0</v>
      </c>
      <c r="AW24">
        <v>0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1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1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0</v>
      </c>
    </row>
    <row r="25" spans="1:77">
      <c r="A25" t="s">
        <v>313</v>
      </c>
      <c r="B25">
        <v>2010</v>
      </c>
      <c r="C25" t="s">
        <v>290</v>
      </c>
      <c r="D25" t="s">
        <v>1244</v>
      </c>
      <c r="E25">
        <v>570</v>
      </c>
      <c r="F25" t="s">
        <v>81</v>
      </c>
      <c r="G25" t="s">
        <v>81</v>
      </c>
      <c r="H25" t="s">
        <v>81</v>
      </c>
      <c r="I25" t="s">
        <v>81</v>
      </c>
      <c r="J25" t="s">
        <v>81</v>
      </c>
      <c r="K25" t="s">
        <v>81</v>
      </c>
      <c r="L25" t="s">
        <v>81</v>
      </c>
      <c r="M25" t="s">
        <v>81</v>
      </c>
      <c r="N25" t="s">
        <v>81</v>
      </c>
      <c r="O25" t="s">
        <v>81</v>
      </c>
      <c r="P25" t="s">
        <v>81</v>
      </c>
      <c r="Q25" t="s">
        <v>81</v>
      </c>
      <c r="R25" t="s">
        <v>81</v>
      </c>
      <c r="S25" t="s">
        <v>81</v>
      </c>
      <c r="T25" t="s">
        <v>81</v>
      </c>
      <c r="U25" t="s">
        <v>81</v>
      </c>
      <c r="V25" t="s">
        <v>81</v>
      </c>
      <c r="W25" t="s">
        <v>81</v>
      </c>
      <c r="X25" t="s">
        <v>81</v>
      </c>
      <c r="Y25" t="s">
        <v>81</v>
      </c>
      <c r="Z25" t="s">
        <v>82</v>
      </c>
      <c r="AA25" t="s">
        <v>81</v>
      </c>
      <c r="AB25">
        <v>0</v>
      </c>
      <c r="AC25">
        <v>0</v>
      </c>
      <c r="AD25">
        <v>1</v>
      </c>
      <c r="AE25">
        <v>1</v>
      </c>
      <c r="AF25">
        <v>0</v>
      </c>
      <c r="AG25">
        <v>1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1</v>
      </c>
      <c r="AO25">
        <v>1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1</v>
      </c>
      <c r="BF25">
        <v>1</v>
      </c>
      <c r="BG25">
        <v>0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1</v>
      </c>
      <c r="BR25">
        <v>0</v>
      </c>
      <c r="BS25">
        <v>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</row>
    <row r="26" spans="1:77">
      <c r="A26" t="s">
        <v>314</v>
      </c>
      <c r="B26">
        <v>2010</v>
      </c>
      <c r="C26" t="s">
        <v>290</v>
      </c>
      <c r="D26" t="s">
        <v>1244</v>
      </c>
      <c r="E26">
        <v>2</v>
      </c>
      <c r="F26" t="s">
        <v>81</v>
      </c>
      <c r="G26" t="s">
        <v>81</v>
      </c>
      <c r="H26" t="s">
        <v>81</v>
      </c>
      <c r="I26" t="s">
        <v>81</v>
      </c>
      <c r="J26" t="s">
        <v>81</v>
      </c>
      <c r="K26" t="s">
        <v>81</v>
      </c>
      <c r="L26" t="s">
        <v>81</v>
      </c>
      <c r="M26" t="s">
        <v>81</v>
      </c>
      <c r="N26" t="s">
        <v>81</v>
      </c>
      <c r="O26" t="s">
        <v>81</v>
      </c>
      <c r="P26" t="s">
        <v>81</v>
      </c>
      <c r="Q26" t="s">
        <v>81</v>
      </c>
      <c r="R26" t="s">
        <v>81</v>
      </c>
      <c r="S26" t="s">
        <v>81</v>
      </c>
      <c r="T26" t="s">
        <v>81</v>
      </c>
      <c r="U26" t="s">
        <v>81</v>
      </c>
      <c r="V26" t="s">
        <v>81</v>
      </c>
      <c r="W26" t="s">
        <v>81</v>
      </c>
      <c r="X26" t="s">
        <v>81</v>
      </c>
      <c r="Y26" t="s">
        <v>81</v>
      </c>
      <c r="Z26" t="s">
        <v>82</v>
      </c>
      <c r="AA26" t="s">
        <v>81</v>
      </c>
      <c r="AB26">
        <v>0</v>
      </c>
      <c r="AC26">
        <v>1</v>
      </c>
      <c r="AD26">
        <v>1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1</v>
      </c>
      <c r="AK26">
        <v>0</v>
      </c>
      <c r="AL26">
        <v>1</v>
      </c>
      <c r="AM26">
        <v>1</v>
      </c>
      <c r="AN26">
        <v>1</v>
      </c>
      <c r="AO26">
        <v>1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1</v>
      </c>
      <c r="AV26">
        <v>0</v>
      </c>
      <c r="AW26">
        <v>0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</v>
      </c>
      <c r="BF26">
        <v>1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1</v>
      </c>
      <c r="BR26">
        <v>0</v>
      </c>
      <c r="BS26">
        <v>1</v>
      </c>
      <c r="BT26">
        <v>0</v>
      </c>
      <c r="BU26">
        <v>1</v>
      </c>
      <c r="BV26">
        <v>0</v>
      </c>
      <c r="BW26">
        <v>0</v>
      </c>
      <c r="BX26">
        <v>0</v>
      </c>
      <c r="BY26">
        <v>0</v>
      </c>
    </row>
    <row r="27" spans="1:77">
      <c r="A27" t="s">
        <v>315</v>
      </c>
      <c r="B27">
        <v>2010</v>
      </c>
      <c r="C27" t="s">
        <v>290</v>
      </c>
      <c r="D27" t="s">
        <v>1244</v>
      </c>
      <c r="E27">
        <v>2</v>
      </c>
      <c r="F27" t="s">
        <v>81</v>
      </c>
      <c r="G27" t="s">
        <v>81</v>
      </c>
      <c r="H27" t="s">
        <v>81</v>
      </c>
      <c r="I27" t="s">
        <v>81</v>
      </c>
      <c r="J27" t="s">
        <v>81</v>
      </c>
      <c r="K27" t="s">
        <v>81</v>
      </c>
      <c r="L27" t="s">
        <v>81</v>
      </c>
      <c r="M27" t="s">
        <v>81</v>
      </c>
      <c r="N27" t="s">
        <v>81</v>
      </c>
      <c r="O27" t="s">
        <v>81</v>
      </c>
      <c r="P27" t="s">
        <v>81</v>
      </c>
      <c r="Q27" t="s">
        <v>81</v>
      </c>
      <c r="R27" t="s">
        <v>81</v>
      </c>
      <c r="S27" t="s">
        <v>81</v>
      </c>
      <c r="T27" t="s">
        <v>81</v>
      </c>
      <c r="U27" t="s">
        <v>81</v>
      </c>
      <c r="V27" t="s">
        <v>81</v>
      </c>
      <c r="W27" t="s">
        <v>81</v>
      </c>
      <c r="X27" t="s">
        <v>81</v>
      </c>
      <c r="Y27" t="s">
        <v>81</v>
      </c>
      <c r="Z27" t="s">
        <v>82</v>
      </c>
      <c r="AA27" t="s">
        <v>81</v>
      </c>
      <c r="AB27">
        <v>0</v>
      </c>
      <c r="AC27">
        <v>1</v>
      </c>
      <c r="AD27">
        <v>1</v>
      </c>
      <c r="AE27">
        <v>1</v>
      </c>
      <c r="AF27">
        <v>0</v>
      </c>
      <c r="AG27">
        <v>1</v>
      </c>
      <c r="AH27">
        <v>0</v>
      </c>
      <c r="AI27">
        <v>0</v>
      </c>
      <c r="AJ27">
        <v>1</v>
      </c>
      <c r="AK27">
        <v>0</v>
      </c>
      <c r="AL27">
        <v>1</v>
      </c>
      <c r="AM27">
        <v>1</v>
      </c>
      <c r="AN27">
        <v>1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1</v>
      </c>
      <c r="AV27">
        <v>0</v>
      </c>
      <c r="AW27">
        <v>0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1</v>
      </c>
      <c r="BF27">
        <v>1</v>
      </c>
      <c r="BG27">
        <v>0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1</v>
      </c>
      <c r="BT27">
        <v>0</v>
      </c>
      <c r="BU27">
        <v>1</v>
      </c>
      <c r="BV27">
        <v>0</v>
      </c>
      <c r="BW27">
        <v>0</v>
      </c>
      <c r="BX27">
        <v>0</v>
      </c>
      <c r="BY27">
        <v>0</v>
      </c>
    </row>
    <row r="28" spans="1:77">
      <c r="A28" t="s">
        <v>316</v>
      </c>
      <c r="B28">
        <v>2010</v>
      </c>
      <c r="C28" t="s">
        <v>290</v>
      </c>
      <c r="D28" t="s">
        <v>1244</v>
      </c>
      <c r="E28">
        <v>570</v>
      </c>
      <c r="F28" t="s">
        <v>81</v>
      </c>
      <c r="G28" t="s">
        <v>81</v>
      </c>
      <c r="H28" t="s">
        <v>81</v>
      </c>
      <c r="I28" t="s">
        <v>81</v>
      </c>
      <c r="J28" t="s">
        <v>81</v>
      </c>
      <c r="K28" t="s">
        <v>81</v>
      </c>
      <c r="L28" t="s">
        <v>81</v>
      </c>
      <c r="M28" t="s">
        <v>81</v>
      </c>
      <c r="N28" t="s">
        <v>81</v>
      </c>
      <c r="O28" t="s">
        <v>81</v>
      </c>
      <c r="P28" t="s">
        <v>81</v>
      </c>
      <c r="Q28" t="s">
        <v>81</v>
      </c>
      <c r="R28" t="s">
        <v>81</v>
      </c>
      <c r="S28" t="s">
        <v>81</v>
      </c>
      <c r="T28" t="s">
        <v>81</v>
      </c>
      <c r="U28" t="s">
        <v>81</v>
      </c>
      <c r="V28" t="s">
        <v>81</v>
      </c>
      <c r="W28" t="s">
        <v>81</v>
      </c>
      <c r="X28" t="s">
        <v>81</v>
      </c>
      <c r="Y28" t="s">
        <v>81</v>
      </c>
      <c r="Z28" t="s">
        <v>82</v>
      </c>
      <c r="AA28" t="s">
        <v>81</v>
      </c>
      <c r="AB28">
        <v>0</v>
      </c>
      <c r="AC28">
        <v>0</v>
      </c>
      <c r="AD28">
        <v>1</v>
      </c>
      <c r="AE28">
        <v>1</v>
      </c>
      <c r="AF28">
        <v>0</v>
      </c>
      <c r="AG28">
        <v>1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1</v>
      </c>
      <c r="AO28">
        <v>1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1</v>
      </c>
      <c r="AV28">
        <v>0</v>
      </c>
      <c r="AW28">
        <v>0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1</v>
      </c>
      <c r="BF28">
        <v>1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1</v>
      </c>
      <c r="BR28">
        <v>0</v>
      </c>
      <c r="BS28">
        <v>1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</row>
    <row r="29" spans="1:77">
      <c r="A29" t="s">
        <v>317</v>
      </c>
      <c r="B29">
        <v>2010</v>
      </c>
      <c r="C29" t="s">
        <v>290</v>
      </c>
      <c r="D29" t="s">
        <v>1244</v>
      </c>
      <c r="E29">
        <v>2</v>
      </c>
      <c r="F29" t="s">
        <v>81</v>
      </c>
      <c r="G29" t="s">
        <v>81</v>
      </c>
      <c r="H29" t="s">
        <v>81</v>
      </c>
      <c r="I29" t="s">
        <v>81</v>
      </c>
      <c r="J29" t="s">
        <v>81</v>
      </c>
      <c r="K29" t="s">
        <v>81</v>
      </c>
      <c r="L29" t="s">
        <v>81</v>
      </c>
      <c r="M29" t="s">
        <v>81</v>
      </c>
      <c r="N29" t="s">
        <v>81</v>
      </c>
      <c r="O29" t="s">
        <v>81</v>
      </c>
      <c r="P29" t="s">
        <v>81</v>
      </c>
      <c r="Q29" t="s">
        <v>81</v>
      </c>
      <c r="R29" t="s">
        <v>81</v>
      </c>
      <c r="S29" t="s">
        <v>81</v>
      </c>
      <c r="T29" t="s">
        <v>81</v>
      </c>
      <c r="U29" t="s">
        <v>81</v>
      </c>
      <c r="V29" t="s">
        <v>81</v>
      </c>
      <c r="W29" t="s">
        <v>81</v>
      </c>
      <c r="X29" t="s">
        <v>81</v>
      </c>
      <c r="Y29" t="s">
        <v>81</v>
      </c>
      <c r="Z29" t="s">
        <v>82</v>
      </c>
      <c r="AA29" t="s">
        <v>81</v>
      </c>
      <c r="AB29">
        <v>0</v>
      </c>
      <c r="AC29">
        <v>1</v>
      </c>
      <c r="AD29">
        <v>1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1</v>
      </c>
      <c r="AK29">
        <v>0</v>
      </c>
      <c r="AL29">
        <v>1</v>
      </c>
      <c r="AM29">
        <v>1</v>
      </c>
      <c r="AN29">
        <v>1</v>
      </c>
      <c r="AO29">
        <v>1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1</v>
      </c>
      <c r="BF29">
        <v>1</v>
      </c>
      <c r="BG29">
        <v>0</v>
      </c>
      <c r="BH29">
        <v>1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</v>
      </c>
      <c r="BQ29">
        <v>1</v>
      </c>
      <c r="BR29">
        <v>0</v>
      </c>
      <c r="BS29">
        <v>1</v>
      </c>
      <c r="BT29">
        <v>0</v>
      </c>
      <c r="BU29">
        <v>1</v>
      </c>
      <c r="BV29">
        <v>0</v>
      </c>
      <c r="BW29">
        <v>0</v>
      </c>
      <c r="BX29">
        <v>0</v>
      </c>
      <c r="BY29">
        <v>0</v>
      </c>
    </row>
    <row r="30" spans="1:77">
      <c r="A30" t="s">
        <v>318</v>
      </c>
      <c r="B30">
        <v>2011</v>
      </c>
      <c r="C30" t="s">
        <v>290</v>
      </c>
      <c r="D30" t="s">
        <v>1244</v>
      </c>
      <c r="E30">
        <v>570</v>
      </c>
      <c r="F30" t="s">
        <v>81</v>
      </c>
      <c r="G30" t="s">
        <v>81</v>
      </c>
      <c r="H30" t="s">
        <v>81</v>
      </c>
      <c r="I30" t="s">
        <v>81</v>
      </c>
      <c r="J30" t="s">
        <v>81</v>
      </c>
      <c r="K30" t="s">
        <v>81</v>
      </c>
      <c r="L30" t="s">
        <v>81</v>
      </c>
      <c r="M30" t="s">
        <v>81</v>
      </c>
      <c r="N30" t="s">
        <v>81</v>
      </c>
      <c r="O30" t="s">
        <v>81</v>
      </c>
      <c r="P30" t="s">
        <v>81</v>
      </c>
      <c r="Q30" t="s">
        <v>81</v>
      </c>
      <c r="R30" t="s">
        <v>81</v>
      </c>
      <c r="S30" t="s">
        <v>81</v>
      </c>
      <c r="T30" t="s">
        <v>81</v>
      </c>
      <c r="U30" t="s">
        <v>81</v>
      </c>
      <c r="V30" t="s">
        <v>81</v>
      </c>
      <c r="W30" t="s">
        <v>81</v>
      </c>
      <c r="X30" t="s">
        <v>81</v>
      </c>
      <c r="Y30" t="s">
        <v>81</v>
      </c>
      <c r="Z30" t="s">
        <v>82</v>
      </c>
      <c r="AA30" t="s">
        <v>81</v>
      </c>
      <c r="AB30">
        <v>0</v>
      </c>
      <c r="AC30">
        <v>0</v>
      </c>
      <c r="AD30">
        <v>1</v>
      </c>
      <c r="AE30">
        <v>1</v>
      </c>
      <c r="AF30">
        <v>0</v>
      </c>
      <c r="AG30">
        <v>1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1</v>
      </c>
      <c r="AO30">
        <v>1</v>
      </c>
      <c r="AP30">
        <v>0</v>
      </c>
      <c r="AQ30">
        <v>0</v>
      </c>
      <c r="AR30">
        <v>1</v>
      </c>
      <c r="AS30">
        <v>0</v>
      </c>
      <c r="AT30">
        <v>0</v>
      </c>
      <c r="AU30">
        <v>1</v>
      </c>
      <c r="AV30">
        <v>0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1</v>
      </c>
      <c r="BF30">
        <v>1</v>
      </c>
      <c r="BG30">
        <v>0</v>
      </c>
      <c r="BH30">
        <v>1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1</v>
      </c>
      <c r="BR30">
        <v>0</v>
      </c>
      <c r="BS30">
        <v>1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</row>
    <row r="31" spans="1:77">
      <c r="A31" t="s">
        <v>319</v>
      </c>
      <c r="B31">
        <v>2009</v>
      </c>
      <c r="C31" t="s">
        <v>290</v>
      </c>
      <c r="D31" t="s">
        <v>1244</v>
      </c>
      <c r="E31">
        <v>2</v>
      </c>
      <c r="F31" t="s">
        <v>81</v>
      </c>
      <c r="G31" t="s">
        <v>81</v>
      </c>
      <c r="H31" t="s">
        <v>81</v>
      </c>
      <c r="I31" t="s">
        <v>81</v>
      </c>
      <c r="J31" t="s">
        <v>81</v>
      </c>
      <c r="K31" t="s">
        <v>81</v>
      </c>
      <c r="L31" t="s">
        <v>81</v>
      </c>
      <c r="M31" t="s">
        <v>81</v>
      </c>
      <c r="N31" t="s">
        <v>81</v>
      </c>
      <c r="O31" t="s">
        <v>81</v>
      </c>
      <c r="P31" t="s">
        <v>81</v>
      </c>
      <c r="Q31" t="s">
        <v>81</v>
      </c>
      <c r="R31" t="s">
        <v>81</v>
      </c>
      <c r="S31" t="s">
        <v>81</v>
      </c>
      <c r="T31" t="s">
        <v>81</v>
      </c>
      <c r="U31" t="s">
        <v>81</v>
      </c>
      <c r="V31" t="s">
        <v>81</v>
      </c>
      <c r="W31" t="s">
        <v>81</v>
      </c>
      <c r="X31" t="s">
        <v>81</v>
      </c>
      <c r="Y31" t="s">
        <v>81</v>
      </c>
      <c r="Z31" t="s">
        <v>81</v>
      </c>
      <c r="AA31" t="s">
        <v>81</v>
      </c>
      <c r="AB31">
        <v>0</v>
      </c>
      <c r="AC31">
        <v>0</v>
      </c>
      <c r="AD31">
        <v>1</v>
      </c>
      <c r="AE31">
        <v>1</v>
      </c>
      <c r="AF31">
        <v>0</v>
      </c>
      <c r="AG31">
        <v>1</v>
      </c>
      <c r="AH31">
        <v>0</v>
      </c>
      <c r="AI31">
        <v>0</v>
      </c>
      <c r="AJ31">
        <v>1</v>
      </c>
      <c r="AK31">
        <v>0</v>
      </c>
      <c r="AL31">
        <v>1</v>
      </c>
      <c r="AM31">
        <v>1</v>
      </c>
      <c r="AN31">
        <v>1</v>
      </c>
      <c r="AO31">
        <v>1</v>
      </c>
      <c r="AP31">
        <v>0</v>
      </c>
      <c r="AQ31">
        <v>0</v>
      </c>
      <c r="AR31">
        <v>1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1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0</v>
      </c>
      <c r="BE31">
        <v>1</v>
      </c>
      <c r="BF31">
        <v>1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1</v>
      </c>
      <c r="BQ31">
        <v>1</v>
      </c>
      <c r="BR31">
        <v>0</v>
      </c>
      <c r="BS31">
        <v>1</v>
      </c>
      <c r="BT31">
        <v>0</v>
      </c>
      <c r="BU31">
        <v>1</v>
      </c>
      <c r="BV31">
        <v>0</v>
      </c>
      <c r="BW31">
        <v>0</v>
      </c>
      <c r="BX31">
        <v>0</v>
      </c>
      <c r="BY31">
        <v>0</v>
      </c>
    </row>
    <row r="32" spans="1:77">
      <c r="A32" t="s">
        <v>320</v>
      </c>
      <c r="B32">
        <v>2011</v>
      </c>
      <c r="C32" t="s">
        <v>290</v>
      </c>
      <c r="D32" t="s">
        <v>1244</v>
      </c>
      <c r="E32">
        <v>570</v>
      </c>
      <c r="F32" t="s">
        <v>81</v>
      </c>
      <c r="G32" t="s">
        <v>81</v>
      </c>
      <c r="H32" t="s">
        <v>81</v>
      </c>
      <c r="I32" t="s">
        <v>81</v>
      </c>
      <c r="J32" t="s">
        <v>81</v>
      </c>
      <c r="K32" t="s">
        <v>81</v>
      </c>
      <c r="L32" t="s">
        <v>81</v>
      </c>
      <c r="M32" t="s">
        <v>81</v>
      </c>
      <c r="N32" t="s">
        <v>81</v>
      </c>
      <c r="O32" t="s">
        <v>81</v>
      </c>
      <c r="P32" t="s">
        <v>81</v>
      </c>
      <c r="Q32" t="s">
        <v>81</v>
      </c>
      <c r="R32" t="s">
        <v>81</v>
      </c>
      <c r="S32" t="s">
        <v>81</v>
      </c>
      <c r="T32" t="s">
        <v>81</v>
      </c>
      <c r="U32" t="s">
        <v>81</v>
      </c>
      <c r="V32" t="s">
        <v>81</v>
      </c>
      <c r="W32" t="s">
        <v>81</v>
      </c>
      <c r="X32" t="s">
        <v>81</v>
      </c>
      <c r="Y32" t="s">
        <v>81</v>
      </c>
      <c r="Z32" t="s">
        <v>82</v>
      </c>
      <c r="AA32" t="s">
        <v>81</v>
      </c>
      <c r="AB32">
        <v>0</v>
      </c>
      <c r="AC32">
        <v>0</v>
      </c>
      <c r="AD32">
        <v>1</v>
      </c>
      <c r="AE32">
        <v>1</v>
      </c>
      <c r="AF32">
        <v>0</v>
      </c>
      <c r="AG32">
        <v>1</v>
      </c>
      <c r="AH32">
        <v>0</v>
      </c>
      <c r="AI32">
        <v>0</v>
      </c>
      <c r="AJ32">
        <v>1</v>
      </c>
      <c r="AK32">
        <v>0</v>
      </c>
      <c r="AL32">
        <v>0</v>
      </c>
      <c r="AM32">
        <v>0</v>
      </c>
      <c r="AN32">
        <v>1</v>
      </c>
      <c r="AO32">
        <v>1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1</v>
      </c>
      <c r="BF32">
        <v>1</v>
      </c>
      <c r="BG32">
        <v>0</v>
      </c>
      <c r="BH32">
        <v>1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1</v>
      </c>
      <c r="BQ32">
        <v>1</v>
      </c>
      <c r="BR32">
        <v>0</v>
      </c>
      <c r="BS32">
        <v>1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</row>
    <row r="33" spans="1:77">
      <c r="A33" t="s">
        <v>321</v>
      </c>
      <c r="B33">
        <v>2011</v>
      </c>
      <c r="C33" t="s">
        <v>290</v>
      </c>
      <c r="D33" t="s">
        <v>1244</v>
      </c>
      <c r="E33">
        <v>570</v>
      </c>
      <c r="F33" t="s">
        <v>81</v>
      </c>
      <c r="G33" t="s">
        <v>81</v>
      </c>
      <c r="H33" t="s">
        <v>81</v>
      </c>
      <c r="I33" t="s">
        <v>81</v>
      </c>
      <c r="J33" t="s">
        <v>81</v>
      </c>
      <c r="K33" t="s">
        <v>81</v>
      </c>
      <c r="L33" t="s">
        <v>81</v>
      </c>
      <c r="M33" t="s">
        <v>81</v>
      </c>
      <c r="N33" t="s">
        <v>81</v>
      </c>
      <c r="O33" t="s">
        <v>81</v>
      </c>
      <c r="P33" t="s">
        <v>81</v>
      </c>
      <c r="Q33" t="s">
        <v>81</v>
      </c>
      <c r="R33" t="s">
        <v>81</v>
      </c>
      <c r="S33" t="s">
        <v>81</v>
      </c>
      <c r="T33" t="s">
        <v>81</v>
      </c>
      <c r="U33" t="s">
        <v>81</v>
      </c>
      <c r="V33" t="s">
        <v>81</v>
      </c>
      <c r="W33" t="s">
        <v>81</v>
      </c>
      <c r="X33" t="s">
        <v>81</v>
      </c>
      <c r="Y33" t="s">
        <v>81</v>
      </c>
      <c r="Z33" t="s">
        <v>82</v>
      </c>
      <c r="AA33" t="s">
        <v>81</v>
      </c>
      <c r="AB33">
        <v>0</v>
      </c>
      <c r="AC33">
        <v>0</v>
      </c>
      <c r="AD33">
        <v>1</v>
      </c>
      <c r="AE33">
        <v>1</v>
      </c>
      <c r="AF33">
        <v>0</v>
      </c>
      <c r="AG33">
        <v>1</v>
      </c>
      <c r="AH33">
        <v>0</v>
      </c>
      <c r="AI33">
        <v>0</v>
      </c>
      <c r="AJ33">
        <v>1</v>
      </c>
      <c r="AK33">
        <v>0</v>
      </c>
      <c r="AL33">
        <v>0</v>
      </c>
      <c r="AM33">
        <v>0</v>
      </c>
      <c r="AN33">
        <v>1</v>
      </c>
      <c r="AO33">
        <v>1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1</v>
      </c>
      <c r="AV33">
        <v>0</v>
      </c>
      <c r="AW33">
        <v>0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</v>
      </c>
      <c r="BF33">
        <v>1</v>
      </c>
      <c r="BG33">
        <v>0</v>
      </c>
      <c r="BH33">
        <v>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</v>
      </c>
      <c r="BQ33">
        <v>1</v>
      </c>
      <c r="BR33">
        <v>0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</row>
    <row r="34" spans="1:77">
      <c r="A34" t="s">
        <v>322</v>
      </c>
      <c r="B34">
        <v>2011</v>
      </c>
      <c r="C34" t="s">
        <v>290</v>
      </c>
      <c r="D34" t="s">
        <v>1244</v>
      </c>
      <c r="E34">
        <v>16</v>
      </c>
      <c r="F34" t="s">
        <v>81</v>
      </c>
      <c r="G34" t="s">
        <v>81</v>
      </c>
      <c r="H34" t="s">
        <v>81</v>
      </c>
      <c r="I34" t="s">
        <v>81</v>
      </c>
      <c r="J34" t="s">
        <v>81</v>
      </c>
      <c r="K34" t="s">
        <v>81</v>
      </c>
      <c r="L34" t="s">
        <v>81</v>
      </c>
      <c r="M34" t="s">
        <v>81</v>
      </c>
      <c r="N34" t="s">
        <v>81</v>
      </c>
      <c r="O34" t="s">
        <v>81</v>
      </c>
      <c r="P34" t="s">
        <v>82</v>
      </c>
      <c r="Q34" t="s">
        <v>81</v>
      </c>
      <c r="R34" t="s">
        <v>81</v>
      </c>
      <c r="S34" t="s">
        <v>82</v>
      </c>
      <c r="T34" t="s">
        <v>81</v>
      </c>
      <c r="U34" t="s">
        <v>81</v>
      </c>
      <c r="V34" t="s">
        <v>81</v>
      </c>
      <c r="W34" t="s">
        <v>81</v>
      </c>
      <c r="X34" t="s">
        <v>81</v>
      </c>
      <c r="Y34" t="s">
        <v>81</v>
      </c>
      <c r="Z34" t="s">
        <v>81</v>
      </c>
      <c r="AA34" t="s">
        <v>81</v>
      </c>
      <c r="AB34">
        <v>1</v>
      </c>
      <c r="AC34">
        <v>0</v>
      </c>
      <c r="AD34">
        <v>0</v>
      </c>
      <c r="AE34">
        <v>1</v>
      </c>
      <c r="AF34">
        <v>1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1</v>
      </c>
      <c r="AP34">
        <v>0</v>
      </c>
      <c r="AQ34">
        <v>0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1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1</v>
      </c>
      <c r="BF34">
        <v>1</v>
      </c>
      <c r="BG34">
        <v>0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1</v>
      </c>
      <c r="BR34">
        <v>1</v>
      </c>
      <c r="BS34">
        <v>1</v>
      </c>
      <c r="BT34">
        <v>0</v>
      </c>
      <c r="BU34">
        <v>0</v>
      </c>
      <c r="BV34">
        <v>0</v>
      </c>
      <c r="BW34">
        <v>0</v>
      </c>
      <c r="BX34">
        <v>1</v>
      </c>
      <c r="BY34">
        <v>1</v>
      </c>
    </row>
    <row r="35" spans="1:77">
      <c r="A35" t="s">
        <v>323</v>
      </c>
      <c r="B35">
        <v>2011</v>
      </c>
      <c r="C35" t="s">
        <v>290</v>
      </c>
      <c r="D35" t="s">
        <v>1244</v>
      </c>
      <c r="E35">
        <v>2</v>
      </c>
      <c r="F35" t="s">
        <v>81</v>
      </c>
      <c r="G35" t="s">
        <v>81</v>
      </c>
      <c r="H35" t="s">
        <v>81</v>
      </c>
      <c r="I35" t="s">
        <v>81</v>
      </c>
      <c r="J35" t="s">
        <v>81</v>
      </c>
      <c r="K35" t="s">
        <v>81</v>
      </c>
      <c r="L35" t="s">
        <v>81</v>
      </c>
      <c r="M35" t="s">
        <v>81</v>
      </c>
      <c r="N35" t="s">
        <v>81</v>
      </c>
      <c r="O35" t="s">
        <v>81</v>
      </c>
      <c r="P35" t="s">
        <v>81</v>
      </c>
      <c r="Q35" t="s">
        <v>81</v>
      </c>
      <c r="R35" t="s">
        <v>81</v>
      </c>
      <c r="S35" t="s">
        <v>81</v>
      </c>
      <c r="T35" t="s">
        <v>81</v>
      </c>
      <c r="U35" t="s">
        <v>81</v>
      </c>
      <c r="V35" t="s">
        <v>81</v>
      </c>
      <c r="W35" t="s">
        <v>81</v>
      </c>
      <c r="X35" t="s">
        <v>81</v>
      </c>
      <c r="Y35" t="s">
        <v>81</v>
      </c>
      <c r="Z35" t="s">
        <v>82</v>
      </c>
      <c r="AA35" t="s">
        <v>81</v>
      </c>
      <c r="AB35">
        <v>0</v>
      </c>
      <c r="AC35">
        <v>0</v>
      </c>
      <c r="AD35">
        <v>1</v>
      </c>
      <c r="AE35">
        <v>1</v>
      </c>
      <c r="AF35">
        <v>0</v>
      </c>
      <c r="AG35">
        <v>1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1</v>
      </c>
      <c r="AO35">
        <v>1</v>
      </c>
      <c r="AP35">
        <v>0</v>
      </c>
      <c r="AQ35">
        <v>0</v>
      </c>
      <c r="AR35">
        <v>1</v>
      </c>
      <c r="AS35">
        <v>0</v>
      </c>
      <c r="AT35">
        <v>0</v>
      </c>
      <c r="AU35">
        <v>1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0</v>
      </c>
      <c r="BE35">
        <v>1</v>
      </c>
      <c r="BF35">
        <v>1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1</v>
      </c>
      <c r="BR35">
        <v>0</v>
      </c>
      <c r="BS35">
        <v>1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</row>
    <row r="36" spans="1:77">
      <c r="A36" t="s">
        <v>324</v>
      </c>
      <c r="B36">
        <v>2011</v>
      </c>
      <c r="C36" t="s">
        <v>290</v>
      </c>
      <c r="D36" t="s">
        <v>1244</v>
      </c>
      <c r="E36">
        <v>570</v>
      </c>
      <c r="F36" t="s">
        <v>81</v>
      </c>
      <c r="G36" t="s">
        <v>81</v>
      </c>
      <c r="H36" t="s">
        <v>81</v>
      </c>
      <c r="I36" t="s">
        <v>81</v>
      </c>
      <c r="J36" t="s">
        <v>81</v>
      </c>
      <c r="K36" t="s">
        <v>81</v>
      </c>
      <c r="L36" t="s">
        <v>81</v>
      </c>
      <c r="M36" t="s">
        <v>81</v>
      </c>
      <c r="N36" t="s">
        <v>81</v>
      </c>
      <c r="O36" t="s">
        <v>81</v>
      </c>
      <c r="P36" t="s">
        <v>81</v>
      </c>
      <c r="Q36" t="s">
        <v>81</v>
      </c>
      <c r="R36" t="s">
        <v>81</v>
      </c>
      <c r="S36" t="s">
        <v>81</v>
      </c>
      <c r="T36" t="s">
        <v>81</v>
      </c>
      <c r="U36" t="s">
        <v>81</v>
      </c>
      <c r="V36" t="s">
        <v>81</v>
      </c>
      <c r="W36" t="s">
        <v>81</v>
      </c>
      <c r="X36" t="s">
        <v>81</v>
      </c>
      <c r="Y36" t="s">
        <v>81</v>
      </c>
      <c r="Z36" t="s">
        <v>82</v>
      </c>
      <c r="AA36" t="s">
        <v>81</v>
      </c>
      <c r="AB36">
        <v>0</v>
      </c>
      <c r="AC36">
        <v>0</v>
      </c>
      <c r="AD36">
        <v>1</v>
      </c>
      <c r="AE36">
        <v>1</v>
      </c>
      <c r="AF36">
        <v>0</v>
      </c>
      <c r="AG36">
        <v>1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1</v>
      </c>
      <c r="AO36">
        <v>1</v>
      </c>
      <c r="AP36">
        <v>0</v>
      </c>
      <c r="AQ36">
        <v>0</v>
      </c>
      <c r="AR36">
        <v>1</v>
      </c>
      <c r="AS36">
        <v>0</v>
      </c>
      <c r="AT36">
        <v>0</v>
      </c>
      <c r="AU36">
        <v>1</v>
      </c>
      <c r="AV36">
        <v>0</v>
      </c>
      <c r="AW36">
        <v>0</v>
      </c>
      <c r="AX36">
        <v>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1</v>
      </c>
      <c r="BF36">
        <v>1</v>
      </c>
      <c r="BG36">
        <v>0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1</v>
      </c>
      <c r="BQ36">
        <v>1</v>
      </c>
      <c r="BR36">
        <v>0</v>
      </c>
      <c r="BS36">
        <v>1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</row>
    <row r="37" spans="1:77">
      <c r="A37" t="s">
        <v>325</v>
      </c>
      <c r="B37">
        <v>2011</v>
      </c>
      <c r="C37" t="s">
        <v>290</v>
      </c>
      <c r="D37" t="s">
        <v>1244</v>
      </c>
      <c r="E37">
        <v>10</v>
      </c>
      <c r="F37" t="s">
        <v>81</v>
      </c>
      <c r="G37" t="s">
        <v>81</v>
      </c>
      <c r="H37" t="s">
        <v>81</v>
      </c>
      <c r="I37" t="s">
        <v>81</v>
      </c>
      <c r="J37" t="s">
        <v>82</v>
      </c>
      <c r="K37" t="s">
        <v>81</v>
      </c>
      <c r="L37" t="s">
        <v>81</v>
      </c>
      <c r="M37" t="s">
        <v>81</v>
      </c>
      <c r="N37" t="s">
        <v>81</v>
      </c>
      <c r="O37" t="s">
        <v>81</v>
      </c>
      <c r="P37" t="s">
        <v>81</v>
      </c>
      <c r="Q37" t="s">
        <v>81</v>
      </c>
      <c r="R37" t="s">
        <v>81</v>
      </c>
      <c r="S37" t="s">
        <v>81</v>
      </c>
      <c r="T37" t="s">
        <v>81</v>
      </c>
      <c r="U37" t="s">
        <v>81</v>
      </c>
      <c r="V37" t="s">
        <v>81</v>
      </c>
      <c r="W37" t="s">
        <v>81</v>
      </c>
      <c r="X37" t="s">
        <v>81</v>
      </c>
      <c r="Y37" t="s">
        <v>81</v>
      </c>
      <c r="Z37" t="s">
        <v>81</v>
      </c>
      <c r="AA37" t="s">
        <v>81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1</v>
      </c>
      <c r="AP37">
        <v>0</v>
      </c>
      <c r="AQ37">
        <v>0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1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</row>
    <row r="38" spans="1:77">
      <c r="A38" t="s">
        <v>326</v>
      </c>
      <c r="B38">
        <v>2011</v>
      </c>
      <c r="C38" t="s">
        <v>290</v>
      </c>
      <c r="D38" t="s">
        <v>1244</v>
      </c>
      <c r="E38">
        <v>2</v>
      </c>
      <c r="F38" t="s">
        <v>81</v>
      </c>
      <c r="G38" t="s">
        <v>81</v>
      </c>
      <c r="H38" t="s">
        <v>81</v>
      </c>
      <c r="I38" t="s">
        <v>81</v>
      </c>
      <c r="J38" t="s">
        <v>81</v>
      </c>
      <c r="K38" t="s">
        <v>81</v>
      </c>
      <c r="L38" t="s">
        <v>81</v>
      </c>
      <c r="M38" t="s">
        <v>81</v>
      </c>
      <c r="N38" t="s">
        <v>81</v>
      </c>
      <c r="O38" t="s">
        <v>81</v>
      </c>
      <c r="P38" t="s">
        <v>81</v>
      </c>
      <c r="Q38" t="s">
        <v>81</v>
      </c>
      <c r="R38" t="s">
        <v>81</v>
      </c>
      <c r="S38" t="s">
        <v>81</v>
      </c>
      <c r="T38" t="s">
        <v>81</v>
      </c>
      <c r="U38" t="s">
        <v>81</v>
      </c>
      <c r="V38" t="s">
        <v>81</v>
      </c>
      <c r="W38" t="s">
        <v>81</v>
      </c>
      <c r="X38" t="s">
        <v>81</v>
      </c>
      <c r="Y38" t="s">
        <v>81</v>
      </c>
      <c r="Z38" t="s">
        <v>82</v>
      </c>
      <c r="AA38" t="s">
        <v>81</v>
      </c>
      <c r="AB38">
        <v>0</v>
      </c>
      <c r="AC38">
        <v>0</v>
      </c>
      <c r="AD38">
        <v>1</v>
      </c>
      <c r="AE38">
        <v>1</v>
      </c>
      <c r="AF38">
        <v>0</v>
      </c>
      <c r="AG38">
        <v>1</v>
      </c>
      <c r="AH38">
        <v>0</v>
      </c>
      <c r="AI38">
        <v>0</v>
      </c>
      <c r="AJ38">
        <v>1</v>
      </c>
      <c r="AK38">
        <v>0</v>
      </c>
      <c r="AL38">
        <v>0</v>
      </c>
      <c r="AM38">
        <v>0</v>
      </c>
      <c r="AN38">
        <v>1</v>
      </c>
      <c r="AO38">
        <v>1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1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1</v>
      </c>
      <c r="BF38">
        <v>1</v>
      </c>
      <c r="BG38">
        <v>0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1</v>
      </c>
      <c r="BR38">
        <v>0</v>
      </c>
      <c r="BS38">
        <v>1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</row>
    <row r="39" spans="1:77">
      <c r="A39" t="s">
        <v>327</v>
      </c>
      <c r="B39">
        <v>2011</v>
      </c>
      <c r="C39" t="s">
        <v>290</v>
      </c>
      <c r="D39" t="s">
        <v>1244</v>
      </c>
      <c r="E39">
        <v>16</v>
      </c>
      <c r="F39" t="s">
        <v>81</v>
      </c>
      <c r="G39" t="s">
        <v>81</v>
      </c>
      <c r="H39" t="s">
        <v>81</v>
      </c>
      <c r="I39" t="s">
        <v>81</v>
      </c>
      <c r="J39" t="s">
        <v>81</v>
      </c>
      <c r="K39" t="s">
        <v>81</v>
      </c>
      <c r="L39" t="s">
        <v>81</v>
      </c>
      <c r="M39" t="s">
        <v>81</v>
      </c>
      <c r="N39" t="s">
        <v>81</v>
      </c>
      <c r="O39" t="s">
        <v>81</v>
      </c>
      <c r="P39" t="s">
        <v>82</v>
      </c>
      <c r="Q39" t="s">
        <v>81</v>
      </c>
      <c r="R39" t="s">
        <v>81</v>
      </c>
      <c r="S39" t="s">
        <v>82</v>
      </c>
      <c r="T39" t="s">
        <v>81</v>
      </c>
      <c r="U39" t="s">
        <v>81</v>
      </c>
      <c r="V39" t="s">
        <v>81</v>
      </c>
      <c r="W39" t="s">
        <v>81</v>
      </c>
      <c r="X39" t="s">
        <v>81</v>
      </c>
      <c r="Y39" t="s">
        <v>81</v>
      </c>
      <c r="Z39" t="s">
        <v>81</v>
      </c>
      <c r="AA39" t="s">
        <v>81</v>
      </c>
      <c r="AB39">
        <v>1</v>
      </c>
      <c r="AC39">
        <v>0</v>
      </c>
      <c r="AD39">
        <v>0</v>
      </c>
      <c r="AE39">
        <v>1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1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1</v>
      </c>
      <c r="BF39">
        <v>1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1</v>
      </c>
      <c r="BR39">
        <v>1</v>
      </c>
      <c r="BS39">
        <v>1</v>
      </c>
      <c r="BT39">
        <v>0</v>
      </c>
      <c r="BU39">
        <v>0</v>
      </c>
      <c r="BV39">
        <v>0</v>
      </c>
      <c r="BW39">
        <v>0</v>
      </c>
      <c r="BX39">
        <v>1</v>
      </c>
      <c r="BY39">
        <v>1</v>
      </c>
    </row>
    <row r="40" spans="1:77">
      <c r="A40" t="s">
        <v>328</v>
      </c>
      <c r="B40">
        <v>2011</v>
      </c>
      <c r="C40" t="s">
        <v>290</v>
      </c>
      <c r="D40" t="s">
        <v>1244</v>
      </c>
      <c r="E40">
        <v>16</v>
      </c>
      <c r="F40" t="s">
        <v>81</v>
      </c>
      <c r="G40" t="s">
        <v>81</v>
      </c>
      <c r="H40" t="s">
        <v>81</v>
      </c>
      <c r="I40" t="s">
        <v>81</v>
      </c>
      <c r="J40" t="s">
        <v>81</v>
      </c>
      <c r="K40" t="s">
        <v>81</v>
      </c>
      <c r="L40" t="s">
        <v>81</v>
      </c>
      <c r="M40" t="s">
        <v>81</v>
      </c>
      <c r="N40" t="s">
        <v>81</v>
      </c>
      <c r="O40" t="s">
        <v>81</v>
      </c>
      <c r="P40" t="s">
        <v>82</v>
      </c>
      <c r="Q40" t="s">
        <v>81</v>
      </c>
      <c r="R40" t="s">
        <v>81</v>
      </c>
      <c r="S40" t="s">
        <v>82</v>
      </c>
      <c r="T40" t="s">
        <v>81</v>
      </c>
      <c r="U40" t="s">
        <v>81</v>
      </c>
      <c r="V40" t="s">
        <v>81</v>
      </c>
      <c r="W40" t="s">
        <v>81</v>
      </c>
      <c r="X40" t="s">
        <v>81</v>
      </c>
      <c r="Y40" t="s">
        <v>81</v>
      </c>
      <c r="Z40" t="s">
        <v>81</v>
      </c>
      <c r="AA40" t="s">
        <v>81</v>
      </c>
      <c r="AB40">
        <v>1</v>
      </c>
      <c r="AC40">
        <v>0</v>
      </c>
      <c r="AD40">
        <v>0</v>
      </c>
      <c r="AE40">
        <v>1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1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</v>
      </c>
      <c r="BF40">
        <v>1</v>
      </c>
      <c r="BG40">
        <v>0</v>
      </c>
      <c r="BH40">
        <v>0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1</v>
      </c>
      <c r="BR40">
        <v>1</v>
      </c>
      <c r="BS40">
        <v>1</v>
      </c>
      <c r="BT40">
        <v>0</v>
      </c>
      <c r="BU40">
        <v>0</v>
      </c>
      <c r="BV40">
        <v>0</v>
      </c>
      <c r="BW40">
        <v>0</v>
      </c>
      <c r="BX40">
        <v>1</v>
      </c>
      <c r="BY40">
        <v>1</v>
      </c>
    </row>
    <row r="41" spans="1:77">
      <c r="A41" t="s">
        <v>329</v>
      </c>
      <c r="B41">
        <v>2011</v>
      </c>
      <c r="C41" t="s">
        <v>290</v>
      </c>
      <c r="D41" t="s">
        <v>1244</v>
      </c>
      <c r="E41">
        <v>2</v>
      </c>
      <c r="F41" t="s">
        <v>81</v>
      </c>
      <c r="G41" t="s">
        <v>81</v>
      </c>
      <c r="H41" t="s">
        <v>81</v>
      </c>
      <c r="I41" t="s">
        <v>81</v>
      </c>
      <c r="J41" t="s">
        <v>81</v>
      </c>
      <c r="K41" t="s">
        <v>81</v>
      </c>
      <c r="L41" t="s">
        <v>81</v>
      </c>
      <c r="M41" t="s">
        <v>81</v>
      </c>
      <c r="N41" t="s">
        <v>81</v>
      </c>
      <c r="O41" t="s">
        <v>81</v>
      </c>
      <c r="P41" t="s">
        <v>81</v>
      </c>
      <c r="Q41" t="s">
        <v>81</v>
      </c>
      <c r="R41" t="s">
        <v>81</v>
      </c>
      <c r="S41" t="s">
        <v>81</v>
      </c>
      <c r="T41" t="s">
        <v>81</v>
      </c>
      <c r="U41" t="s">
        <v>81</v>
      </c>
      <c r="V41" t="s">
        <v>81</v>
      </c>
      <c r="W41" t="s">
        <v>81</v>
      </c>
      <c r="X41" t="s">
        <v>81</v>
      </c>
      <c r="Y41" t="s">
        <v>81</v>
      </c>
      <c r="Z41" t="s">
        <v>82</v>
      </c>
      <c r="AA41" t="s">
        <v>81</v>
      </c>
      <c r="AB41">
        <v>0</v>
      </c>
      <c r="AC41">
        <v>0</v>
      </c>
      <c r="AD41">
        <v>1</v>
      </c>
      <c r="AE41">
        <v>1</v>
      </c>
      <c r="AF41">
        <v>0</v>
      </c>
      <c r="AG41">
        <v>1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1</v>
      </c>
      <c r="BD41">
        <v>0</v>
      </c>
      <c r="BE41">
        <v>1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1</v>
      </c>
      <c r="BR41">
        <v>0</v>
      </c>
      <c r="BS41">
        <v>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</row>
    <row r="42" spans="1:77">
      <c r="A42" t="s">
        <v>330</v>
      </c>
      <c r="B42">
        <v>2011</v>
      </c>
      <c r="C42" t="s">
        <v>290</v>
      </c>
      <c r="D42" t="s">
        <v>1244</v>
      </c>
      <c r="E42">
        <v>2</v>
      </c>
      <c r="F42" t="s">
        <v>81</v>
      </c>
      <c r="G42" t="s">
        <v>81</v>
      </c>
      <c r="H42" t="s">
        <v>81</v>
      </c>
      <c r="I42" t="s">
        <v>81</v>
      </c>
      <c r="J42" t="s">
        <v>81</v>
      </c>
      <c r="K42" t="s">
        <v>81</v>
      </c>
      <c r="L42" t="s">
        <v>81</v>
      </c>
      <c r="M42" t="s">
        <v>81</v>
      </c>
      <c r="N42" t="s">
        <v>82</v>
      </c>
      <c r="O42" t="s">
        <v>81</v>
      </c>
      <c r="P42" t="s">
        <v>81</v>
      </c>
      <c r="Q42" t="s">
        <v>81</v>
      </c>
      <c r="R42" t="s">
        <v>81</v>
      </c>
      <c r="S42" t="s">
        <v>81</v>
      </c>
      <c r="T42" t="s">
        <v>81</v>
      </c>
      <c r="U42" t="s">
        <v>81</v>
      </c>
      <c r="V42" t="s">
        <v>81</v>
      </c>
      <c r="W42" t="s">
        <v>81</v>
      </c>
      <c r="X42" t="s">
        <v>81</v>
      </c>
      <c r="Y42" t="s">
        <v>81</v>
      </c>
      <c r="Z42" t="s">
        <v>82</v>
      </c>
      <c r="AA42" t="s">
        <v>81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0</v>
      </c>
      <c r="AI42">
        <v>0</v>
      </c>
      <c r="AJ42">
        <v>1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1</v>
      </c>
      <c r="BF42">
        <v>1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1</v>
      </c>
      <c r="BR42">
        <v>0</v>
      </c>
      <c r="BS42">
        <v>1</v>
      </c>
      <c r="BT42">
        <v>0</v>
      </c>
      <c r="BU42">
        <v>1</v>
      </c>
      <c r="BV42">
        <v>0</v>
      </c>
      <c r="BW42">
        <v>0</v>
      </c>
      <c r="BX42">
        <v>0</v>
      </c>
      <c r="BY42">
        <v>0</v>
      </c>
    </row>
    <row r="43" spans="1:77">
      <c r="A43" t="s">
        <v>331</v>
      </c>
      <c r="B43">
        <v>2011</v>
      </c>
      <c r="C43" t="s">
        <v>290</v>
      </c>
      <c r="D43" t="s">
        <v>1244</v>
      </c>
      <c r="E43">
        <v>2</v>
      </c>
      <c r="F43" t="s">
        <v>81</v>
      </c>
      <c r="G43" t="s">
        <v>81</v>
      </c>
      <c r="H43" t="s">
        <v>81</v>
      </c>
      <c r="I43" t="s">
        <v>81</v>
      </c>
      <c r="J43" t="s">
        <v>81</v>
      </c>
      <c r="K43" t="s">
        <v>81</v>
      </c>
      <c r="L43" t="s">
        <v>81</v>
      </c>
      <c r="M43" t="s">
        <v>81</v>
      </c>
      <c r="N43" t="s">
        <v>81</v>
      </c>
      <c r="O43" t="s">
        <v>81</v>
      </c>
      <c r="P43" t="s">
        <v>81</v>
      </c>
      <c r="Q43" t="s">
        <v>81</v>
      </c>
      <c r="R43" t="s">
        <v>81</v>
      </c>
      <c r="S43" t="s">
        <v>81</v>
      </c>
      <c r="T43" t="s">
        <v>81</v>
      </c>
      <c r="U43" t="s">
        <v>81</v>
      </c>
      <c r="V43" t="s">
        <v>81</v>
      </c>
      <c r="W43" t="s">
        <v>81</v>
      </c>
      <c r="X43" t="s">
        <v>81</v>
      </c>
      <c r="Y43" t="s">
        <v>81</v>
      </c>
      <c r="Z43" t="s">
        <v>82</v>
      </c>
      <c r="AA43" t="s">
        <v>81</v>
      </c>
      <c r="AB43">
        <v>0</v>
      </c>
      <c r="AC43">
        <v>1</v>
      </c>
      <c r="AD43">
        <v>1</v>
      </c>
      <c r="AE43">
        <v>1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1</v>
      </c>
      <c r="AM43">
        <v>1</v>
      </c>
      <c r="AN43">
        <v>1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1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1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1</v>
      </c>
      <c r="BT43">
        <v>0</v>
      </c>
      <c r="BU43">
        <v>1</v>
      </c>
      <c r="BV43">
        <v>0</v>
      </c>
      <c r="BW43">
        <v>0</v>
      </c>
      <c r="BX43">
        <v>0</v>
      </c>
      <c r="BY43">
        <v>0</v>
      </c>
    </row>
    <row r="44" spans="1:77">
      <c r="A44" t="s">
        <v>332</v>
      </c>
      <c r="B44">
        <v>2011</v>
      </c>
      <c r="C44" t="s">
        <v>290</v>
      </c>
      <c r="D44" t="s">
        <v>1244</v>
      </c>
      <c r="E44">
        <v>2</v>
      </c>
      <c r="F44" t="s">
        <v>81</v>
      </c>
      <c r="G44" t="s">
        <v>81</v>
      </c>
      <c r="H44" t="s">
        <v>81</v>
      </c>
      <c r="I44" t="s">
        <v>81</v>
      </c>
      <c r="J44" t="s">
        <v>81</v>
      </c>
      <c r="K44" t="s">
        <v>81</v>
      </c>
      <c r="L44" t="s">
        <v>81</v>
      </c>
      <c r="M44" t="s">
        <v>81</v>
      </c>
      <c r="N44" t="s">
        <v>81</v>
      </c>
      <c r="O44" t="s">
        <v>81</v>
      </c>
      <c r="P44" t="s">
        <v>81</v>
      </c>
      <c r="Q44" t="s">
        <v>81</v>
      </c>
      <c r="R44" t="s">
        <v>81</v>
      </c>
      <c r="S44" t="s">
        <v>81</v>
      </c>
      <c r="T44" t="s">
        <v>81</v>
      </c>
      <c r="U44" t="s">
        <v>81</v>
      </c>
      <c r="V44" t="s">
        <v>81</v>
      </c>
      <c r="W44" t="s">
        <v>81</v>
      </c>
      <c r="X44" t="s">
        <v>81</v>
      </c>
      <c r="Y44" t="s">
        <v>81</v>
      </c>
      <c r="Z44" t="s">
        <v>82</v>
      </c>
      <c r="AA44" t="s">
        <v>81</v>
      </c>
      <c r="AB44">
        <v>0</v>
      </c>
      <c r="AC44">
        <v>0</v>
      </c>
      <c r="AD44">
        <v>1</v>
      </c>
      <c r="AE44">
        <v>1</v>
      </c>
      <c r="AF44">
        <v>0</v>
      </c>
      <c r="AG44">
        <v>1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0</v>
      </c>
      <c r="AX44">
        <v>1</v>
      </c>
      <c r="AY44">
        <v>0</v>
      </c>
      <c r="AZ44">
        <v>0</v>
      </c>
      <c r="BA44">
        <v>0</v>
      </c>
      <c r="BB44">
        <v>0</v>
      </c>
      <c r="BC44">
        <v>1</v>
      </c>
      <c r="BD44">
        <v>0</v>
      </c>
      <c r="BE44">
        <v>1</v>
      </c>
      <c r="BF44">
        <v>1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1</v>
      </c>
      <c r="BR44">
        <v>0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</row>
    <row r="45" spans="1:77">
      <c r="A45" t="s">
        <v>333</v>
      </c>
      <c r="B45">
        <v>2011</v>
      </c>
      <c r="C45" t="s">
        <v>290</v>
      </c>
      <c r="D45" t="s">
        <v>1244</v>
      </c>
      <c r="E45">
        <v>142</v>
      </c>
      <c r="F45" t="s">
        <v>81</v>
      </c>
      <c r="G45" t="s">
        <v>81</v>
      </c>
      <c r="H45" t="s">
        <v>81</v>
      </c>
      <c r="I45" t="s">
        <v>81</v>
      </c>
      <c r="J45" t="s">
        <v>82</v>
      </c>
      <c r="K45" t="s">
        <v>81</v>
      </c>
      <c r="L45" t="s">
        <v>81</v>
      </c>
      <c r="M45" t="s">
        <v>81</v>
      </c>
      <c r="N45" t="s">
        <v>81</v>
      </c>
      <c r="O45" t="s">
        <v>81</v>
      </c>
      <c r="P45" t="s">
        <v>81</v>
      </c>
      <c r="Q45" t="s">
        <v>81</v>
      </c>
      <c r="R45" t="s">
        <v>81</v>
      </c>
      <c r="S45" t="s">
        <v>81</v>
      </c>
      <c r="T45" t="s">
        <v>81</v>
      </c>
      <c r="U45" t="s">
        <v>81</v>
      </c>
      <c r="V45" t="s">
        <v>81</v>
      </c>
      <c r="W45" t="s">
        <v>81</v>
      </c>
      <c r="X45" t="s">
        <v>81</v>
      </c>
      <c r="Y45" t="s">
        <v>81</v>
      </c>
      <c r="Z45" t="s">
        <v>81</v>
      </c>
      <c r="AA45" t="s">
        <v>81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1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</row>
    <row r="46" spans="1:77">
      <c r="A46" t="s">
        <v>334</v>
      </c>
      <c r="B46">
        <v>2011</v>
      </c>
      <c r="C46" t="s">
        <v>290</v>
      </c>
      <c r="D46" t="s">
        <v>1244</v>
      </c>
      <c r="E46" t="s">
        <v>335</v>
      </c>
      <c r="F46" t="s">
        <v>81</v>
      </c>
      <c r="G46" t="s">
        <v>81</v>
      </c>
      <c r="H46" t="s">
        <v>81</v>
      </c>
      <c r="I46" t="s">
        <v>81</v>
      </c>
      <c r="J46" t="s">
        <v>81</v>
      </c>
      <c r="K46" t="s">
        <v>81</v>
      </c>
      <c r="L46" t="s">
        <v>81</v>
      </c>
      <c r="M46" t="s">
        <v>81</v>
      </c>
      <c r="N46" t="s">
        <v>81</v>
      </c>
      <c r="O46" t="s">
        <v>81</v>
      </c>
      <c r="P46" t="s">
        <v>81</v>
      </c>
      <c r="Q46" t="s">
        <v>81</v>
      </c>
      <c r="R46" t="s">
        <v>81</v>
      </c>
      <c r="S46" t="s">
        <v>82</v>
      </c>
      <c r="T46" t="s">
        <v>81</v>
      </c>
      <c r="U46" t="s">
        <v>81</v>
      </c>
      <c r="V46" t="s">
        <v>81</v>
      </c>
      <c r="W46" t="s">
        <v>81</v>
      </c>
      <c r="X46" t="s">
        <v>81</v>
      </c>
      <c r="Y46" t="s">
        <v>81</v>
      </c>
      <c r="Z46" t="s">
        <v>81</v>
      </c>
      <c r="AA46" t="s">
        <v>81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1</v>
      </c>
      <c r="AP46">
        <v>0</v>
      </c>
      <c r="AQ46">
        <v>0</v>
      </c>
      <c r="AR46">
        <v>1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</v>
      </c>
      <c r="BF46">
        <v>1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0</v>
      </c>
      <c r="BU46">
        <v>1</v>
      </c>
      <c r="BV46">
        <v>0</v>
      </c>
      <c r="BW46">
        <v>0</v>
      </c>
      <c r="BX46">
        <v>0</v>
      </c>
      <c r="BY46">
        <v>0</v>
      </c>
    </row>
    <row r="47" spans="1:77">
      <c r="A47" t="s">
        <v>336</v>
      </c>
      <c r="B47">
        <v>2011</v>
      </c>
      <c r="C47" t="s">
        <v>290</v>
      </c>
      <c r="D47" t="s">
        <v>1244</v>
      </c>
      <c r="E47">
        <v>2</v>
      </c>
      <c r="F47" t="s">
        <v>81</v>
      </c>
      <c r="G47" t="s">
        <v>81</v>
      </c>
      <c r="H47" t="s">
        <v>81</v>
      </c>
      <c r="I47" t="s">
        <v>81</v>
      </c>
      <c r="J47" t="s">
        <v>81</v>
      </c>
      <c r="K47" t="s">
        <v>81</v>
      </c>
      <c r="L47" t="s">
        <v>81</v>
      </c>
      <c r="M47" t="s">
        <v>81</v>
      </c>
      <c r="N47" t="s">
        <v>81</v>
      </c>
      <c r="O47" t="s">
        <v>81</v>
      </c>
      <c r="P47" t="s">
        <v>81</v>
      </c>
      <c r="Q47" t="s">
        <v>81</v>
      </c>
      <c r="R47" t="s">
        <v>81</v>
      </c>
      <c r="S47" t="s">
        <v>81</v>
      </c>
      <c r="T47" t="s">
        <v>81</v>
      </c>
      <c r="U47" t="s">
        <v>81</v>
      </c>
      <c r="V47" t="s">
        <v>81</v>
      </c>
      <c r="W47" t="s">
        <v>81</v>
      </c>
      <c r="X47" t="s">
        <v>81</v>
      </c>
      <c r="Y47" t="s">
        <v>81</v>
      </c>
      <c r="Z47" t="s">
        <v>82</v>
      </c>
      <c r="AA47" t="s">
        <v>81</v>
      </c>
      <c r="AB47">
        <v>0</v>
      </c>
      <c r="AC47">
        <v>1</v>
      </c>
      <c r="AD47">
        <v>0</v>
      </c>
      <c r="AE47">
        <v>1</v>
      </c>
      <c r="AF47">
        <v>0</v>
      </c>
      <c r="AG47">
        <v>1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1</v>
      </c>
      <c r="AN47">
        <v>1</v>
      </c>
      <c r="AO47">
        <v>1</v>
      </c>
      <c r="AP47">
        <v>0</v>
      </c>
      <c r="AQ47">
        <v>0</v>
      </c>
      <c r="AR47">
        <v>1</v>
      </c>
      <c r="AS47">
        <v>0</v>
      </c>
      <c r="AT47">
        <v>0</v>
      </c>
      <c r="AU47">
        <v>1</v>
      </c>
      <c r="AV47">
        <v>0</v>
      </c>
      <c r="AW47">
        <v>0</v>
      </c>
      <c r="AX47">
        <v>1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1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1</v>
      </c>
      <c r="BV47">
        <v>0</v>
      </c>
      <c r="BW47">
        <v>0</v>
      </c>
      <c r="BX47">
        <v>0</v>
      </c>
      <c r="BY47">
        <v>0</v>
      </c>
    </row>
    <row r="48" spans="1:77">
      <c r="A48" t="s">
        <v>337</v>
      </c>
      <c r="B48">
        <v>2011</v>
      </c>
      <c r="C48" t="s">
        <v>290</v>
      </c>
      <c r="D48" t="s">
        <v>1244</v>
      </c>
      <c r="E48">
        <v>2</v>
      </c>
      <c r="F48" t="s">
        <v>81</v>
      </c>
      <c r="G48" t="s">
        <v>81</v>
      </c>
      <c r="H48" t="s">
        <v>81</v>
      </c>
      <c r="I48" t="s">
        <v>81</v>
      </c>
      <c r="J48" t="s">
        <v>81</v>
      </c>
      <c r="K48" t="s">
        <v>81</v>
      </c>
      <c r="L48" t="s">
        <v>81</v>
      </c>
      <c r="M48" t="s">
        <v>81</v>
      </c>
      <c r="N48" t="s">
        <v>81</v>
      </c>
      <c r="O48" t="s">
        <v>82</v>
      </c>
      <c r="P48" t="s">
        <v>81</v>
      </c>
      <c r="Q48" t="s">
        <v>81</v>
      </c>
      <c r="R48" t="s">
        <v>81</v>
      </c>
      <c r="S48" t="s">
        <v>81</v>
      </c>
      <c r="T48" t="s">
        <v>81</v>
      </c>
      <c r="U48" t="s">
        <v>81</v>
      </c>
      <c r="V48" t="s">
        <v>81</v>
      </c>
      <c r="W48" t="s">
        <v>81</v>
      </c>
      <c r="X48" t="s">
        <v>81</v>
      </c>
      <c r="Y48" t="s">
        <v>81</v>
      </c>
      <c r="Z48" t="s">
        <v>82</v>
      </c>
      <c r="AA48" t="s">
        <v>81</v>
      </c>
      <c r="AB48">
        <v>0</v>
      </c>
      <c r="AC48">
        <v>0</v>
      </c>
      <c r="AD48">
        <v>1</v>
      </c>
      <c r="AE48">
        <v>1</v>
      </c>
      <c r="AF48">
        <v>0</v>
      </c>
      <c r="AG48">
        <v>1</v>
      </c>
      <c r="AH48">
        <v>0</v>
      </c>
      <c r="AI48">
        <v>1</v>
      </c>
      <c r="AJ48">
        <v>1</v>
      </c>
      <c r="AK48">
        <v>0</v>
      </c>
      <c r="AL48">
        <v>1</v>
      </c>
      <c r="AM48">
        <v>1</v>
      </c>
      <c r="AN48">
        <v>1</v>
      </c>
      <c r="AO48">
        <v>1</v>
      </c>
      <c r="AP48">
        <v>0</v>
      </c>
      <c r="AQ48">
        <v>0</v>
      </c>
      <c r="AR48">
        <v>1</v>
      </c>
      <c r="AS48">
        <v>0</v>
      </c>
      <c r="AT48">
        <v>0</v>
      </c>
      <c r="AU48">
        <v>1</v>
      </c>
      <c r="AV48">
        <v>0</v>
      </c>
      <c r="AW48">
        <v>0</v>
      </c>
      <c r="AX48">
        <v>1</v>
      </c>
      <c r="AY48">
        <v>0</v>
      </c>
      <c r="AZ48">
        <v>0</v>
      </c>
      <c r="BA48">
        <v>1</v>
      </c>
      <c r="BB48">
        <v>0</v>
      </c>
      <c r="BC48">
        <v>1</v>
      </c>
      <c r="BD48">
        <v>0</v>
      </c>
      <c r="BE48">
        <v>1</v>
      </c>
      <c r="BF48">
        <v>1</v>
      </c>
      <c r="BG48">
        <v>0</v>
      </c>
      <c r="BH48">
        <v>1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1</v>
      </c>
      <c r="BR48">
        <v>0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</row>
    <row r="49" spans="1:77">
      <c r="A49" t="s">
        <v>338</v>
      </c>
      <c r="B49">
        <v>2009</v>
      </c>
      <c r="C49" t="s">
        <v>290</v>
      </c>
      <c r="D49" t="s">
        <v>1244</v>
      </c>
      <c r="E49">
        <v>2</v>
      </c>
      <c r="F49" t="s">
        <v>81</v>
      </c>
      <c r="G49" t="s">
        <v>81</v>
      </c>
      <c r="H49" t="s">
        <v>82</v>
      </c>
      <c r="I49" t="s">
        <v>81</v>
      </c>
      <c r="J49" t="s">
        <v>81</v>
      </c>
      <c r="K49" t="s">
        <v>81</v>
      </c>
      <c r="L49" t="s">
        <v>81</v>
      </c>
      <c r="M49" t="s">
        <v>81</v>
      </c>
      <c r="N49" t="s">
        <v>81</v>
      </c>
      <c r="O49" t="s">
        <v>81</v>
      </c>
      <c r="P49" t="s">
        <v>81</v>
      </c>
      <c r="Q49" t="s">
        <v>81</v>
      </c>
      <c r="R49" t="s">
        <v>81</v>
      </c>
      <c r="S49" t="s">
        <v>81</v>
      </c>
      <c r="T49" t="s">
        <v>81</v>
      </c>
      <c r="U49" t="s">
        <v>81</v>
      </c>
      <c r="V49" t="s">
        <v>81</v>
      </c>
      <c r="W49" t="s">
        <v>81</v>
      </c>
      <c r="X49" t="s">
        <v>81</v>
      </c>
      <c r="Y49" t="s">
        <v>81</v>
      </c>
      <c r="Z49" t="s">
        <v>82</v>
      </c>
      <c r="AA49" t="s">
        <v>81</v>
      </c>
      <c r="AB49">
        <v>0</v>
      </c>
      <c r="AC49">
        <v>1</v>
      </c>
      <c r="AD49">
        <v>1</v>
      </c>
      <c r="AE49">
        <v>1</v>
      </c>
      <c r="AF49">
        <v>0</v>
      </c>
      <c r="AG49">
        <v>1</v>
      </c>
      <c r="AH49">
        <v>0</v>
      </c>
      <c r="AI49">
        <v>0</v>
      </c>
      <c r="AJ49">
        <v>1</v>
      </c>
      <c r="AK49">
        <v>0</v>
      </c>
      <c r="AL49">
        <v>1</v>
      </c>
      <c r="AM49">
        <v>1</v>
      </c>
      <c r="AN49">
        <v>1</v>
      </c>
      <c r="AO49">
        <v>1</v>
      </c>
      <c r="AP49">
        <v>0</v>
      </c>
      <c r="AQ49">
        <v>0</v>
      </c>
      <c r="AR49">
        <v>1</v>
      </c>
      <c r="AS49">
        <v>0</v>
      </c>
      <c r="AT49">
        <v>0</v>
      </c>
      <c r="AU49">
        <v>1</v>
      </c>
      <c r="AV49">
        <v>0</v>
      </c>
      <c r="AW49">
        <v>0</v>
      </c>
      <c r="AX49">
        <v>1</v>
      </c>
      <c r="AY49">
        <v>0</v>
      </c>
      <c r="AZ49">
        <v>0</v>
      </c>
      <c r="BA49">
        <v>0</v>
      </c>
      <c r="BB49">
        <v>0</v>
      </c>
      <c r="BC49">
        <v>1</v>
      </c>
      <c r="BD49">
        <v>0</v>
      </c>
      <c r="BE49">
        <v>1</v>
      </c>
      <c r="BF49">
        <v>1</v>
      </c>
      <c r="BG49">
        <v>0</v>
      </c>
      <c r="BH49">
        <v>1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1</v>
      </c>
      <c r="BR49">
        <v>0</v>
      </c>
      <c r="BS49">
        <v>1</v>
      </c>
      <c r="BT49">
        <v>0</v>
      </c>
      <c r="BU49">
        <v>1</v>
      </c>
      <c r="BV49">
        <v>0</v>
      </c>
      <c r="BW49">
        <v>0</v>
      </c>
      <c r="BX49">
        <v>0</v>
      </c>
      <c r="BY49">
        <v>0</v>
      </c>
    </row>
    <row r="50" spans="1:77">
      <c r="A50" t="s">
        <v>339</v>
      </c>
      <c r="B50">
        <v>2011</v>
      </c>
      <c r="C50" t="s">
        <v>290</v>
      </c>
      <c r="D50" t="s">
        <v>1244</v>
      </c>
      <c r="E50">
        <v>2</v>
      </c>
      <c r="F50" t="s">
        <v>81</v>
      </c>
      <c r="G50" t="s">
        <v>81</v>
      </c>
      <c r="H50" t="s">
        <v>81</v>
      </c>
      <c r="I50" t="s">
        <v>81</v>
      </c>
      <c r="J50" t="s">
        <v>81</v>
      </c>
      <c r="K50" t="s">
        <v>81</v>
      </c>
      <c r="L50" t="s">
        <v>81</v>
      </c>
      <c r="M50" t="s">
        <v>81</v>
      </c>
      <c r="N50" t="s">
        <v>81</v>
      </c>
      <c r="O50" t="s">
        <v>81</v>
      </c>
      <c r="P50" t="s">
        <v>81</v>
      </c>
      <c r="Q50" t="s">
        <v>81</v>
      </c>
      <c r="R50" t="s">
        <v>81</v>
      </c>
      <c r="S50" t="s">
        <v>81</v>
      </c>
      <c r="T50" t="s">
        <v>81</v>
      </c>
      <c r="U50" t="s">
        <v>81</v>
      </c>
      <c r="V50" t="s">
        <v>81</v>
      </c>
      <c r="W50" t="s">
        <v>81</v>
      </c>
      <c r="X50" t="s">
        <v>81</v>
      </c>
      <c r="Y50" t="s">
        <v>81</v>
      </c>
      <c r="Z50" t="s">
        <v>82</v>
      </c>
      <c r="AA50" t="s">
        <v>81</v>
      </c>
      <c r="AB50">
        <v>0</v>
      </c>
      <c r="AC50">
        <v>0</v>
      </c>
      <c r="AD50">
        <v>1</v>
      </c>
      <c r="AE50">
        <v>1</v>
      </c>
      <c r="AF50">
        <v>0</v>
      </c>
      <c r="AG50">
        <v>1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0</v>
      </c>
      <c r="AN50">
        <v>1</v>
      </c>
      <c r="AO50">
        <v>1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1</v>
      </c>
      <c r="AV50">
        <v>0</v>
      </c>
      <c r="AW50">
        <v>0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1</v>
      </c>
      <c r="BD50">
        <v>0</v>
      </c>
      <c r="BE50">
        <v>1</v>
      </c>
      <c r="BF50">
        <v>1</v>
      </c>
      <c r="BG50">
        <v>0</v>
      </c>
      <c r="BH50">
        <v>1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1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</row>
    <row r="51" spans="1:77">
      <c r="A51" t="s">
        <v>340</v>
      </c>
      <c r="B51">
        <v>2011</v>
      </c>
      <c r="C51" t="s">
        <v>290</v>
      </c>
      <c r="D51" t="s">
        <v>1244</v>
      </c>
      <c r="E51">
        <v>756</v>
      </c>
      <c r="F51" t="s">
        <v>81</v>
      </c>
      <c r="G51" t="s">
        <v>81</v>
      </c>
      <c r="H51" t="s">
        <v>81</v>
      </c>
      <c r="I51" t="s">
        <v>81</v>
      </c>
      <c r="J51" t="s">
        <v>81</v>
      </c>
      <c r="K51" t="s">
        <v>81</v>
      </c>
      <c r="L51" t="s">
        <v>81</v>
      </c>
      <c r="M51" t="s">
        <v>81</v>
      </c>
      <c r="N51" t="s">
        <v>81</v>
      </c>
      <c r="O51" t="s">
        <v>81</v>
      </c>
      <c r="P51" t="s">
        <v>82</v>
      </c>
      <c r="Q51" t="s">
        <v>81</v>
      </c>
      <c r="R51" t="s">
        <v>81</v>
      </c>
      <c r="S51" t="s">
        <v>81</v>
      </c>
      <c r="T51" t="s">
        <v>81</v>
      </c>
      <c r="U51" t="s">
        <v>81</v>
      </c>
      <c r="V51" t="s">
        <v>81</v>
      </c>
      <c r="W51" t="s">
        <v>81</v>
      </c>
      <c r="X51" t="s">
        <v>81</v>
      </c>
      <c r="Y51" t="s">
        <v>81</v>
      </c>
      <c r="Z51" t="s">
        <v>81</v>
      </c>
      <c r="AA51" t="s">
        <v>81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</v>
      </c>
      <c r="AP51">
        <v>0</v>
      </c>
      <c r="AQ51">
        <v>1</v>
      </c>
      <c r="AR51">
        <v>1</v>
      </c>
      <c r="AS51">
        <v>1</v>
      </c>
      <c r="AT51">
        <v>0</v>
      </c>
      <c r="AU51">
        <v>0</v>
      </c>
      <c r="AV51">
        <v>0</v>
      </c>
      <c r="AW51">
        <v>0</v>
      </c>
      <c r="AX51">
        <v>1</v>
      </c>
      <c r="AY51">
        <v>1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1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</row>
    <row r="52" spans="1:77">
      <c r="A52" t="s">
        <v>341</v>
      </c>
      <c r="B52">
        <v>2011</v>
      </c>
      <c r="C52" t="s">
        <v>290</v>
      </c>
      <c r="D52" t="s">
        <v>1244</v>
      </c>
      <c r="E52" t="s">
        <v>342</v>
      </c>
      <c r="F52" t="s">
        <v>81</v>
      </c>
      <c r="G52" t="s">
        <v>81</v>
      </c>
      <c r="H52" t="s">
        <v>81</v>
      </c>
      <c r="I52" t="s">
        <v>81</v>
      </c>
      <c r="J52" t="s">
        <v>81</v>
      </c>
      <c r="K52" t="s">
        <v>81</v>
      </c>
      <c r="L52" t="s">
        <v>82</v>
      </c>
      <c r="M52" t="s">
        <v>81</v>
      </c>
      <c r="N52" t="s">
        <v>82</v>
      </c>
      <c r="O52" t="s">
        <v>81</v>
      </c>
      <c r="P52" t="s">
        <v>81</v>
      </c>
      <c r="Q52" t="s">
        <v>81</v>
      </c>
      <c r="R52" t="s">
        <v>81</v>
      </c>
      <c r="S52" t="s">
        <v>81</v>
      </c>
      <c r="T52" t="s">
        <v>81</v>
      </c>
      <c r="U52" t="s">
        <v>81</v>
      </c>
      <c r="V52" t="s">
        <v>81</v>
      </c>
      <c r="W52" t="s">
        <v>81</v>
      </c>
      <c r="X52" t="s">
        <v>81</v>
      </c>
      <c r="Y52" t="s">
        <v>81</v>
      </c>
      <c r="Z52" t="s">
        <v>81</v>
      </c>
      <c r="AA52" t="s">
        <v>81</v>
      </c>
      <c r="AB52">
        <v>0</v>
      </c>
      <c r="AC52">
        <v>0</v>
      </c>
      <c r="AD52">
        <v>0</v>
      </c>
      <c r="AE52">
        <v>0</v>
      </c>
      <c r="AF52">
        <v>1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1</v>
      </c>
      <c r="AN52">
        <v>1</v>
      </c>
      <c r="AO52">
        <v>1</v>
      </c>
      <c r="AP52">
        <v>0</v>
      </c>
      <c r="AQ52">
        <v>0</v>
      </c>
      <c r="AR52">
        <v>1</v>
      </c>
      <c r="AS52">
        <v>0</v>
      </c>
      <c r="AT52">
        <v>0</v>
      </c>
      <c r="AU52">
        <v>1</v>
      </c>
      <c r="AV52">
        <v>0</v>
      </c>
      <c r="AW52">
        <v>0</v>
      </c>
      <c r="AX52">
        <v>1</v>
      </c>
      <c r="AY52">
        <v>0</v>
      </c>
      <c r="AZ52">
        <v>0</v>
      </c>
      <c r="BA52">
        <v>1</v>
      </c>
      <c r="BB52">
        <v>0</v>
      </c>
      <c r="BC52">
        <v>0</v>
      </c>
      <c r="BD52">
        <v>0</v>
      </c>
      <c r="BE52">
        <v>1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</row>
    <row r="53" spans="1:77">
      <c r="A53" t="s">
        <v>343</v>
      </c>
      <c r="B53">
        <v>2011</v>
      </c>
      <c r="C53" t="s">
        <v>290</v>
      </c>
      <c r="D53" t="s">
        <v>1244</v>
      </c>
      <c r="E53">
        <v>2</v>
      </c>
      <c r="F53" t="s">
        <v>81</v>
      </c>
      <c r="G53" t="s">
        <v>81</v>
      </c>
      <c r="H53" t="s">
        <v>81</v>
      </c>
      <c r="I53" t="s">
        <v>81</v>
      </c>
      <c r="J53" t="s">
        <v>81</v>
      </c>
      <c r="K53" t="s">
        <v>81</v>
      </c>
      <c r="L53" t="s">
        <v>81</v>
      </c>
      <c r="M53" t="s">
        <v>81</v>
      </c>
      <c r="N53" t="s">
        <v>81</v>
      </c>
      <c r="O53" t="s">
        <v>81</v>
      </c>
      <c r="P53" t="s">
        <v>81</v>
      </c>
      <c r="Q53" t="s">
        <v>81</v>
      </c>
      <c r="R53" t="s">
        <v>81</v>
      </c>
      <c r="S53" t="s">
        <v>81</v>
      </c>
      <c r="T53" t="s">
        <v>81</v>
      </c>
      <c r="U53" t="s">
        <v>81</v>
      </c>
      <c r="V53" t="s">
        <v>81</v>
      </c>
      <c r="W53" t="s">
        <v>81</v>
      </c>
      <c r="X53" t="s">
        <v>81</v>
      </c>
      <c r="Y53" t="s">
        <v>81</v>
      </c>
      <c r="Z53" t="s">
        <v>82</v>
      </c>
      <c r="AA53" t="s">
        <v>81</v>
      </c>
      <c r="AB53">
        <v>0</v>
      </c>
      <c r="AC53">
        <v>0</v>
      </c>
      <c r="AD53">
        <v>1</v>
      </c>
      <c r="AE53">
        <v>1</v>
      </c>
      <c r="AF53">
        <v>0</v>
      </c>
      <c r="AG53">
        <v>1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1</v>
      </c>
      <c r="AV53">
        <v>0</v>
      </c>
      <c r="AW53">
        <v>0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1</v>
      </c>
      <c r="BD53">
        <v>0</v>
      </c>
      <c r="BE53">
        <v>1</v>
      </c>
      <c r="BF53">
        <v>1</v>
      </c>
      <c r="BG53">
        <v>0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1</v>
      </c>
      <c r="BR53">
        <v>0</v>
      </c>
      <c r="BS53">
        <v>1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</row>
    <row r="54" spans="1:77">
      <c r="A54" t="s">
        <v>344</v>
      </c>
      <c r="B54">
        <v>2011</v>
      </c>
      <c r="C54" t="s">
        <v>290</v>
      </c>
      <c r="D54" t="s">
        <v>1244</v>
      </c>
      <c r="E54">
        <v>571</v>
      </c>
      <c r="F54" t="s">
        <v>81</v>
      </c>
      <c r="G54" t="s">
        <v>81</v>
      </c>
      <c r="H54" t="s">
        <v>81</v>
      </c>
      <c r="I54" t="s">
        <v>81</v>
      </c>
      <c r="J54" t="s">
        <v>81</v>
      </c>
      <c r="K54" t="s">
        <v>81</v>
      </c>
      <c r="L54" t="s">
        <v>81</v>
      </c>
      <c r="M54" t="s">
        <v>81</v>
      </c>
      <c r="N54" t="s">
        <v>81</v>
      </c>
      <c r="O54" t="s">
        <v>81</v>
      </c>
      <c r="P54" t="s">
        <v>81</v>
      </c>
      <c r="Q54" t="s">
        <v>81</v>
      </c>
      <c r="R54" t="s">
        <v>81</v>
      </c>
      <c r="S54" t="s">
        <v>81</v>
      </c>
      <c r="T54" t="s">
        <v>81</v>
      </c>
      <c r="U54" t="s">
        <v>81</v>
      </c>
      <c r="V54" t="s">
        <v>81</v>
      </c>
      <c r="W54" t="s">
        <v>81</v>
      </c>
      <c r="X54" t="s">
        <v>81</v>
      </c>
      <c r="Y54" t="s">
        <v>81</v>
      </c>
      <c r="Z54" t="s">
        <v>82</v>
      </c>
      <c r="AA54" t="s">
        <v>81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1</v>
      </c>
      <c r="AO54">
        <v>1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1</v>
      </c>
      <c r="AY54">
        <v>0</v>
      </c>
      <c r="AZ54">
        <v>0</v>
      </c>
      <c r="BA54">
        <v>0</v>
      </c>
      <c r="BB54">
        <v>0</v>
      </c>
      <c r="BC54">
        <v>1</v>
      </c>
      <c r="BD54">
        <v>0</v>
      </c>
      <c r="BE54">
        <v>1</v>
      </c>
      <c r="BF54">
        <v>1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1</v>
      </c>
      <c r="BQ54">
        <v>1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</row>
    <row r="55" spans="1:77">
      <c r="A55" t="s">
        <v>345</v>
      </c>
      <c r="B55">
        <v>2009</v>
      </c>
      <c r="C55" t="s">
        <v>290</v>
      </c>
      <c r="D55" t="s">
        <v>1244</v>
      </c>
      <c r="E55">
        <v>2</v>
      </c>
      <c r="F55" t="s">
        <v>81</v>
      </c>
      <c r="G55" t="s">
        <v>81</v>
      </c>
      <c r="H55" t="s">
        <v>81</v>
      </c>
      <c r="I55" t="s">
        <v>81</v>
      </c>
      <c r="J55" t="s">
        <v>81</v>
      </c>
      <c r="K55" t="s">
        <v>81</v>
      </c>
      <c r="L55" t="s">
        <v>81</v>
      </c>
      <c r="M55" t="s">
        <v>81</v>
      </c>
      <c r="N55" t="s">
        <v>81</v>
      </c>
      <c r="O55" t="s">
        <v>81</v>
      </c>
      <c r="P55" t="s">
        <v>81</v>
      </c>
      <c r="Q55" t="s">
        <v>81</v>
      </c>
      <c r="R55" t="s">
        <v>81</v>
      </c>
      <c r="S55" t="s">
        <v>81</v>
      </c>
      <c r="T55" t="s">
        <v>81</v>
      </c>
      <c r="U55" t="s">
        <v>81</v>
      </c>
      <c r="V55" t="s">
        <v>81</v>
      </c>
      <c r="W55" t="s">
        <v>81</v>
      </c>
      <c r="X55" t="s">
        <v>81</v>
      </c>
      <c r="Y55" t="s">
        <v>81</v>
      </c>
      <c r="Z55" t="s">
        <v>82</v>
      </c>
      <c r="AA55" t="s">
        <v>81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1</v>
      </c>
      <c r="AK55">
        <v>0</v>
      </c>
      <c r="AL55">
        <v>1</v>
      </c>
      <c r="AM55">
        <v>1</v>
      </c>
      <c r="AN55">
        <v>1</v>
      </c>
      <c r="AO55">
        <v>1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1</v>
      </c>
      <c r="AV55">
        <v>0</v>
      </c>
      <c r="AW55">
        <v>0</v>
      </c>
      <c r="AX55">
        <v>1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0</v>
      </c>
      <c r="BE55">
        <v>1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1</v>
      </c>
      <c r="BR55">
        <v>0</v>
      </c>
      <c r="BS55">
        <v>1</v>
      </c>
      <c r="BT55">
        <v>0</v>
      </c>
      <c r="BU55">
        <v>1</v>
      </c>
      <c r="BV55">
        <v>0</v>
      </c>
      <c r="BW55">
        <v>0</v>
      </c>
      <c r="BX55">
        <v>0</v>
      </c>
      <c r="BY55">
        <v>0</v>
      </c>
    </row>
    <row r="56" spans="1:77">
      <c r="A56" t="s">
        <v>346</v>
      </c>
      <c r="B56">
        <v>2011</v>
      </c>
      <c r="C56" t="s">
        <v>290</v>
      </c>
      <c r="D56" t="s">
        <v>1244</v>
      </c>
      <c r="E56">
        <v>2</v>
      </c>
      <c r="F56" t="s">
        <v>81</v>
      </c>
      <c r="G56" t="s">
        <v>81</v>
      </c>
      <c r="H56" t="s">
        <v>81</v>
      </c>
      <c r="I56" t="s">
        <v>82</v>
      </c>
      <c r="J56" t="s">
        <v>81</v>
      </c>
      <c r="K56" t="s">
        <v>81</v>
      </c>
      <c r="L56" t="s">
        <v>81</v>
      </c>
      <c r="M56" t="s">
        <v>81</v>
      </c>
      <c r="N56" t="s">
        <v>81</v>
      </c>
      <c r="O56" t="s">
        <v>81</v>
      </c>
      <c r="P56" t="s">
        <v>81</v>
      </c>
      <c r="Q56" t="s">
        <v>81</v>
      </c>
      <c r="R56" t="s">
        <v>81</v>
      </c>
      <c r="S56" t="s">
        <v>81</v>
      </c>
      <c r="T56" t="s">
        <v>81</v>
      </c>
      <c r="U56" t="s">
        <v>81</v>
      </c>
      <c r="V56" t="s">
        <v>81</v>
      </c>
      <c r="W56" t="s">
        <v>81</v>
      </c>
      <c r="X56" t="s">
        <v>81</v>
      </c>
      <c r="Y56" t="s">
        <v>81</v>
      </c>
      <c r="Z56" t="s">
        <v>82</v>
      </c>
      <c r="AA56" t="s">
        <v>81</v>
      </c>
      <c r="AB56">
        <v>0</v>
      </c>
      <c r="AC56">
        <v>0</v>
      </c>
      <c r="AD56">
        <v>1</v>
      </c>
      <c r="AE56">
        <v>1</v>
      </c>
      <c r="AF56">
        <v>0</v>
      </c>
      <c r="AG56">
        <v>1</v>
      </c>
      <c r="AH56">
        <v>0</v>
      </c>
      <c r="AI56">
        <v>0</v>
      </c>
      <c r="AJ56">
        <v>1</v>
      </c>
      <c r="AK56">
        <v>0</v>
      </c>
      <c r="AL56">
        <v>1</v>
      </c>
      <c r="AM56">
        <v>1</v>
      </c>
      <c r="AN56">
        <v>1</v>
      </c>
      <c r="AO56">
        <v>1</v>
      </c>
      <c r="AP56">
        <v>0</v>
      </c>
      <c r="AQ56">
        <v>0</v>
      </c>
      <c r="AR56">
        <v>1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1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1</v>
      </c>
      <c r="BF56">
        <v>1</v>
      </c>
      <c r="BG56">
        <v>0</v>
      </c>
      <c r="BH56">
        <v>1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1</v>
      </c>
      <c r="BR56">
        <v>0</v>
      </c>
      <c r="BS56">
        <v>1</v>
      </c>
      <c r="BT56">
        <v>0</v>
      </c>
      <c r="BU56">
        <v>1</v>
      </c>
      <c r="BV56">
        <v>0</v>
      </c>
      <c r="BW56">
        <v>0</v>
      </c>
      <c r="BX56">
        <v>0</v>
      </c>
      <c r="BY56">
        <v>0</v>
      </c>
    </row>
    <row r="57" spans="1:77">
      <c r="A57" t="s">
        <v>347</v>
      </c>
      <c r="B57">
        <v>2011</v>
      </c>
      <c r="C57" t="s">
        <v>290</v>
      </c>
      <c r="D57" t="s">
        <v>1244</v>
      </c>
      <c r="E57">
        <v>2</v>
      </c>
      <c r="F57" t="s">
        <v>81</v>
      </c>
      <c r="G57" t="s">
        <v>81</v>
      </c>
      <c r="H57" t="s">
        <v>81</v>
      </c>
      <c r="I57" t="s">
        <v>82</v>
      </c>
      <c r="J57" t="s">
        <v>81</v>
      </c>
      <c r="K57" t="s">
        <v>81</v>
      </c>
      <c r="L57" t="s">
        <v>81</v>
      </c>
      <c r="M57" t="s">
        <v>81</v>
      </c>
      <c r="N57" t="s">
        <v>81</v>
      </c>
      <c r="O57" t="s">
        <v>81</v>
      </c>
      <c r="P57" t="s">
        <v>81</v>
      </c>
      <c r="Q57" t="s">
        <v>81</v>
      </c>
      <c r="R57" t="s">
        <v>81</v>
      </c>
      <c r="S57" t="s">
        <v>81</v>
      </c>
      <c r="T57" t="s">
        <v>81</v>
      </c>
      <c r="U57" t="s">
        <v>81</v>
      </c>
      <c r="V57" t="s">
        <v>81</v>
      </c>
      <c r="W57" t="s">
        <v>81</v>
      </c>
      <c r="X57" t="s">
        <v>81</v>
      </c>
      <c r="Y57" t="s">
        <v>81</v>
      </c>
      <c r="Z57" t="s">
        <v>82</v>
      </c>
      <c r="AA57" t="s">
        <v>81</v>
      </c>
      <c r="AB57">
        <v>0</v>
      </c>
      <c r="AC57">
        <v>0</v>
      </c>
      <c r="AD57">
        <v>1</v>
      </c>
      <c r="AE57">
        <v>1</v>
      </c>
      <c r="AF57">
        <v>0</v>
      </c>
      <c r="AG57">
        <v>1</v>
      </c>
      <c r="AH57">
        <v>0</v>
      </c>
      <c r="AI57">
        <v>0</v>
      </c>
      <c r="AJ57">
        <v>1</v>
      </c>
      <c r="AK57">
        <v>0</v>
      </c>
      <c r="AL57">
        <v>1</v>
      </c>
      <c r="AM57">
        <v>1</v>
      </c>
      <c r="AN57">
        <v>1</v>
      </c>
      <c r="AO57">
        <v>1</v>
      </c>
      <c r="AP57">
        <v>0</v>
      </c>
      <c r="AQ57">
        <v>0</v>
      </c>
      <c r="AR57">
        <v>1</v>
      </c>
      <c r="AS57">
        <v>0</v>
      </c>
      <c r="AT57">
        <v>0</v>
      </c>
      <c r="AU57">
        <v>1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1</v>
      </c>
      <c r="BG57">
        <v>0</v>
      </c>
      <c r="BH57">
        <v>1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1</v>
      </c>
      <c r="BQ57">
        <v>1</v>
      </c>
      <c r="BR57">
        <v>0</v>
      </c>
      <c r="BS57">
        <v>1</v>
      </c>
      <c r="BT57">
        <v>0</v>
      </c>
      <c r="BU57">
        <v>1</v>
      </c>
      <c r="BV57">
        <v>0</v>
      </c>
      <c r="BW57">
        <v>0</v>
      </c>
      <c r="BX57">
        <v>0</v>
      </c>
      <c r="BY57">
        <v>0</v>
      </c>
    </row>
    <row r="58" spans="1:77">
      <c r="A58" t="s">
        <v>348</v>
      </c>
      <c r="B58">
        <v>2011</v>
      </c>
      <c r="C58" t="s">
        <v>290</v>
      </c>
      <c r="D58" t="s">
        <v>1244</v>
      </c>
      <c r="E58">
        <v>754</v>
      </c>
      <c r="F58" t="s">
        <v>81</v>
      </c>
      <c r="G58" t="s">
        <v>81</v>
      </c>
      <c r="H58" t="s">
        <v>81</v>
      </c>
      <c r="I58" t="s">
        <v>81</v>
      </c>
      <c r="J58" t="s">
        <v>81</v>
      </c>
      <c r="K58" t="s">
        <v>81</v>
      </c>
      <c r="L58" t="s">
        <v>81</v>
      </c>
      <c r="M58" t="s">
        <v>81</v>
      </c>
      <c r="N58" t="s">
        <v>81</v>
      </c>
      <c r="O58" t="s">
        <v>81</v>
      </c>
      <c r="P58" t="s">
        <v>81</v>
      </c>
      <c r="Q58" t="s">
        <v>81</v>
      </c>
      <c r="R58" t="s">
        <v>81</v>
      </c>
      <c r="S58" t="s">
        <v>82</v>
      </c>
      <c r="T58" t="s">
        <v>81</v>
      </c>
      <c r="U58" t="s">
        <v>81</v>
      </c>
      <c r="V58" t="s">
        <v>81</v>
      </c>
      <c r="W58" t="s">
        <v>81</v>
      </c>
      <c r="X58" t="s">
        <v>81</v>
      </c>
      <c r="Y58" t="s">
        <v>81</v>
      </c>
      <c r="Z58" t="s">
        <v>81</v>
      </c>
      <c r="AA58" t="s">
        <v>81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1</v>
      </c>
      <c r="AP58">
        <v>0</v>
      </c>
      <c r="AQ58">
        <v>0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1</v>
      </c>
      <c r="BF58">
        <v>1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</row>
    <row r="59" spans="1:77">
      <c r="A59" t="s">
        <v>349</v>
      </c>
      <c r="B59">
        <v>2011</v>
      </c>
      <c r="C59" t="s">
        <v>290</v>
      </c>
      <c r="D59" t="s">
        <v>1244</v>
      </c>
      <c r="E59">
        <v>2</v>
      </c>
      <c r="F59" t="s">
        <v>81</v>
      </c>
      <c r="G59" t="s">
        <v>81</v>
      </c>
      <c r="H59" t="s">
        <v>81</v>
      </c>
      <c r="I59" t="s">
        <v>81</v>
      </c>
      <c r="J59" t="s">
        <v>81</v>
      </c>
      <c r="K59" t="s">
        <v>81</v>
      </c>
      <c r="L59" t="s">
        <v>81</v>
      </c>
      <c r="M59" t="s">
        <v>81</v>
      </c>
      <c r="N59" t="s">
        <v>81</v>
      </c>
      <c r="O59" t="s">
        <v>81</v>
      </c>
      <c r="P59" t="s">
        <v>81</v>
      </c>
      <c r="Q59" t="s">
        <v>81</v>
      </c>
      <c r="R59" t="s">
        <v>81</v>
      </c>
      <c r="S59" t="s">
        <v>81</v>
      </c>
      <c r="T59" t="s">
        <v>81</v>
      </c>
      <c r="U59" t="s">
        <v>81</v>
      </c>
      <c r="V59" t="s">
        <v>81</v>
      </c>
      <c r="W59" t="s">
        <v>81</v>
      </c>
      <c r="X59" t="s">
        <v>81</v>
      </c>
      <c r="Y59" t="s">
        <v>81</v>
      </c>
      <c r="Z59" t="s">
        <v>82</v>
      </c>
      <c r="AA59" t="s">
        <v>81</v>
      </c>
      <c r="AB59">
        <v>0</v>
      </c>
      <c r="AC59">
        <v>0</v>
      </c>
      <c r="AD59">
        <v>1</v>
      </c>
      <c r="AE59">
        <v>1</v>
      </c>
      <c r="AF59">
        <v>0</v>
      </c>
      <c r="AG59">
        <v>1</v>
      </c>
      <c r="AH59">
        <v>0</v>
      </c>
      <c r="AI59">
        <v>0</v>
      </c>
      <c r="AJ59">
        <v>1</v>
      </c>
      <c r="AK59">
        <v>0</v>
      </c>
      <c r="AL59">
        <v>1</v>
      </c>
      <c r="AM59">
        <v>1</v>
      </c>
      <c r="AN59">
        <v>1</v>
      </c>
      <c r="AO59">
        <v>1</v>
      </c>
      <c r="AP59">
        <v>0</v>
      </c>
      <c r="AQ59">
        <v>0</v>
      </c>
      <c r="AR59">
        <v>1</v>
      </c>
      <c r="AS59">
        <v>0</v>
      </c>
      <c r="AT59">
        <v>0</v>
      </c>
      <c r="AU59">
        <v>1</v>
      </c>
      <c r="AV59">
        <v>0</v>
      </c>
      <c r="AW59">
        <v>0</v>
      </c>
      <c r="AX59">
        <v>1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</v>
      </c>
      <c r="BF59">
        <v>1</v>
      </c>
      <c r="BG59">
        <v>0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1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0</v>
      </c>
      <c r="BX59">
        <v>0</v>
      </c>
      <c r="BY59">
        <v>0</v>
      </c>
    </row>
    <row r="60" spans="1:77">
      <c r="A60" t="s">
        <v>350</v>
      </c>
      <c r="B60">
        <v>2011</v>
      </c>
      <c r="C60" t="s">
        <v>290</v>
      </c>
      <c r="D60" t="s">
        <v>1244</v>
      </c>
      <c r="E60">
        <v>570</v>
      </c>
      <c r="F60" t="s">
        <v>81</v>
      </c>
      <c r="G60" t="s">
        <v>81</v>
      </c>
      <c r="H60" t="s">
        <v>81</v>
      </c>
      <c r="I60" t="s">
        <v>81</v>
      </c>
      <c r="J60" t="s">
        <v>81</v>
      </c>
      <c r="K60" t="s">
        <v>81</v>
      </c>
      <c r="L60" t="s">
        <v>81</v>
      </c>
      <c r="M60" t="s">
        <v>81</v>
      </c>
      <c r="N60" t="s">
        <v>81</v>
      </c>
      <c r="O60" t="s">
        <v>82</v>
      </c>
      <c r="P60" t="s">
        <v>81</v>
      </c>
      <c r="Q60" t="s">
        <v>81</v>
      </c>
      <c r="R60" t="s">
        <v>81</v>
      </c>
      <c r="S60" t="s">
        <v>81</v>
      </c>
      <c r="T60" t="s">
        <v>81</v>
      </c>
      <c r="U60" t="s">
        <v>81</v>
      </c>
      <c r="V60" t="s">
        <v>81</v>
      </c>
      <c r="W60" t="s">
        <v>81</v>
      </c>
      <c r="X60" t="s">
        <v>81</v>
      </c>
      <c r="Y60" t="s">
        <v>81</v>
      </c>
      <c r="Z60" t="s">
        <v>82</v>
      </c>
      <c r="AA60" t="s">
        <v>81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1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1</v>
      </c>
      <c r="AO60">
        <v>1</v>
      </c>
      <c r="AP60">
        <v>0</v>
      </c>
      <c r="AQ60">
        <v>0</v>
      </c>
      <c r="AR60">
        <v>1</v>
      </c>
      <c r="AS60">
        <v>0</v>
      </c>
      <c r="AT60">
        <v>0</v>
      </c>
      <c r="AU60">
        <v>1</v>
      </c>
      <c r="AV60">
        <v>0</v>
      </c>
      <c r="AW60">
        <v>0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1</v>
      </c>
      <c r="BD60">
        <v>0</v>
      </c>
      <c r="BE60">
        <v>1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1</v>
      </c>
      <c r="BR60">
        <v>0</v>
      </c>
      <c r="BS60">
        <v>1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</row>
    <row r="61" spans="1:77">
      <c r="A61" t="s">
        <v>351</v>
      </c>
      <c r="B61">
        <v>2011</v>
      </c>
      <c r="C61" t="s">
        <v>290</v>
      </c>
      <c r="D61" t="s">
        <v>1244</v>
      </c>
      <c r="E61">
        <v>571</v>
      </c>
      <c r="F61" t="s">
        <v>81</v>
      </c>
      <c r="G61" t="s">
        <v>81</v>
      </c>
      <c r="H61" t="s">
        <v>81</v>
      </c>
      <c r="I61" t="s">
        <v>81</v>
      </c>
      <c r="J61" t="s">
        <v>81</v>
      </c>
      <c r="K61" t="s">
        <v>81</v>
      </c>
      <c r="L61" t="s">
        <v>81</v>
      </c>
      <c r="M61" t="s">
        <v>81</v>
      </c>
      <c r="N61" t="s">
        <v>81</v>
      </c>
      <c r="O61" t="s">
        <v>81</v>
      </c>
      <c r="P61" t="s">
        <v>81</v>
      </c>
      <c r="Q61" t="s">
        <v>81</v>
      </c>
      <c r="R61" t="s">
        <v>81</v>
      </c>
      <c r="S61" t="s">
        <v>81</v>
      </c>
      <c r="T61" t="s">
        <v>81</v>
      </c>
      <c r="U61" t="s">
        <v>81</v>
      </c>
      <c r="V61" t="s">
        <v>81</v>
      </c>
      <c r="W61" t="s">
        <v>81</v>
      </c>
      <c r="X61" t="s">
        <v>81</v>
      </c>
      <c r="Y61" t="s">
        <v>81</v>
      </c>
      <c r="Z61" t="s">
        <v>82</v>
      </c>
      <c r="AA61" t="s">
        <v>81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1</v>
      </c>
      <c r="AO61">
        <v>1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1</v>
      </c>
      <c r="AV61">
        <v>0</v>
      </c>
      <c r="AW61">
        <v>0</v>
      </c>
      <c r="AX61">
        <v>1</v>
      </c>
      <c r="AY61">
        <v>0</v>
      </c>
      <c r="AZ61">
        <v>0</v>
      </c>
      <c r="BA61">
        <v>0</v>
      </c>
      <c r="BB61">
        <v>0</v>
      </c>
      <c r="BC61">
        <v>1</v>
      </c>
      <c r="BD61">
        <v>0</v>
      </c>
      <c r="BE61">
        <v>1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1</v>
      </c>
      <c r="BR61">
        <v>0</v>
      </c>
      <c r="BS61">
        <v>1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</row>
    <row r="62" spans="1:77">
      <c r="A62" t="s">
        <v>352</v>
      </c>
      <c r="B62">
        <v>2011</v>
      </c>
      <c r="C62" t="s">
        <v>290</v>
      </c>
      <c r="D62" t="s">
        <v>1244</v>
      </c>
      <c r="E62">
        <v>571</v>
      </c>
      <c r="F62" t="s">
        <v>81</v>
      </c>
      <c r="G62" t="s">
        <v>81</v>
      </c>
      <c r="H62" t="s">
        <v>81</v>
      </c>
      <c r="I62" t="s">
        <v>81</v>
      </c>
      <c r="J62" t="s">
        <v>81</v>
      </c>
      <c r="K62" t="s">
        <v>81</v>
      </c>
      <c r="L62" t="s">
        <v>81</v>
      </c>
      <c r="M62" t="s">
        <v>81</v>
      </c>
      <c r="N62" t="s">
        <v>81</v>
      </c>
      <c r="O62" t="s">
        <v>81</v>
      </c>
      <c r="P62" t="s">
        <v>81</v>
      </c>
      <c r="Q62" t="s">
        <v>81</v>
      </c>
      <c r="R62" t="s">
        <v>81</v>
      </c>
      <c r="S62" t="s">
        <v>81</v>
      </c>
      <c r="T62" t="s">
        <v>81</v>
      </c>
      <c r="U62" t="s">
        <v>81</v>
      </c>
      <c r="V62" t="s">
        <v>81</v>
      </c>
      <c r="W62" t="s">
        <v>81</v>
      </c>
      <c r="X62" t="s">
        <v>81</v>
      </c>
      <c r="Y62" t="s">
        <v>81</v>
      </c>
      <c r="Z62" t="s">
        <v>82</v>
      </c>
      <c r="AA62" t="s">
        <v>81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0</v>
      </c>
      <c r="AJ62">
        <v>1</v>
      </c>
      <c r="AK62">
        <v>0</v>
      </c>
      <c r="AL62">
        <v>0</v>
      </c>
      <c r="AM62">
        <v>1</v>
      </c>
      <c r="AN62">
        <v>1</v>
      </c>
      <c r="AO62">
        <v>1</v>
      </c>
      <c r="AP62">
        <v>0</v>
      </c>
      <c r="AQ62">
        <v>0</v>
      </c>
      <c r="AR62">
        <v>1</v>
      </c>
      <c r="AS62">
        <v>0</v>
      </c>
      <c r="AT62">
        <v>0</v>
      </c>
      <c r="AU62">
        <v>1</v>
      </c>
      <c r="AV62">
        <v>0</v>
      </c>
      <c r="AW62">
        <v>0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0</v>
      </c>
      <c r="BE62">
        <v>1</v>
      </c>
      <c r="BF62">
        <v>1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1</v>
      </c>
      <c r="BR62">
        <v>0</v>
      </c>
      <c r="BS62">
        <v>1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</row>
    <row r="63" spans="1:77">
      <c r="A63" t="s">
        <v>353</v>
      </c>
      <c r="B63">
        <v>2012</v>
      </c>
      <c r="C63" t="s">
        <v>290</v>
      </c>
      <c r="D63" t="s">
        <v>1244</v>
      </c>
      <c r="E63">
        <v>2</v>
      </c>
      <c r="F63" t="s">
        <v>81</v>
      </c>
      <c r="G63" t="s">
        <v>81</v>
      </c>
      <c r="H63" t="s">
        <v>81</v>
      </c>
      <c r="I63" t="s">
        <v>81</v>
      </c>
      <c r="J63" t="s">
        <v>81</v>
      </c>
      <c r="K63" t="s">
        <v>81</v>
      </c>
      <c r="L63" t="s">
        <v>81</v>
      </c>
      <c r="M63" t="s">
        <v>81</v>
      </c>
      <c r="N63" t="s">
        <v>81</v>
      </c>
      <c r="O63" t="s">
        <v>81</v>
      </c>
      <c r="P63" t="s">
        <v>81</v>
      </c>
      <c r="Q63" t="s">
        <v>81</v>
      </c>
      <c r="R63" t="s">
        <v>81</v>
      </c>
      <c r="S63" t="s">
        <v>81</v>
      </c>
      <c r="T63" t="s">
        <v>81</v>
      </c>
      <c r="U63" t="s">
        <v>81</v>
      </c>
      <c r="V63" t="s">
        <v>81</v>
      </c>
      <c r="W63" t="s">
        <v>81</v>
      </c>
      <c r="X63" t="s">
        <v>81</v>
      </c>
      <c r="Y63" t="s">
        <v>81</v>
      </c>
      <c r="Z63" t="s">
        <v>82</v>
      </c>
      <c r="AA63" t="s">
        <v>81</v>
      </c>
      <c r="AB63">
        <v>0</v>
      </c>
      <c r="AC63">
        <v>0</v>
      </c>
      <c r="AD63">
        <v>1</v>
      </c>
      <c r="AE63">
        <v>1</v>
      </c>
      <c r="AF63">
        <v>0</v>
      </c>
      <c r="AG63">
        <v>1</v>
      </c>
      <c r="AH63">
        <v>0</v>
      </c>
      <c r="AI63">
        <v>0</v>
      </c>
      <c r="AJ63">
        <v>1</v>
      </c>
      <c r="AK63">
        <v>0</v>
      </c>
      <c r="AL63">
        <v>1</v>
      </c>
      <c r="AM63">
        <v>1</v>
      </c>
      <c r="AN63">
        <v>1</v>
      </c>
      <c r="AO63">
        <v>1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1</v>
      </c>
      <c r="AV63">
        <v>0</v>
      </c>
      <c r="AW63">
        <v>0</v>
      </c>
      <c r="AX63">
        <v>1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1</v>
      </c>
      <c r="BF63">
        <v>1</v>
      </c>
      <c r="BG63">
        <v>0</v>
      </c>
      <c r="BH63">
        <v>1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1</v>
      </c>
      <c r="BR63">
        <v>0</v>
      </c>
      <c r="BS63">
        <v>1</v>
      </c>
      <c r="BT63">
        <v>0</v>
      </c>
      <c r="BU63">
        <v>1</v>
      </c>
      <c r="BV63">
        <v>0</v>
      </c>
      <c r="BW63">
        <v>0</v>
      </c>
      <c r="BX63">
        <v>0</v>
      </c>
      <c r="BY63">
        <v>0</v>
      </c>
    </row>
    <row r="64" spans="1:77">
      <c r="A64" t="s">
        <v>354</v>
      </c>
      <c r="B64">
        <v>2012</v>
      </c>
      <c r="C64" t="s">
        <v>290</v>
      </c>
      <c r="D64" t="s">
        <v>1244</v>
      </c>
      <c r="E64">
        <v>2</v>
      </c>
      <c r="F64" t="s">
        <v>81</v>
      </c>
      <c r="G64" t="s">
        <v>81</v>
      </c>
      <c r="H64" t="s">
        <v>81</v>
      </c>
      <c r="I64" t="s">
        <v>81</v>
      </c>
      <c r="J64" t="s">
        <v>81</v>
      </c>
      <c r="K64" t="s">
        <v>81</v>
      </c>
      <c r="L64" t="s">
        <v>81</v>
      </c>
      <c r="M64" t="s">
        <v>81</v>
      </c>
      <c r="N64" t="s">
        <v>81</v>
      </c>
      <c r="O64" t="s">
        <v>81</v>
      </c>
      <c r="P64" t="s">
        <v>81</v>
      </c>
      <c r="Q64" t="s">
        <v>81</v>
      </c>
      <c r="R64" t="s">
        <v>81</v>
      </c>
      <c r="S64" t="s">
        <v>81</v>
      </c>
      <c r="T64" t="s">
        <v>81</v>
      </c>
      <c r="U64" t="s">
        <v>81</v>
      </c>
      <c r="V64" t="s">
        <v>81</v>
      </c>
      <c r="W64" t="s">
        <v>81</v>
      </c>
      <c r="X64" t="s">
        <v>81</v>
      </c>
      <c r="Y64" t="s">
        <v>81</v>
      </c>
      <c r="Z64" t="s">
        <v>82</v>
      </c>
      <c r="AA64" t="s">
        <v>81</v>
      </c>
      <c r="AB64">
        <v>0</v>
      </c>
      <c r="AC64">
        <v>0</v>
      </c>
      <c r="AD64">
        <v>1</v>
      </c>
      <c r="AE64">
        <v>1</v>
      </c>
      <c r="AF64">
        <v>0</v>
      </c>
      <c r="AG64">
        <v>1</v>
      </c>
      <c r="AH64">
        <v>0</v>
      </c>
      <c r="AI64">
        <v>0</v>
      </c>
      <c r="AJ64">
        <v>1</v>
      </c>
      <c r="AK64">
        <v>0</v>
      </c>
      <c r="AL64">
        <v>1</v>
      </c>
      <c r="AM64">
        <v>1</v>
      </c>
      <c r="AN64">
        <v>1</v>
      </c>
      <c r="AO64">
        <v>1</v>
      </c>
      <c r="AP64">
        <v>0</v>
      </c>
      <c r="AQ64">
        <v>0</v>
      </c>
      <c r="AR64">
        <v>1</v>
      </c>
      <c r="AS64">
        <v>0</v>
      </c>
      <c r="AT64">
        <v>0</v>
      </c>
      <c r="AU64">
        <v>1</v>
      </c>
      <c r="AV64">
        <v>0</v>
      </c>
      <c r="AW64">
        <v>0</v>
      </c>
      <c r="AX64">
        <v>1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1</v>
      </c>
      <c r="BF64">
        <v>1</v>
      </c>
      <c r="BG64">
        <v>0</v>
      </c>
      <c r="BH64">
        <v>1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1</v>
      </c>
      <c r="BQ64">
        <v>1</v>
      </c>
      <c r="BR64">
        <v>0</v>
      </c>
      <c r="BS64">
        <v>1</v>
      </c>
      <c r="BT64">
        <v>0</v>
      </c>
      <c r="BU64">
        <v>1</v>
      </c>
      <c r="BV64">
        <v>0</v>
      </c>
      <c r="BW64">
        <v>0</v>
      </c>
      <c r="BX64">
        <v>0</v>
      </c>
      <c r="BY64">
        <v>0</v>
      </c>
    </row>
    <row r="65" spans="1:77">
      <c r="A65" t="s">
        <v>355</v>
      </c>
      <c r="B65">
        <v>2009</v>
      </c>
      <c r="C65" t="s">
        <v>290</v>
      </c>
      <c r="D65" t="s">
        <v>1244</v>
      </c>
      <c r="E65">
        <v>23</v>
      </c>
      <c r="F65" t="s">
        <v>81</v>
      </c>
      <c r="G65" t="s">
        <v>81</v>
      </c>
      <c r="H65" t="s">
        <v>81</v>
      </c>
      <c r="I65" t="s">
        <v>81</v>
      </c>
      <c r="J65" t="s">
        <v>81</v>
      </c>
      <c r="K65" t="s">
        <v>81</v>
      </c>
      <c r="L65" t="s">
        <v>82</v>
      </c>
      <c r="M65" t="s">
        <v>81</v>
      </c>
      <c r="N65" t="s">
        <v>81</v>
      </c>
      <c r="O65" t="s">
        <v>81</v>
      </c>
      <c r="P65" t="s">
        <v>81</v>
      </c>
      <c r="Q65" t="s">
        <v>81</v>
      </c>
      <c r="R65" t="s">
        <v>81</v>
      </c>
      <c r="S65" t="s">
        <v>81</v>
      </c>
      <c r="T65" t="s">
        <v>81</v>
      </c>
      <c r="U65" t="s">
        <v>81</v>
      </c>
      <c r="V65" t="s">
        <v>81</v>
      </c>
      <c r="W65" t="s">
        <v>81</v>
      </c>
      <c r="X65" t="s">
        <v>81</v>
      </c>
      <c r="Y65" t="s">
        <v>81</v>
      </c>
      <c r="Z65" t="s">
        <v>81</v>
      </c>
      <c r="AA65" t="s">
        <v>81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0</v>
      </c>
      <c r="AK65">
        <v>0</v>
      </c>
      <c r="AL65">
        <v>1</v>
      </c>
      <c r="AM65">
        <v>1</v>
      </c>
      <c r="AN65">
        <v>1</v>
      </c>
      <c r="AO65">
        <v>1</v>
      </c>
      <c r="AP65">
        <v>0</v>
      </c>
      <c r="AQ65">
        <v>0</v>
      </c>
      <c r="AR65">
        <v>1</v>
      </c>
      <c r="AS65">
        <v>0</v>
      </c>
      <c r="AT65">
        <v>0</v>
      </c>
      <c r="AU65">
        <v>1</v>
      </c>
      <c r="AV65">
        <v>0</v>
      </c>
      <c r="AW65">
        <v>0</v>
      </c>
      <c r="AX65">
        <v>1</v>
      </c>
      <c r="AY65">
        <v>0</v>
      </c>
      <c r="AZ65">
        <v>0</v>
      </c>
      <c r="BA65">
        <v>1</v>
      </c>
      <c r="BB65">
        <v>0</v>
      </c>
      <c r="BC65">
        <v>0</v>
      </c>
      <c r="BD65">
        <v>0</v>
      </c>
      <c r="BE65">
        <v>1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1</v>
      </c>
      <c r="BY65">
        <v>0</v>
      </c>
    </row>
    <row r="66" spans="1:77">
      <c r="A66" t="s">
        <v>356</v>
      </c>
      <c r="B66">
        <v>2012</v>
      </c>
      <c r="C66" t="s">
        <v>290</v>
      </c>
      <c r="D66" t="s">
        <v>1244</v>
      </c>
      <c r="E66">
        <v>2</v>
      </c>
      <c r="F66" t="s">
        <v>81</v>
      </c>
      <c r="G66" t="s">
        <v>81</v>
      </c>
      <c r="H66" t="s">
        <v>81</v>
      </c>
      <c r="I66" t="s">
        <v>81</v>
      </c>
      <c r="J66" t="s">
        <v>81</v>
      </c>
      <c r="K66" t="s">
        <v>81</v>
      </c>
      <c r="L66" t="s">
        <v>81</v>
      </c>
      <c r="M66" t="s">
        <v>81</v>
      </c>
      <c r="N66" t="s">
        <v>81</v>
      </c>
      <c r="O66" t="s">
        <v>81</v>
      </c>
      <c r="P66" t="s">
        <v>81</v>
      </c>
      <c r="Q66" t="s">
        <v>81</v>
      </c>
      <c r="R66" t="s">
        <v>81</v>
      </c>
      <c r="S66" t="s">
        <v>81</v>
      </c>
      <c r="T66" t="s">
        <v>81</v>
      </c>
      <c r="U66" t="s">
        <v>81</v>
      </c>
      <c r="V66" t="s">
        <v>81</v>
      </c>
      <c r="W66" t="s">
        <v>81</v>
      </c>
      <c r="X66" t="s">
        <v>81</v>
      </c>
      <c r="Y66" t="s">
        <v>81</v>
      </c>
      <c r="Z66" t="s">
        <v>82</v>
      </c>
      <c r="AA66" t="s">
        <v>81</v>
      </c>
      <c r="AB66">
        <v>0</v>
      </c>
      <c r="AC66">
        <v>0</v>
      </c>
      <c r="AD66">
        <v>1</v>
      </c>
      <c r="AE66">
        <v>1</v>
      </c>
      <c r="AF66">
        <v>0</v>
      </c>
      <c r="AG66">
        <v>1</v>
      </c>
      <c r="AH66">
        <v>0</v>
      </c>
      <c r="AI66">
        <v>0</v>
      </c>
      <c r="AJ66">
        <v>1</v>
      </c>
      <c r="AK66">
        <v>0</v>
      </c>
      <c r="AL66">
        <v>1</v>
      </c>
      <c r="AM66">
        <v>1</v>
      </c>
      <c r="AN66">
        <v>1</v>
      </c>
      <c r="AO66">
        <v>1</v>
      </c>
      <c r="AP66">
        <v>0</v>
      </c>
      <c r="AQ66">
        <v>0</v>
      </c>
      <c r="AR66">
        <v>1</v>
      </c>
      <c r="AS66">
        <v>0</v>
      </c>
      <c r="AT66">
        <v>0</v>
      </c>
      <c r="AU66">
        <v>1</v>
      </c>
      <c r="AV66">
        <v>0</v>
      </c>
      <c r="AW66">
        <v>0</v>
      </c>
      <c r="AX66">
        <v>1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1</v>
      </c>
      <c r="BF66">
        <v>1</v>
      </c>
      <c r="BG66">
        <v>0</v>
      </c>
      <c r="BH66">
        <v>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1</v>
      </c>
      <c r="BR66">
        <v>0</v>
      </c>
      <c r="BS66">
        <v>1</v>
      </c>
      <c r="BT66">
        <v>0</v>
      </c>
      <c r="BU66">
        <v>1</v>
      </c>
      <c r="BV66">
        <v>0</v>
      </c>
      <c r="BW66">
        <v>0</v>
      </c>
      <c r="BX66">
        <v>0</v>
      </c>
      <c r="BY66">
        <v>0</v>
      </c>
    </row>
    <row r="67" spans="1:77">
      <c r="A67" t="s">
        <v>357</v>
      </c>
      <c r="B67">
        <v>2012</v>
      </c>
      <c r="C67" t="s">
        <v>290</v>
      </c>
      <c r="D67" t="s">
        <v>1244</v>
      </c>
      <c r="E67">
        <v>2</v>
      </c>
      <c r="F67" t="s">
        <v>81</v>
      </c>
      <c r="G67" t="s">
        <v>81</v>
      </c>
      <c r="H67" t="s">
        <v>81</v>
      </c>
      <c r="I67" t="s">
        <v>81</v>
      </c>
      <c r="J67" t="s">
        <v>81</v>
      </c>
      <c r="K67" t="s">
        <v>81</v>
      </c>
      <c r="L67" t="s">
        <v>81</v>
      </c>
      <c r="M67" t="s">
        <v>81</v>
      </c>
      <c r="N67" t="s">
        <v>81</v>
      </c>
      <c r="O67" t="s">
        <v>81</v>
      </c>
      <c r="P67" t="s">
        <v>81</v>
      </c>
      <c r="Q67" t="s">
        <v>81</v>
      </c>
      <c r="R67" t="s">
        <v>81</v>
      </c>
      <c r="S67" t="s">
        <v>81</v>
      </c>
      <c r="T67" t="s">
        <v>81</v>
      </c>
      <c r="U67" t="s">
        <v>81</v>
      </c>
      <c r="V67" t="s">
        <v>81</v>
      </c>
      <c r="W67" t="s">
        <v>81</v>
      </c>
      <c r="X67" t="s">
        <v>81</v>
      </c>
      <c r="Y67" t="s">
        <v>81</v>
      </c>
      <c r="Z67" t="s">
        <v>82</v>
      </c>
      <c r="AA67" t="s">
        <v>81</v>
      </c>
      <c r="AB67">
        <v>0</v>
      </c>
      <c r="AC67">
        <v>0</v>
      </c>
      <c r="AD67">
        <v>1</v>
      </c>
      <c r="AE67">
        <v>1</v>
      </c>
      <c r="AF67">
        <v>0</v>
      </c>
      <c r="AG67">
        <v>1</v>
      </c>
      <c r="AH67">
        <v>0</v>
      </c>
      <c r="AI67">
        <v>0</v>
      </c>
      <c r="AJ67">
        <v>1</v>
      </c>
      <c r="AK67">
        <v>0</v>
      </c>
      <c r="AL67">
        <v>1</v>
      </c>
      <c r="AM67">
        <v>1</v>
      </c>
      <c r="AN67">
        <v>1</v>
      </c>
      <c r="AO67">
        <v>1</v>
      </c>
      <c r="AP67">
        <v>0</v>
      </c>
      <c r="AQ67">
        <v>0</v>
      </c>
      <c r="AR67">
        <v>1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1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</v>
      </c>
      <c r="BF67">
        <v>1</v>
      </c>
      <c r="BG67">
        <v>0</v>
      </c>
      <c r="BH67">
        <v>1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1</v>
      </c>
      <c r="BR67">
        <v>0</v>
      </c>
      <c r="BS67">
        <v>1</v>
      </c>
      <c r="BT67">
        <v>0</v>
      </c>
      <c r="BU67">
        <v>1</v>
      </c>
      <c r="BV67">
        <v>0</v>
      </c>
      <c r="BW67">
        <v>0</v>
      </c>
      <c r="BX67">
        <v>0</v>
      </c>
      <c r="BY67">
        <v>0</v>
      </c>
    </row>
    <row r="68" spans="1:77">
      <c r="A68" t="s">
        <v>358</v>
      </c>
      <c r="B68">
        <v>2007</v>
      </c>
      <c r="C68" t="s">
        <v>290</v>
      </c>
      <c r="D68" t="s">
        <v>1244</v>
      </c>
      <c r="E68">
        <v>1</v>
      </c>
      <c r="F68" t="s">
        <v>81</v>
      </c>
      <c r="G68" t="s">
        <v>81</v>
      </c>
      <c r="H68" t="s">
        <v>81</v>
      </c>
      <c r="I68" t="s">
        <v>82</v>
      </c>
      <c r="J68" t="s">
        <v>81</v>
      </c>
      <c r="K68" t="s">
        <v>81</v>
      </c>
      <c r="L68" t="s">
        <v>81</v>
      </c>
      <c r="M68" t="s">
        <v>81</v>
      </c>
      <c r="N68" t="s">
        <v>81</v>
      </c>
      <c r="O68" t="s">
        <v>82</v>
      </c>
      <c r="P68" t="s">
        <v>81</v>
      </c>
      <c r="Q68" t="s">
        <v>81</v>
      </c>
      <c r="R68" t="s">
        <v>81</v>
      </c>
      <c r="S68" t="s">
        <v>81</v>
      </c>
      <c r="T68" t="s">
        <v>81</v>
      </c>
      <c r="U68" t="s">
        <v>81</v>
      </c>
      <c r="V68" t="s">
        <v>81</v>
      </c>
      <c r="W68" t="s">
        <v>82</v>
      </c>
      <c r="X68" t="s">
        <v>81</v>
      </c>
      <c r="Y68" t="s">
        <v>81</v>
      </c>
      <c r="Z68" t="s">
        <v>81</v>
      </c>
      <c r="AA68" t="s">
        <v>81</v>
      </c>
      <c r="AB68">
        <v>0</v>
      </c>
      <c r="AC68">
        <v>1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1</v>
      </c>
      <c r="AP68">
        <v>0</v>
      </c>
      <c r="AQ68">
        <v>0</v>
      </c>
      <c r="AR68">
        <v>1</v>
      </c>
      <c r="AS68">
        <v>0</v>
      </c>
      <c r="AT68">
        <v>0</v>
      </c>
      <c r="AU68">
        <v>1</v>
      </c>
      <c r="AV68">
        <v>0</v>
      </c>
      <c r="AW68">
        <v>0</v>
      </c>
      <c r="AX68">
        <v>1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1</v>
      </c>
      <c r="BF68">
        <v>0</v>
      </c>
      <c r="BG68">
        <v>1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1</v>
      </c>
      <c r="BU68">
        <v>0</v>
      </c>
      <c r="BV68">
        <v>1</v>
      </c>
      <c r="BW68">
        <v>0</v>
      </c>
      <c r="BX68">
        <v>0</v>
      </c>
      <c r="BY68">
        <v>0</v>
      </c>
    </row>
    <row r="69" spans="1:77">
      <c r="A69" t="s">
        <v>359</v>
      </c>
      <c r="B69">
        <v>2007</v>
      </c>
      <c r="C69" t="s">
        <v>290</v>
      </c>
      <c r="D69" t="s">
        <v>1244</v>
      </c>
      <c r="E69">
        <v>1</v>
      </c>
      <c r="F69" t="s">
        <v>81</v>
      </c>
      <c r="G69" t="s">
        <v>81</v>
      </c>
      <c r="H69" t="s">
        <v>81</v>
      </c>
      <c r="I69" t="s">
        <v>82</v>
      </c>
      <c r="J69" t="s">
        <v>81</v>
      </c>
      <c r="K69" t="s">
        <v>81</v>
      </c>
      <c r="L69" t="s">
        <v>81</v>
      </c>
      <c r="M69" t="s">
        <v>81</v>
      </c>
      <c r="N69" t="s">
        <v>81</v>
      </c>
      <c r="O69" t="s">
        <v>82</v>
      </c>
      <c r="P69" t="s">
        <v>81</v>
      </c>
      <c r="Q69" t="s">
        <v>81</v>
      </c>
      <c r="R69" t="s">
        <v>81</v>
      </c>
      <c r="S69" t="s">
        <v>81</v>
      </c>
      <c r="T69" t="s">
        <v>81</v>
      </c>
      <c r="U69" t="s">
        <v>81</v>
      </c>
      <c r="V69" t="s">
        <v>81</v>
      </c>
      <c r="W69" t="s">
        <v>82</v>
      </c>
      <c r="X69" t="s">
        <v>81</v>
      </c>
      <c r="Y69" t="s">
        <v>81</v>
      </c>
      <c r="Z69" t="s">
        <v>81</v>
      </c>
      <c r="AA69" t="s">
        <v>81</v>
      </c>
      <c r="AB69">
        <v>0</v>
      </c>
      <c r="AC69">
        <v>1</v>
      </c>
      <c r="AD69">
        <v>0</v>
      </c>
      <c r="AE69">
        <v>1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1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1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1</v>
      </c>
      <c r="BF69">
        <v>1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1</v>
      </c>
      <c r="BU69">
        <v>0</v>
      </c>
      <c r="BV69">
        <v>1</v>
      </c>
      <c r="BW69">
        <v>0</v>
      </c>
      <c r="BX69">
        <v>0</v>
      </c>
      <c r="BY69">
        <v>0</v>
      </c>
    </row>
    <row r="70" spans="1:77">
      <c r="A70" t="s">
        <v>360</v>
      </c>
      <c r="B70">
        <v>2003</v>
      </c>
      <c r="C70" t="s">
        <v>290</v>
      </c>
      <c r="D70" t="s">
        <v>1244</v>
      </c>
      <c r="E70">
        <v>686</v>
      </c>
      <c r="F70" t="s">
        <v>81</v>
      </c>
      <c r="G70" t="s">
        <v>81</v>
      </c>
      <c r="H70" t="s">
        <v>81</v>
      </c>
      <c r="I70" t="s">
        <v>81</v>
      </c>
      <c r="J70" t="s">
        <v>81</v>
      </c>
      <c r="K70" t="s">
        <v>81</v>
      </c>
      <c r="L70" t="s">
        <v>82</v>
      </c>
      <c r="M70" t="s">
        <v>81</v>
      </c>
      <c r="N70" t="s">
        <v>82</v>
      </c>
      <c r="O70" t="s">
        <v>81</v>
      </c>
      <c r="P70" t="s">
        <v>81</v>
      </c>
      <c r="Q70" t="s">
        <v>81</v>
      </c>
      <c r="R70" t="s">
        <v>81</v>
      </c>
      <c r="S70" t="s">
        <v>81</v>
      </c>
      <c r="T70" t="s">
        <v>81</v>
      </c>
      <c r="U70" t="s">
        <v>81</v>
      </c>
      <c r="V70" t="s">
        <v>81</v>
      </c>
      <c r="W70" t="s">
        <v>81</v>
      </c>
      <c r="X70" t="s">
        <v>81</v>
      </c>
      <c r="Y70" t="s">
        <v>81</v>
      </c>
      <c r="Z70" t="s">
        <v>81</v>
      </c>
      <c r="AA70" t="s">
        <v>81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1</v>
      </c>
      <c r="AJ70">
        <v>0</v>
      </c>
      <c r="AK70">
        <v>0</v>
      </c>
      <c r="AL70">
        <v>1</v>
      </c>
      <c r="AM70">
        <v>1</v>
      </c>
      <c r="AN70">
        <v>1</v>
      </c>
      <c r="AO70">
        <v>1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1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1</v>
      </c>
      <c r="BF70">
        <v>1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</row>
    <row r="71" spans="1:77">
      <c r="A71" t="s">
        <v>361</v>
      </c>
      <c r="B71">
        <v>2003</v>
      </c>
      <c r="C71" t="s">
        <v>290</v>
      </c>
      <c r="D71" t="s">
        <v>1244</v>
      </c>
      <c r="E71">
        <v>10</v>
      </c>
      <c r="F71" t="s">
        <v>81</v>
      </c>
      <c r="G71" t="s">
        <v>81</v>
      </c>
      <c r="H71" t="s">
        <v>81</v>
      </c>
      <c r="I71" t="s">
        <v>81</v>
      </c>
      <c r="J71" t="s">
        <v>82</v>
      </c>
      <c r="K71" t="s">
        <v>81</v>
      </c>
      <c r="L71" t="s">
        <v>81</v>
      </c>
      <c r="M71" t="s">
        <v>81</v>
      </c>
      <c r="N71" t="s">
        <v>81</v>
      </c>
      <c r="O71" t="s">
        <v>81</v>
      </c>
      <c r="P71" t="s">
        <v>81</v>
      </c>
      <c r="Q71" t="s">
        <v>81</v>
      </c>
      <c r="R71" t="s">
        <v>81</v>
      </c>
      <c r="S71" t="s">
        <v>81</v>
      </c>
      <c r="T71" t="s">
        <v>81</v>
      </c>
      <c r="U71" t="s">
        <v>81</v>
      </c>
      <c r="V71" t="s">
        <v>81</v>
      </c>
      <c r="W71" t="s">
        <v>81</v>
      </c>
      <c r="X71" t="s">
        <v>81</v>
      </c>
      <c r="Y71" t="s">
        <v>81</v>
      </c>
      <c r="Z71" t="s">
        <v>81</v>
      </c>
      <c r="AA71" t="s">
        <v>81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1</v>
      </c>
      <c r="AM71">
        <v>1</v>
      </c>
      <c r="AN71">
        <v>1</v>
      </c>
      <c r="AO71">
        <v>1</v>
      </c>
      <c r="AP71">
        <v>0</v>
      </c>
      <c r="AQ71">
        <v>0</v>
      </c>
      <c r="AR71">
        <v>1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1</v>
      </c>
      <c r="BF71">
        <v>1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1</v>
      </c>
      <c r="BY71">
        <v>0</v>
      </c>
    </row>
    <row r="72" spans="1:77">
      <c r="A72" t="s">
        <v>362</v>
      </c>
      <c r="B72">
        <v>2003</v>
      </c>
      <c r="C72" t="s">
        <v>290</v>
      </c>
      <c r="D72" t="s">
        <v>1244</v>
      </c>
      <c r="E72">
        <v>23</v>
      </c>
      <c r="F72" t="s">
        <v>81</v>
      </c>
      <c r="G72" t="s">
        <v>81</v>
      </c>
      <c r="H72" t="s">
        <v>81</v>
      </c>
      <c r="I72" t="s">
        <v>81</v>
      </c>
      <c r="J72" t="s">
        <v>81</v>
      </c>
      <c r="K72" t="s">
        <v>81</v>
      </c>
      <c r="L72" t="s">
        <v>81</v>
      </c>
      <c r="M72" t="s">
        <v>81</v>
      </c>
      <c r="N72" t="s">
        <v>81</v>
      </c>
      <c r="O72" t="s">
        <v>81</v>
      </c>
      <c r="P72" t="s">
        <v>81</v>
      </c>
      <c r="Q72" t="s">
        <v>81</v>
      </c>
      <c r="R72" t="s">
        <v>81</v>
      </c>
      <c r="S72" t="s">
        <v>81</v>
      </c>
      <c r="T72" t="s">
        <v>81</v>
      </c>
      <c r="U72" t="s">
        <v>81</v>
      </c>
      <c r="V72" t="s">
        <v>81</v>
      </c>
      <c r="W72" t="s">
        <v>81</v>
      </c>
      <c r="X72" t="s">
        <v>81</v>
      </c>
      <c r="Y72" t="s">
        <v>81</v>
      </c>
      <c r="Z72" t="s">
        <v>81</v>
      </c>
      <c r="AA72" t="s">
        <v>81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1</v>
      </c>
      <c r="AH72">
        <v>0</v>
      </c>
      <c r="AI72">
        <v>0</v>
      </c>
      <c r="AJ72">
        <v>0</v>
      </c>
      <c r="AK72">
        <v>0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0</v>
      </c>
      <c r="AR72">
        <v>1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1</v>
      </c>
      <c r="AY72">
        <v>0</v>
      </c>
      <c r="AZ72">
        <v>0</v>
      </c>
      <c r="BA72">
        <v>1</v>
      </c>
      <c r="BB72">
        <v>0</v>
      </c>
      <c r="BC72">
        <v>0</v>
      </c>
      <c r="BD72">
        <v>0</v>
      </c>
      <c r="BE72">
        <v>1</v>
      </c>
      <c r="BF72">
        <v>1</v>
      </c>
      <c r="BG72">
        <v>0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1</v>
      </c>
      <c r="BR72">
        <v>1</v>
      </c>
      <c r="BS72">
        <v>1</v>
      </c>
      <c r="BT72">
        <v>0</v>
      </c>
      <c r="BU72">
        <v>0</v>
      </c>
      <c r="BV72">
        <v>0</v>
      </c>
      <c r="BW72">
        <v>1</v>
      </c>
      <c r="BX72">
        <v>1</v>
      </c>
      <c r="BY72">
        <v>1</v>
      </c>
    </row>
    <row r="73" spans="1:77">
      <c r="A73" t="s">
        <v>363</v>
      </c>
      <c r="B73">
        <v>2004</v>
      </c>
      <c r="C73" t="s">
        <v>290</v>
      </c>
      <c r="D73" t="s">
        <v>1244</v>
      </c>
      <c r="E73">
        <v>109</v>
      </c>
      <c r="F73" t="s">
        <v>81</v>
      </c>
      <c r="G73" t="s">
        <v>82</v>
      </c>
      <c r="H73" t="s">
        <v>81</v>
      </c>
      <c r="I73" t="s">
        <v>81</v>
      </c>
      <c r="J73" t="s">
        <v>82</v>
      </c>
      <c r="K73" t="s">
        <v>81</v>
      </c>
      <c r="L73" t="s">
        <v>82</v>
      </c>
      <c r="M73" t="s">
        <v>81</v>
      </c>
      <c r="N73" t="s">
        <v>82</v>
      </c>
      <c r="O73" t="s">
        <v>81</v>
      </c>
      <c r="P73" t="s">
        <v>81</v>
      </c>
      <c r="Q73" t="s">
        <v>81</v>
      </c>
      <c r="R73" t="s">
        <v>81</v>
      </c>
      <c r="S73" t="s">
        <v>81</v>
      </c>
      <c r="T73" t="s">
        <v>81</v>
      </c>
      <c r="U73" t="s">
        <v>81</v>
      </c>
      <c r="V73" t="s">
        <v>81</v>
      </c>
      <c r="W73" t="s">
        <v>81</v>
      </c>
      <c r="X73" t="s">
        <v>81</v>
      </c>
      <c r="Y73" t="s">
        <v>81</v>
      </c>
      <c r="Z73" t="s">
        <v>81</v>
      </c>
      <c r="AA73" t="s">
        <v>81</v>
      </c>
      <c r="AB73">
        <v>0</v>
      </c>
      <c r="AC73">
        <v>0</v>
      </c>
      <c r="AD73">
        <v>0</v>
      </c>
      <c r="AE73">
        <v>1</v>
      </c>
      <c r="AF73">
        <v>1</v>
      </c>
      <c r="AG73">
        <v>0</v>
      </c>
      <c r="AH73">
        <v>0</v>
      </c>
      <c r="AI73">
        <v>1</v>
      </c>
      <c r="AJ73">
        <v>0</v>
      </c>
      <c r="AK73">
        <v>0</v>
      </c>
      <c r="AL73">
        <v>1</v>
      </c>
      <c r="AM73">
        <v>1</v>
      </c>
      <c r="AN73">
        <v>1</v>
      </c>
      <c r="AO73">
        <v>1</v>
      </c>
      <c r="AP73">
        <v>0</v>
      </c>
      <c r="AQ73">
        <v>0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1</v>
      </c>
      <c r="AY73">
        <v>0</v>
      </c>
      <c r="AZ73">
        <v>0</v>
      </c>
      <c r="BA73">
        <v>1</v>
      </c>
      <c r="BB73">
        <v>1</v>
      </c>
      <c r="BC73">
        <v>0</v>
      </c>
      <c r="BD73">
        <v>0</v>
      </c>
      <c r="BE73">
        <v>1</v>
      </c>
      <c r="BF73">
        <v>1</v>
      </c>
      <c r="BG73">
        <v>1</v>
      </c>
      <c r="BH73">
        <v>0</v>
      </c>
      <c r="BI73">
        <v>1</v>
      </c>
      <c r="BJ73">
        <v>0</v>
      </c>
      <c r="BK73">
        <v>0</v>
      </c>
      <c r="BL73">
        <v>1</v>
      </c>
      <c r="BM73">
        <v>0</v>
      </c>
      <c r="BN73">
        <v>0</v>
      </c>
      <c r="BO73">
        <v>0</v>
      </c>
      <c r="BP73">
        <v>1</v>
      </c>
      <c r="BQ73">
        <v>1</v>
      </c>
      <c r="BR73">
        <v>1</v>
      </c>
      <c r="BS73">
        <v>1</v>
      </c>
      <c r="BT73">
        <v>0</v>
      </c>
      <c r="BU73">
        <v>0</v>
      </c>
      <c r="BV73">
        <v>0</v>
      </c>
      <c r="BW73">
        <v>0</v>
      </c>
      <c r="BX73">
        <v>1</v>
      </c>
      <c r="BY73">
        <v>0</v>
      </c>
    </row>
    <row r="74" spans="1:77">
      <c r="A74" t="s">
        <v>364</v>
      </c>
      <c r="B74">
        <v>2003</v>
      </c>
      <c r="C74" t="s">
        <v>290</v>
      </c>
      <c r="D74" t="s">
        <v>1244</v>
      </c>
      <c r="E74">
        <v>25</v>
      </c>
      <c r="F74" t="s">
        <v>81</v>
      </c>
      <c r="G74" t="s">
        <v>81</v>
      </c>
      <c r="H74" t="s">
        <v>81</v>
      </c>
      <c r="I74" t="s">
        <v>81</v>
      </c>
      <c r="J74" t="s">
        <v>81</v>
      </c>
      <c r="K74" t="s">
        <v>81</v>
      </c>
      <c r="L74" t="s">
        <v>82</v>
      </c>
      <c r="M74" t="s">
        <v>81</v>
      </c>
      <c r="N74" t="s">
        <v>81</v>
      </c>
      <c r="O74" t="s">
        <v>81</v>
      </c>
      <c r="P74" t="s">
        <v>81</v>
      </c>
      <c r="Q74" t="s">
        <v>81</v>
      </c>
      <c r="R74" t="s">
        <v>81</v>
      </c>
      <c r="S74" t="s">
        <v>81</v>
      </c>
      <c r="T74" t="s">
        <v>81</v>
      </c>
      <c r="U74" t="s">
        <v>81</v>
      </c>
      <c r="V74" t="s">
        <v>81</v>
      </c>
      <c r="W74" t="s">
        <v>81</v>
      </c>
      <c r="X74" t="s">
        <v>81</v>
      </c>
      <c r="Y74" t="s">
        <v>81</v>
      </c>
      <c r="Z74" t="s">
        <v>81</v>
      </c>
      <c r="AA74" t="s">
        <v>81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1</v>
      </c>
      <c r="AM74">
        <v>1</v>
      </c>
      <c r="AN74">
        <v>1</v>
      </c>
      <c r="AO74">
        <v>1</v>
      </c>
      <c r="AP74">
        <v>0</v>
      </c>
      <c r="AQ74">
        <v>0</v>
      </c>
      <c r="AR74">
        <v>1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1</v>
      </c>
      <c r="BF74">
        <v>1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1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</row>
    <row r="75" spans="1:77">
      <c r="A75" t="s">
        <v>365</v>
      </c>
      <c r="B75">
        <v>2003</v>
      </c>
      <c r="C75" t="s">
        <v>290</v>
      </c>
      <c r="D75" t="s">
        <v>1244</v>
      </c>
      <c r="E75">
        <v>375</v>
      </c>
      <c r="F75" t="s">
        <v>81</v>
      </c>
      <c r="G75" t="s">
        <v>81</v>
      </c>
      <c r="H75" t="s">
        <v>81</v>
      </c>
      <c r="I75" t="s">
        <v>81</v>
      </c>
      <c r="J75" t="s">
        <v>81</v>
      </c>
      <c r="K75" t="s">
        <v>81</v>
      </c>
      <c r="L75" t="s">
        <v>81</v>
      </c>
      <c r="M75" t="s">
        <v>81</v>
      </c>
      <c r="N75" t="s">
        <v>81</v>
      </c>
      <c r="O75" t="s">
        <v>81</v>
      </c>
      <c r="P75" t="s">
        <v>81</v>
      </c>
      <c r="Q75" t="s">
        <v>81</v>
      </c>
      <c r="R75" t="s">
        <v>81</v>
      </c>
      <c r="S75" t="s">
        <v>81</v>
      </c>
      <c r="T75" t="s">
        <v>81</v>
      </c>
      <c r="U75" t="s">
        <v>81</v>
      </c>
      <c r="V75" t="s">
        <v>81</v>
      </c>
      <c r="W75" t="s">
        <v>81</v>
      </c>
      <c r="X75" t="s">
        <v>81</v>
      </c>
      <c r="Y75" t="s">
        <v>81</v>
      </c>
      <c r="Z75" t="s">
        <v>81</v>
      </c>
      <c r="AA75" t="s">
        <v>81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1</v>
      </c>
      <c r="AO75">
        <v>1</v>
      </c>
      <c r="AP75">
        <v>0</v>
      </c>
      <c r="AQ75">
        <v>0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1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</row>
    <row r="76" spans="1:77">
      <c r="A76" t="s">
        <v>366</v>
      </c>
      <c r="B76">
        <v>2005</v>
      </c>
      <c r="C76" t="s">
        <v>290</v>
      </c>
      <c r="D76" t="s">
        <v>1244</v>
      </c>
      <c r="E76">
        <v>2</v>
      </c>
      <c r="F76" t="s">
        <v>81</v>
      </c>
      <c r="G76" t="s">
        <v>81</v>
      </c>
      <c r="H76" t="s">
        <v>81</v>
      </c>
      <c r="I76" t="s">
        <v>81</v>
      </c>
      <c r="J76" t="s">
        <v>82</v>
      </c>
      <c r="K76" t="s">
        <v>81</v>
      </c>
      <c r="L76" t="s">
        <v>81</v>
      </c>
      <c r="M76" t="s">
        <v>81</v>
      </c>
      <c r="N76" t="s">
        <v>82</v>
      </c>
      <c r="O76" t="s">
        <v>82</v>
      </c>
      <c r="P76" t="s">
        <v>81</v>
      </c>
      <c r="Q76" t="s">
        <v>81</v>
      </c>
      <c r="R76" t="s">
        <v>81</v>
      </c>
      <c r="S76" t="s">
        <v>81</v>
      </c>
      <c r="T76" t="s">
        <v>81</v>
      </c>
      <c r="U76" t="s">
        <v>81</v>
      </c>
      <c r="V76" t="s">
        <v>81</v>
      </c>
      <c r="W76" t="s">
        <v>81</v>
      </c>
      <c r="X76" t="s">
        <v>81</v>
      </c>
      <c r="Y76" t="s">
        <v>81</v>
      </c>
      <c r="Z76" t="s">
        <v>82</v>
      </c>
      <c r="AA76" t="s">
        <v>81</v>
      </c>
      <c r="AB76">
        <v>0</v>
      </c>
      <c r="AC76">
        <v>0</v>
      </c>
      <c r="AD76">
        <v>1</v>
      </c>
      <c r="AE76">
        <v>1</v>
      </c>
      <c r="AF76">
        <v>1</v>
      </c>
      <c r="AG76">
        <v>1</v>
      </c>
      <c r="AH76">
        <v>0</v>
      </c>
      <c r="AI76">
        <v>0</v>
      </c>
      <c r="AJ76">
        <v>1</v>
      </c>
      <c r="AK76">
        <v>0</v>
      </c>
      <c r="AL76">
        <v>1</v>
      </c>
      <c r="AM76">
        <v>1</v>
      </c>
      <c r="AN76">
        <v>1</v>
      </c>
      <c r="AO76">
        <v>1</v>
      </c>
      <c r="AP76">
        <v>0</v>
      </c>
      <c r="AQ76">
        <v>0</v>
      </c>
      <c r="AR76">
        <v>1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1</v>
      </c>
      <c r="BF76">
        <v>1</v>
      </c>
      <c r="BG76">
        <v>0</v>
      </c>
      <c r="BH76">
        <v>1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1</v>
      </c>
      <c r="BR76">
        <v>0</v>
      </c>
      <c r="BS76">
        <v>1</v>
      </c>
      <c r="BT76">
        <v>0</v>
      </c>
      <c r="BU76">
        <v>1</v>
      </c>
      <c r="BV76">
        <v>0</v>
      </c>
      <c r="BW76">
        <v>0</v>
      </c>
      <c r="BX76">
        <v>0</v>
      </c>
      <c r="BY76">
        <v>0</v>
      </c>
    </row>
    <row r="77" spans="1:77">
      <c r="A77" t="s">
        <v>367</v>
      </c>
      <c r="B77">
        <v>2005</v>
      </c>
      <c r="C77" t="s">
        <v>290</v>
      </c>
      <c r="D77" t="s">
        <v>1244</v>
      </c>
      <c r="E77">
        <v>575</v>
      </c>
      <c r="F77" t="s">
        <v>81</v>
      </c>
      <c r="G77" t="s">
        <v>81</v>
      </c>
      <c r="H77" t="s">
        <v>81</v>
      </c>
      <c r="I77" t="s">
        <v>81</v>
      </c>
      <c r="J77" t="s">
        <v>82</v>
      </c>
      <c r="K77" t="s">
        <v>81</v>
      </c>
      <c r="L77" t="s">
        <v>82</v>
      </c>
      <c r="M77" t="s">
        <v>81</v>
      </c>
      <c r="N77" t="s">
        <v>81</v>
      </c>
      <c r="O77" t="s">
        <v>82</v>
      </c>
      <c r="P77" t="s">
        <v>81</v>
      </c>
      <c r="Q77" t="s">
        <v>81</v>
      </c>
      <c r="R77" t="s">
        <v>81</v>
      </c>
      <c r="S77" t="s">
        <v>82</v>
      </c>
      <c r="T77" t="s">
        <v>81</v>
      </c>
      <c r="U77" t="s">
        <v>81</v>
      </c>
      <c r="V77" t="s">
        <v>81</v>
      </c>
      <c r="W77" t="s">
        <v>81</v>
      </c>
      <c r="X77" t="s">
        <v>81</v>
      </c>
      <c r="Y77" t="s">
        <v>81</v>
      </c>
      <c r="Z77" t="s">
        <v>81</v>
      </c>
      <c r="AA77" t="s">
        <v>81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1</v>
      </c>
      <c r="AI77">
        <v>1</v>
      </c>
      <c r="AJ77">
        <v>0</v>
      </c>
      <c r="AK77">
        <v>0</v>
      </c>
      <c r="AL77">
        <v>1</v>
      </c>
      <c r="AM77">
        <v>1</v>
      </c>
      <c r="AN77">
        <v>1</v>
      </c>
      <c r="AO77">
        <v>1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1</v>
      </c>
      <c r="AZ77">
        <v>0</v>
      </c>
      <c r="BA77">
        <v>1</v>
      </c>
      <c r="BB77">
        <v>0</v>
      </c>
      <c r="BC77">
        <v>0</v>
      </c>
      <c r="BD77">
        <v>0</v>
      </c>
      <c r="BE77">
        <v>1</v>
      </c>
      <c r="BF77">
        <v>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1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0</v>
      </c>
      <c r="BY77">
        <v>0</v>
      </c>
    </row>
    <row r="78" spans="1:77">
      <c r="A78" t="s">
        <v>368</v>
      </c>
      <c r="B78">
        <v>2003</v>
      </c>
      <c r="C78" t="s">
        <v>290</v>
      </c>
      <c r="D78" t="s">
        <v>1244</v>
      </c>
      <c r="E78">
        <v>10</v>
      </c>
      <c r="F78" t="s">
        <v>81</v>
      </c>
      <c r="G78" t="s">
        <v>81</v>
      </c>
      <c r="H78" t="s">
        <v>81</v>
      </c>
      <c r="I78" t="s">
        <v>81</v>
      </c>
      <c r="J78" t="s">
        <v>82</v>
      </c>
      <c r="K78" t="s">
        <v>81</v>
      </c>
      <c r="L78" t="s">
        <v>81</v>
      </c>
      <c r="M78" t="s">
        <v>81</v>
      </c>
      <c r="N78" t="s">
        <v>82</v>
      </c>
      <c r="O78" t="s">
        <v>82</v>
      </c>
      <c r="P78" t="s">
        <v>81</v>
      </c>
      <c r="Q78" t="s">
        <v>81</v>
      </c>
      <c r="R78" t="s">
        <v>81</v>
      </c>
      <c r="S78" t="s">
        <v>81</v>
      </c>
      <c r="T78" t="s">
        <v>81</v>
      </c>
      <c r="U78" t="s">
        <v>81</v>
      </c>
      <c r="V78" t="s">
        <v>81</v>
      </c>
      <c r="W78" t="s">
        <v>81</v>
      </c>
      <c r="X78" t="s">
        <v>81</v>
      </c>
      <c r="Y78" t="s">
        <v>81</v>
      </c>
      <c r="Z78" t="s">
        <v>81</v>
      </c>
      <c r="AA78" t="s">
        <v>81</v>
      </c>
      <c r="AB78">
        <v>0</v>
      </c>
      <c r="AC78">
        <v>0</v>
      </c>
      <c r="AD78">
        <v>0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1</v>
      </c>
      <c r="AM78">
        <v>1</v>
      </c>
      <c r="AN78">
        <v>1</v>
      </c>
      <c r="AO78">
        <v>1</v>
      </c>
      <c r="AP78">
        <v>0</v>
      </c>
      <c r="AQ78">
        <v>0</v>
      </c>
      <c r="AR78">
        <v>1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1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1</v>
      </c>
      <c r="BF78">
        <v>1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1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1</v>
      </c>
      <c r="BY78">
        <v>0</v>
      </c>
    </row>
    <row r="79" spans="1:77">
      <c r="A79" t="s">
        <v>369</v>
      </c>
      <c r="B79">
        <v>2007</v>
      </c>
      <c r="C79" t="s">
        <v>290</v>
      </c>
      <c r="D79" t="s">
        <v>1244</v>
      </c>
      <c r="E79">
        <v>2</v>
      </c>
      <c r="F79" t="s">
        <v>81</v>
      </c>
      <c r="G79" t="s">
        <v>81</v>
      </c>
      <c r="H79" t="s">
        <v>81</v>
      </c>
      <c r="I79" t="s">
        <v>81</v>
      </c>
      <c r="J79" t="s">
        <v>81</v>
      </c>
      <c r="K79" t="s">
        <v>81</v>
      </c>
      <c r="L79" t="s">
        <v>81</v>
      </c>
      <c r="M79" t="s">
        <v>81</v>
      </c>
      <c r="N79" t="s">
        <v>81</v>
      </c>
      <c r="O79" t="s">
        <v>81</v>
      </c>
      <c r="P79" t="s">
        <v>81</v>
      </c>
      <c r="Q79" t="s">
        <v>81</v>
      </c>
      <c r="R79" t="s">
        <v>81</v>
      </c>
      <c r="S79" t="s">
        <v>81</v>
      </c>
      <c r="T79" t="s">
        <v>81</v>
      </c>
      <c r="U79" t="s">
        <v>81</v>
      </c>
      <c r="V79" t="s">
        <v>81</v>
      </c>
      <c r="W79" t="s">
        <v>81</v>
      </c>
      <c r="X79" t="s">
        <v>81</v>
      </c>
      <c r="Y79" t="s">
        <v>81</v>
      </c>
      <c r="Z79" t="s">
        <v>82</v>
      </c>
      <c r="AA79" t="s">
        <v>81</v>
      </c>
      <c r="AB79">
        <v>0</v>
      </c>
      <c r="AC79">
        <v>1</v>
      </c>
      <c r="AD79">
        <v>1</v>
      </c>
      <c r="AE79">
        <v>1</v>
      </c>
      <c r="AF79">
        <v>0</v>
      </c>
      <c r="AG79">
        <v>1</v>
      </c>
      <c r="AH79">
        <v>0</v>
      </c>
      <c r="AI79">
        <v>0</v>
      </c>
      <c r="AJ79">
        <v>1</v>
      </c>
      <c r="AK79">
        <v>0</v>
      </c>
      <c r="AL79">
        <v>1</v>
      </c>
      <c r="AM79">
        <v>1</v>
      </c>
      <c r="AN79">
        <v>1</v>
      </c>
      <c r="AO79">
        <v>1</v>
      </c>
      <c r="AP79">
        <v>0</v>
      </c>
      <c r="AQ79">
        <v>0</v>
      </c>
      <c r="AR79">
        <v>1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1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0</v>
      </c>
      <c r="BE79">
        <v>1</v>
      </c>
      <c r="BF79">
        <v>1</v>
      </c>
      <c r="BG79">
        <v>0</v>
      </c>
      <c r="BH79">
        <v>1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1</v>
      </c>
      <c r="BQ79">
        <v>1</v>
      </c>
      <c r="BR79">
        <v>0</v>
      </c>
      <c r="BS79">
        <v>1</v>
      </c>
      <c r="BT79">
        <v>0</v>
      </c>
      <c r="BU79">
        <v>1</v>
      </c>
      <c r="BV79">
        <v>0</v>
      </c>
      <c r="BW79">
        <v>0</v>
      </c>
      <c r="BX79">
        <v>0</v>
      </c>
      <c r="BY79">
        <v>0</v>
      </c>
    </row>
    <row r="80" spans="1:77">
      <c r="A80" t="s">
        <v>370</v>
      </c>
      <c r="B80">
        <v>2004</v>
      </c>
      <c r="C80" t="s">
        <v>290</v>
      </c>
      <c r="D80" t="s">
        <v>1244</v>
      </c>
      <c r="E80">
        <v>686</v>
      </c>
      <c r="F80" t="s">
        <v>81</v>
      </c>
      <c r="G80" t="s">
        <v>81</v>
      </c>
      <c r="H80" t="s">
        <v>81</v>
      </c>
      <c r="I80" t="s">
        <v>81</v>
      </c>
      <c r="J80" t="s">
        <v>81</v>
      </c>
      <c r="K80" t="s">
        <v>81</v>
      </c>
      <c r="L80" t="s">
        <v>82</v>
      </c>
      <c r="M80" t="s">
        <v>81</v>
      </c>
      <c r="N80" t="s">
        <v>82</v>
      </c>
      <c r="O80" t="s">
        <v>81</v>
      </c>
      <c r="P80" t="s">
        <v>81</v>
      </c>
      <c r="Q80" t="s">
        <v>81</v>
      </c>
      <c r="R80" t="s">
        <v>81</v>
      </c>
      <c r="S80" t="s">
        <v>81</v>
      </c>
      <c r="T80" t="s">
        <v>81</v>
      </c>
      <c r="U80" t="s">
        <v>81</v>
      </c>
      <c r="V80" t="s">
        <v>81</v>
      </c>
      <c r="W80" t="s">
        <v>81</v>
      </c>
      <c r="X80" t="s">
        <v>81</v>
      </c>
      <c r="Y80" t="s">
        <v>81</v>
      </c>
      <c r="Z80" t="s">
        <v>81</v>
      </c>
      <c r="AA80" t="s">
        <v>81</v>
      </c>
      <c r="AB80">
        <v>0</v>
      </c>
      <c r="AC80">
        <v>0</v>
      </c>
      <c r="AD80">
        <v>0</v>
      </c>
      <c r="AE80">
        <v>0</v>
      </c>
      <c r="AF80">
        <v>1</v>
      </c>
      <c r="AG80">
        <v>0</v>
      </c>
      <c r="AH80">
        <v>0</v>
      </c>
      <c r="AI80">
        <v>1</v>
      </c>
      <c r="AJ80">
        <v>0</v>
      </c>
      <c r="AK80">
        <v>0</v>
      </c>
      <c r="AL80">
        <v>1</v>
      </c>
      <c r="AM80">
        <v>1</v>
      </c>
      <c r="AN80">
        <v>1</v>
      </c>
      <c r="AO80">
        <v>1</v>
      </c>
      <c r="AP80">
        <v>0</v>
      </c>
      <c r="AQ80">
        <v>0</v>
      </c>
      <c r="AR80">
        <v>1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1</v>
      </c>
      <c r="AY80">
        <v>0</v>
      </c>
      <c r="AZ80">
        <v>0</v>
      </c>
      <c r="BA80">
        <v>1</v>
      </c>
      <c r="BB80">
        <v>0</v>
      </c>
      <c r="BC80">
        <v>0</v>
      </c>
      <c r="BD80">
        <v>0</v>
      </c>
      <c r="BE80">
        <v>1</v>
      </c>
      <c r="BF80">
        <v>1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1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</row>
    <row r="81" spans="1:77">
      <c r="A81" t="s">
        <v>371</v>
      </c>
      <c r="B81">
        <v>2004</v>
      </c>
      <c r="C81" t="s">
        <v>290</v>
      </c>
      <c r="D81" t="s">
        <v>1244</v>
      </c>
      <c r="E81">
        <v>686</v>
      </c>
      <c r="F81" t="s">
        <v>81</v>
      </c>
      <c r="G81" t="s">
        <v>81</v>
      </c>
      <c r="H81" t="s">
        <v>81</v>
      </c>
      <c r="I81" t="s">
        <v>81</v>
      </c>
      <c r="J81" t="s">
        <v>81</v>
      </c>
      <c r="K81" t="s">
        <v>81</v>
      </c>
      <c r="L81" t="s">
        <v>82</v>
      </c>
      <c r="M81" t="s">
        <v>81</v>
      </c>
      <c r="N81" t="s">
        <v>82</v>
      </c>
      <c r="O81" t="s">
        <v>81</v>
      </c>
      <c r="P81" t="s">
        <v>81</v>
      </c>
      <c r="Q81" t="s">
        <v>81</v>
      </c>
      <c r="R81" t="s">
        <v>81</v>
      </c>
      <c r="S81" t="s">
        <v>81</v>
      </c>
      <c r="T81" t="s">
        <v>81</v>
      </c>
      <c r="U81" t="s">
        <v>81</v>
      </c>
      <c r="V81" t="s">
        <v>81</v>
      </c>
      <c r="W81" t="s">
        <v>81</v>
      </c>
      <c r="X81" t="s">
        <v>81</v>
      </c>
      <c r="Y81" t="s">
        <v>81</v>
      </c>
      <c r="Z81" t="s">
        <v>81</v>
      </c>
      <c r="AA81" t="s">
        <v>81</v>
      </c>
      <c r="AB81">
        <v>0</v>
      </c>
      <c r="AC81">
        <v>0</v>
      </c>
      <c r="AD81">
        <v>0</v>
      </c>
      <c r="AE81">
        <v>0</v>
      </c>
      <c r="AF81">
        <v>1</v>
      </c>
      <c r="AG81">
        <v>0</v>
      </c>
      <c r="AH81">
        <v>0</v>
      </c>
      <c r="AI81">
        <v>1</v>
      </c>
      <c r="AJ81">
        <v>0</v>
      </c>
      <c r="AK81">
        <v>0</v>
      </c>
      <c r="AL81">
        <v>1</v>
      </c>
      <c r="AM81">
        <v>1</v>
      </c>
      <c r="AN81">
        <v>1</v>
      </c>
      <c r="AO81">
        <v>1</v>
      </c>
      <c r="AP81">
        <v>0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1</v>
      </c>
      <c r="AY81">
        <v>0</v>
      </c>
      <c r="AZ81">
        <v>0</v>
      </c>
      <c r="BA81">
        <v>1</v>
      </c>
      <c r="BB81">
        <v>0</v>
      </c>
      <c r="BC81">
        <v>0</v>
      </c>
      <c r="BD81">
        <v>0</v>
      </c>
      <c r="BE81">
        <v>1</v>
      </c>
      <c r="BF81">
        <v>1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1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</row>
    <row r="82" spans="1:77">
      <c r="A82" t="s">
        <v>372</v>
      </c>
      <c r="B82">
        <v>2004</v>
      </c>
      <c r="C82" t="s">
        <v>290</v>
      </c>
      <c r="D82" t="s">
        <v>1244</v>
      </c>
      <c r="E82">
        <v>686</v>
      </c>
      <c r="F82" t="s">
        <v>81</v>
      </c>
      <c r="G82" t="s">
        <v>81</v>
      </c>
      <c r="H82" t="s">
        <v>81</v>
      </c>
      <c r="I82" t="s">
        <v>81</v>
      </c>
      <c r="J82" t="s">
        <v>81</v>
      </c>
      <c r="K82" t="s">
        <v>81</v>
      </c>
      <c r="L82" t="s">
        <v>82</v>
      </c>
      <c r="M82" t="s">
        <v>81</v>
      </c>
      <c r="N82" t="s">
        <v>82</v>
      </c>
      <c r="O82" t="s">
        <v>81</v>
      </c>
      <c r="P82" t="s">
        <v>81</v>
      </c>
      <c r="Q82" t="s">
        <v>81</v>
      </c>
      <c r="R82" t="s">
        <v>81</v>
      </c>
      <c r="S82" t="s">
        <v>81</v>
      </c>
      <c r="T82" t="s">
        <v>81</v>
      </c>
      <c r="U82" t="s">
        <v>81</v>
      </c>
      <c r="V82" t="s">
        <v>81</v>
      </c>
      <c r="W82" t="s">
        <v>81</v>
      </c>
      <c r="X82" t="s">
        <v>81</v>
      </c>
      <c r="Y82" t="s">
        <v>81</v>
      </c>
      <c r="Z82" t="s">
        <v>81</v>
      </c>
      <c r="AA82" t="s">
        <v>81</v>
      </c>
      <c r="AB82">
        <v>0</v>
      </c>
      <c r="AC82">
        <v>0</v>
      </c>
      <c r="AD82">
        <v>0</v>
      </c>
      <c r="AE82">
        <v>0</v>
      </c>
      <c r="AF82">
        <v>1</v>
      </c>
      <c r="AG82">
        <v>0</v>
      </c>
      <c r="AH82">
        <v>0</v>
      </c>
      <c r="AI82">
        <v>1</v>
      </c>
      <c r="AJ82">
        <v>0</v>
      </c>
      <c r="AK82">
        <v>0</v>
      </c>
      <c r="AL82">
        <v>1</v>
      </c>
      <c r="AM82">
        <v>1</v>
      </c>
      <c r="AN82">
        <v>1</v>
      </c>
      <c r="AO82">
        <v>1</v>
      </c>
      <c r="AP82">
        <v>0</v>
      </c>
      <c r="AQ82">
        <v>0</v>
      </c>
      <c r="AR82">
        <v>1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1</v>
      </c>
      <c r="BB82">
        <v>0</v>
      </c>
      <c r="BC82">
        <v>0</v>
      </c>
      <c r="BD82">
        <v>0</v>
      </c>
      <c r="BE82">
        <v>1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</row>
    <row r="83" spans="1:77">
      <c r="A83" t="s">
        <v>373</v>
      </c>
      <c r="B83">
        <v>2004</v>
      </c>
      <c r="C83" t="s">
        <v>290</v>
      </c>
      <c r="D83" t="s">
        <v>1244</v>
      </c>
      <c r="E83">
        <v>686</v>
      </c>
      <c r="F83" t="s">
        <v>81</v>
      </c>
      <c r="G83" t="s">
        <v>81</v>
      </c>
      <c r="H83" t="s">
        <v>81</v>
      </c>
      <c r="I83" t="s">
        <v>81</v>
      </c>
      <c r="J83" t="s">
        <v>81</v>
      </c>
      <c r="K83" t="s">
        <v>81</v>
      </c>
      <c r="L83" t="s">
        <v>82</v>
      </c>
      <c r="M83" t="s">
        <v>81</v>
      </c>
      <c r="N83" t="s">
        <v>82</v>
      </c>
      <c r="O83" t="s">
        <v>81</v>
      </c>
      <c r="P83" t="s">
        <v>81</v>
      </c>
      <c r="Q83" t="s">
        <v>81</v>
      </c>
      <c r="R83" t="s">
        <v>81</v>
      </c>
      <c r="S83" t="s">
        <v>81</v>
      </c>
      <c r="T83" t="s">
        <v>81</v>
      </c>
      <c r="U83" t="s">
        <v>81</v>
      </c>
      <c r="V83" t="s">
        <v>81</v>
      </c>
      <c r="W83" t="s">
        <v>81</v>
      </c>
      <c r="X83" t="s">
        <v>81</v>
      </c>
      <c r="Y83" t="s">
        <v>81</v>
      </c>
      <c r="Z83" t="s">
        <v>81</v>
      </c>
      <c r="AA83" t="s">
        <v>81</v>
      </c>
      <c r="AB83">
        <v>0</v>
      </c>
      <c r="AC83">
        <v>0</v>
      </c>
      <c r="AD83">
        <v>0</v>
      </c>
      <c r="AE83">
        <v>0</v>
      </c>
      <c r="AF83">
        <v>1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1</v>
      </c>
      <c r="AM83">
        <v>1</v>
      </c>
      <c r="AN83">
        <v>1</v>
      </c>
      <c r="AO83">
        <v>1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1</v>
      </c>
      <c r="AY83">
        <v>0</v>
      </c>
      <c r="AZ83">
        <v>0</v>
      </c>
      <c r="BA83">
        <v>1</v>
      </c>
      <c r="BB83">
        <v>0</v>
      </c>
      <c r="BC83">
        <v>0</v>
      </c>
      <c r="BD83">
        <v>0</v>
      </c>
      <c r="BE83">
        <v>1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1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</row>
    <row r="84" spans="1:77">
      <c r="A84" t="s">
        <v>374</v>
      </c>
      <c r="B84">
        <v>2003</v>
      </c>
      <c r="C84" t="s">
        <v>290</v>
      </c>
      <c r="D84" t="s">
        <v>1244</v>
      </c>
      <c r="E84">
        <v>25</v>
      </c>
      <c r="F84" t="s">
        <v>81</v>
      </c>
      <c r="G84" t="s">
        <v>81</v>
      </c>
      <c r="H84" t="s">
        <v>81</v>
      </c>
      <c r="I84" t="s">
        <v>81</v>
      </c>
      <c r="J84" t="s">
        <v>81</v>
      </c>
      <c r="K84" t="s">
        <v>81</v>
      </c>
      <c r="L84" t="s">
        <v>82</v>
      </c>
      <c r="M84" t="s">
        <v>81</v>
      </c>
      <c r="N84" t="s">
        <v>82</v>
      </c>
      <c r="O84" t="s">
        <v>81</v>
      </c>
      <c r="P84" t="s">
        <v>81</v>
      </c>
      <c r="Q84" t="s">
        <v>81</v>
      </c>
      <c r="R84" t="s">
        <v>81</v>
      </c>
      <c r="S84" t="s">
        <v>81</v>
      </c>
      <c r="T84" t="s">
        <v>81</v>
      </c>
      <c r="U84" t="s">
        <v>81</v>
      </c>
      <c r="V84" t="s">
        <v>81</v>
      </c>
      <c r="W84" t="s">
        <v>81</v>
      </c>
      <c r="X84" t="s">
        <v>81</v>
      </c>
      <c r="Y84" t="s">
        <v>81</v>
      </c>
      <c r="Z84" t="s">
        <v>81</v>
      </c>
      <c r="AA84" t="s">
        <v>81</v>
      </c>
      <c r="AB84">
        <v>0</v>
      </c>
      <c r="AC84">
        <v>0</v>
      </c>
      <c r="AD84">
        <v>0</v>
      </c>
      <c r="AE84">
        <v>0</v>
      </c>
      <c r="AF84">
        <v>1</v>
      </c>
      <c r="AG84">
        <v>0</v>
      </c>
      <c r="AH84">
        <v>0</v>
      </c>
      <c r="AI84">
        <v>1</v>
      </c>
      <c r="AJ84">
        <v>0</v>
      </c>
      <c r="AK84">
        <v>0</v>
      </c>
      <c r="AL84">
        <v>1</v>
      </c>
      <c r="AM84">
        <v>1</v>
      </c>
      <c r="AN84">
        <v>1</v>
      </c>
      <c r="AO84">
        <v>1</v>
      </c>
      <c r="AP84">
        <v>0</v>
      </c>
      <c r="AQ84">
        <v>0</v>
      </c>
      <c r="AR84">
        <v>1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1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1</v>
      </c>
      <c r="BF84">
        <v>1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1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</row>
    <row r="85" spans="1:77">
      <c r="A85" t="s">
        <v>375</v>
      </c>
      <c r="B85">
        <v>2004</v>
      </c>
      <c r="C85" t="s">
        <v>290</v>
      </c>
      <c r="D85" t="s">
        <v>1244</v>
      </c>
      <c r="E85">
        <v>686</v>
      </c>
      <c r="F85" t="s">
        <v>81</v>
      </c>
      <c r="G85" t="s">
        <v>81</v>
      </c>
      <c r="H85" t="s">
        <v>81</v>
      </c>
      <c r="I85" t="s">
        <v>81</v>
      </c>
      <c r="J85" t="s">
        <v>81</v>
      </c>
      <c r="K85" t="s">
        <v>81</v>
      </c>
      <c r="L85" t="s">
        <v>82</v>
      </c>
      <c r="M85" t="s">
        <v>81</v>
      </c>
      <c r="N85" t="s">
        <v>82</v>
      </c>
      <c r="O85" t="s">
        <v>81</v>
      </c>
      <c r="P85" t="s">
        <v>81</v>
      </c>
      <c r="Q85" t="s">
        <v>81</v>
      </c>
      <c r="R85" t="s">
        <v>81</v>
      </c>
      <c r="S85" t="s">
        <v>81</v>
      </c>
      <c r="T85" t="s">
        <v>81</v>
      </c>
      <c r="U85" t="s">
        <v>81</v>
      </c>
      <c r="V85" t="s">
        <v>81</v>
      </c>
      <c r="W85" t="s">
        <v>81</v>
      </c>
      <c r="X85" t="s">
        <v>81</v>
      </c>
      <c r="Y85" t="s">
        <v>81</v>
      </c>
      <c r="Z85" t="s">
        <v>81</v>
      </c>
      <c r="AA85" t="s">
        <v>81</v>
      </c>
      <c r="AB85">
        <v>0</v>
      </c>
      <c r="AC85">
        <v>0</v>
      </c>
      <c r="AD85">
        <v>0</v>
      </c>
      <c r="AE85">
        <v>0</v>
      </c>
      <c r="AF85">
        <v>1</v>
      </c>
      <c r="AG85">
        <v>0</v>
      </c>
      <c r="AH85">
        <v>0</v>
      </c>
      <c r="AI85">
        <v>1</v>
      </c>
      <c r="AJ85">
        <v>0</v>
      </c>
      <c r="AK85">
        <v>0</v>
      </c>
      <c r="AL85">
        <v>1</v>
      </c>
      <c r="AM85">
        <v>1</v>
      </c>
      <c r="AN85">
        <v>1</v>
      </c>
      <c r="AO85">
        <v>1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1</v>
      </c>
      <c r="AY85">
        <v>0</v>
      </c>
      <c r="AZ85">
        <v>0</v>
      </c>
      <c r="BA85">
        <v>1</v>
      </c>
      <c r="BB85">
        <v>0</v>
      </c>
      <c r="BC85">
        <v>0</v>
      </c>
      <c r="BD85">
        <v>0</v>
      </c>
      <c r="BE85">
        <v>1</v>
      </c>
      <c r="BF85">
        <v>1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1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</row>
    <row r="86" spans="1:77">
      <c r="A86" t="s">
        <v>376</v>
      </c>
      <c r="B86">
        <v>2004</v>
      </c>
      <c r="C86" t="s">
        <v>290</v>
      </c>
      <c r="D86" t="s">
        <v>1244</v>
      </c>
      <c r="E86">
        <v>686</v>
      </c>
      <c r="F86" t="s">
        <v>81</v>
      </c>
      <c r="G86" t="s">
        <v>81</v>
      </c>
      <c r="H86" t="s">
        <v>81</v>
      </c>
      <c r="I86" t="s">
        <v>81</v>
      </c>
      <c r="J86" t="s">
        <v>81</v>
      </c>
      <c r="K86" t="s">
        <v>81</v>
      </c>
      <c r="L86" t="s">
        <v>82</v>
      </c>
      <c r="M86" t="s">
        <v>81</v>
      </c>
      <c r="N86" t="s">
        <v>82</v>
      </c>
      <c r="O86" t="s">
        <v>81</v>
      </c>
      <c r="P86" t="s">
        <v>81</v>
      </c>
      <c r="Q86" t="s">
        <v>81</v>
      </c>
      <c r="R86" t="s">
        <v>81</v>
      </c>
      <c r="S86" t="s">
        <v>81</v>
      </c>
      <c r="T86" t="s">
        <v>81</v>
      </c>
      <c r="U86" t="s">
        <v>81</v>
      </c>
      <c r="V86" t="s">
        <v>81</v>
      </c>
      <c r="W86" t="s">
        <v>81</v>
      </c>
      <c r="X86" t="s">
        <v>81</v>
      </c>
      <c r="Y86" t="s">
        <v>81</v>
      </c>
      <c r="Z86" t="s">
        <v>81</v>
      </c>
      <c r="AA86" t="s">
        <v>81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0</v>
      </c>
      <c r="AI86">
        <v>1</v>
      </c>
      <c r="AJ86">
        <v>0</v>
      </c>
      <c r="AK86">
        <v>0</v>
      </c>
      <c r="AL86">
        <v>1</v>
      </c>
      <c r="AM86">
        <v>1</v>
      </c>
      <c r="AN86">
        <v>1</v>
      </c>
      <c r="AO86">
        <v>1</v>
      </c>
      <c r="AP86">
        <v>0</v>
      </c>
      <c r="AQ86">
        <v>0</v>
      </c>
      <c r="AR86">
        <v>1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1</v>
      </c>
      <c r="AY86">
        <v>0</v>
      </c>
      <c r="AZ86">
        <v>0</v>
      </c>
      <c r="BA86">
        <v>1</v>
      </c>
      <c r="BB86">
        <v>0</v>
      </c>
      <c r="BC86">
        <v>0</v>
      </c>
      <c r="BD86">
        <v>0</v>
      </c>
      <c r="BE86">
        <v>1</v>
      </c>
      <c r="BF86">
        <v>1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1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</row>
    <row r="87" spans="1:77">
      <c r="A87" t="s">
        <v>377</v>
      </c>
      <c r="B87">
        <v>2004</v>
      </c>
      <c r="C87" t="s">
        <v>290</v>
      </c>
      <c r="D87" t="s">
        <v>1244</v>
      </c>
      <c r="E87">
        <v>686</v>
      </c>
      <c r="F87" t="s">
        <v>81</v>
      </c>
      <c r="G87" t="s">
        <v>81</v>
      </c>
      <c r="H87" t="s">
        <v>81</v>
      </c>
      <c r="I87" t="s">
        <v>81</v>
      </c>
      <c r="J87" t="s">
        <v>81</v>
      </c>
      <c r="K87" t="s">
        <v>81</v>
      </c>
      <c r="L87" t="s">
        <v>82</v>
      </c>
      <c r="M87" t="s">
        <v>81</v>
      </c>
      <c r="N87" t="s">
        <v>82</v>
      </c>
      <c r="O87" t="s">
        <v>81</v>
      </c>
      <c r="P87" t="s">
        <v>81</v>
      </c>
      <c r="Q87" t="s">
        <v>81</v>
      </c>
      <c r="R87" t="s">
        <v>81</v>
      </c>
      <c r="S87" t="s">
        <v>81</v>
      </c>
      <c r="T87" t="s">
        <v>81</v>
      </c>
      <c r="U87" t="s">
        <v>81</v>
      </c>
      <c r="V87" t="s">
        <v>81</v>
      </c>
      <c r="W87" t="s">
        <v>81</v>
      </c>
      <c r="X87" t="s">
        <v>81</v>
      </c>
      <c r="Y87" t="s">
        <v>81</v>
      </c>
      <c r="Z87" t="s">
        <v>81</v>
      </c>
      <c r="AA87" t="s">
        <v>81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0</v>
      </c>
      <c r="AH87">
        <v>0</v>
      </c>
      <c r="AI87">
        <v>1</v>
      </c>
      <c r="AJ87">
        <v>0</v>
      </c>
      <c r="AK87">
        <v>0</v>
      </c>
      <c r="AL87">
        <v>1</v>
      </c>
      <c r="AM87">
        <v>1</v>
      </c>
      <c r="AN87">
        <v>1</v>
      </c>
      <c r="AO87">
        <v>1</v>
      </c>
      <c r="AP87">
        <v>0</v>
      </c>
      <c r="AQ87">
        <v>0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</v>
      </c>
      <c r="AY87">
        <v>0</v>
      </c>
      <c r="AZ87">
        <v>0</v>
      </c>
      <c r="BA87">
        <v>1</v>
      </c>
      <c r="BB87">
        <v>0</v>
      </c>
      <c r="BC87">
        <v>0</v>
      </c>
      <c r="BD87">
        <v>0</v>
      </c>
      <c r="BE87">
        <v>1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1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</row>
    <row r="88" spans="1:77">
      <c r="A88" t="s">
        <v>378</v>
      </c>
      <c r="B88">
        <v>2004</v>
      </c>
      <c r="C88" t="s">
        <v>290</v>
      </c>
      <c r="D88" t="s">
        <v>1244</v>
      </c>
      <c r="E88">
        <v>686</v>
      </c>
      <c r="F88" t="s">
        <v>81</v>
      </c>
      <c r="G88" t="s">
        <v>81</v>
      </c>
      <c r="H88" t="s">
        <v>81</v>
      </c>
      <c r="I88" t="s">
        <v>81</v>
      </c>
      <c r="J88" t="s">
        <v>81</v>
      </c>
      <c r="K88" t="s">
        <v>81</v>
      </c>
      <c r="L88" t="s">
        <v>82</v>
      </c>
      <c r="M88" t="s">
        <v>81</v>
      </c>
      <c r="N88" t="s">
        <v>82</v>
      </c>
      <c r="O88" t="s">
        <v>81</v>
      </c>
      <c r="P88" t="s">
        <v>81</v>
      </c>
      <c r="Q88" t="s">
        <v>81</v>
      </c>
      <c r="R88" t="s">
        <v>81</v>
      </c>
      <c r="S88" t="s">
        <v>81</v>
      </c>
      <c r="T88" t="s">
        <v>81</v>
      </c>
      <c r="U88" t="s">
        <v>81</v>
      </c>
      <c r="V88" t="s">
        <v>81</v>
      </c>
      <c r="W88" t="s">
        <v>81</v>
      </c>
      <c r="X88" t="s">
        <v>81</v>
      </c>
      <c r="Y88" t="s">
        <v>81</v>
      </c>
      <c r="Z88" t="s">
        <v>81</v>
      </c>
      <c r="AA88" t="s">
        <v>81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1</v>
      </c>
      <c r="AJ88">
        <v>0</v>
      </c>
      <c r="AK88">
        <v>0</v>
      </c>
      <c r="AL88">
        <v>1</v>
      </c>
      <c r="AM88">
        <v>1</v>
      </c>
      <c r="AN88">
        <v>1</v>
      </c>
      <c r="AO88">
        <v>1</v>
      </c>
      <c r="AP88">
        <v>0</v>
      </c>
      <c r="AQ88">
        <v>0</v>
      </c>
      <c r="AR88">
        <v>1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0</v>
      </c>
      <c r="AZ88">
        <v>0</v>
      </c>
      <c r="BA88">
        <v>1</v>
      </c>
      <c r="BB88">
        <v>0</v>
      </c>
      <c r="BC88">
        <v>0</v>
      </c>
      <c r="BD88">
        <v>0</v>
      </c>
      <c r="BE88">
        <v>1</v>
      </c>
      <c r="BF88">
        <v>1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1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</row>
    <row r="89" spans="1:77">
      <c r="A89" t="s">
        <v>379</v>
      </c>
      <c r="B89">
        <v>2004</v>
      </c>
      <c r="C89" t="s">
        <v>290</v>
      </c>
      <c r="D89" t="s">
        <v>1244</v>
      </c>
      <c r="E89">
        <v>686</v>
      </c>
      <c r="F89" t="s">
        <v>81</v>
      </c>
      <c r="G89" t="s">
        <v>81</v>
      </c>
      <c r="H89" t="s">
        <v>81</v>
      </c>
      <c r="I89" t="s">
        <v>81</v>
      </c>
      <c r="J89" t="s">
        <v>81</v>
      </c>
      <c r="K89" t="s">
        <v>81</v>
      </c>
      <c r="L89" t="s">
        <v>82</v>
      </c>
      <c r="M89" t="s">
        <v>81</v>
      </c>
      <c r="N89" t="s">
        <v>82</v>
      </c>
      <c r="O89" t="s">
        <v>81</v>
      </c>
      <c r="P89" t="s">
        <v>81</v>
      </c>
      <c r="Q89" t="s">
        <v>81</v>
      </c>
      <c r="R89" t="s">
        <v>81</v>
      </c>
      <c r="S89" t="s">
        <v>81</v>
      </c>
      <c r="T89" t="s">
        <v>81</v>
      </c>
      <c r="U89" t="s">
        <v>81</v>
      </c>
      <c r="V89" t="s">
        <v>81</v>
      </c>
      <c r="W89" t="s">
        <v>81</v>
      </c>
      <c r="X89" t="s">
        <v>81</v>
      </c>
      <c r="Y89" t="s">
        <v>81</v>
      </c>
      <c r="Z89" t="s">
        <v>81</v>
      </c>
      <c r="AA89" t="s">
        <v>81</v>
      </c>
      <c r="AB89">
        <v>0</v>
      </c>
      <c r="AC89">
        <v>0</v>
      </c>
      <c r="AD89">
        <v>0</v>
      </c>
      <c r="AE89">
        <v>0</v>
      </c>
      <c r="AF89">
        <v>1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1</v>
      </c>
      <c r="AM89">
        <v>1</v>
      </c>
      <c r="AN89">
        <v>1</v>
      </c>
      <c r="AO89">
        <v>1</v>
      </c>
      <c r="AP89">
        <v>0</v>
      </c>
      <c r="AQ89">
        <v>0</v>
      </c>
      <c r="AR89">
        <v>1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1</v>
      </c>
      <c r="BB89">
        <v>0</v>
      </c>
      <c r="BC89">
        <v>0</v>
      </c>
      <c r="BD89">
        <v>0</v>
      </c>
      <c r="BE89">
        <v>1</v>
      </c>
      <c r="BF89">
        <v>1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</row>
    <row r="90" spans="1:77">
      <c r="A90" t="s">
        <v>380</v>
      </c>
      <c r="B90">
        <v>2004</v>
      </c>
      <c r="C90" t="s">
        <v>290</v>
      </c>
      <c r="D90" t="s">
        <v>1244</v>
      </c>
      <c r="E90">
        <v>686</v>
      </c>
      <c r="F90" t="s">
        <v>81</v>
      </c>
      <c r="G90" t="s">
        <v>81</v>
      </c>
      <c r="H90" t="s">
        <v>81</v>
      </c>
      <c r="I90" t="s">
        <v>81</v>
      </c>
      <c r="J90" t="s">
        <v>81</v>
      </c>
      <c r="K90" t="s">
        <v>81</v>
      </c>
      <c r="L90" t="s">
        <v>82</v>
      </c>
      <c r="M90" t="s">
        <v>81</v>
      </c>
      <c r="N90" t="s">
        <v>82</v>
      </c>
      <c r="O90" t="s">
        <v>81</v>
      </c>
      <c r="P90" t="s">
        <v>81</v>
      </c>
      <c r="Q90" t="s">
        <v>81</v>
      </c>
      <c r="R90" t="s">
        <v>81</v>
      </c>
      <c r="S90" t="s">
        <v>81</v>
      </c>
      <c r="T90" t="s">
        <v>81</v>
      </c>
      <c r="U90" t="s">
        <v>81</v>
      </c>
      <c r="V90" t="s">
        <v>81</v>
      </c>
      <c r="W90" t="s">
        <v>81</v>
      </c>
      <c r="X90" t="s">
        <v>81</v>
      </c>
      <c r="Y90" t="s">
        <v>81</v>
      </c>
      <c r="Z90" t="s">
        <v>81</v>
      </c>
      <c r="AA90" t="s">
        <v>81</v>
      </c>
      <c r="AB90">
        <v>0</v>
      </c>
      <c r="AC90">
        <v>0</v>
      </c>
      <c r="AD90">
        <v>0</v>
      </c>
      <c r="AE90">
        <v>0</v>
      </c>
      <c r="AF90">
        <v>1</v>
      </c>
      <c r="AG90">
        <v>0</v>
      </c>
      <c r="AH90">
        <v>0</v>
      </c>
      <c r="AI90">
        <v>1</v>
      </c>
      <c r="AJ90">
        <v>0</v>
      </c>
      <c r="AK90">
        <v>0</v>
      </c>
      <c r="AL90">
        <v>1</v>
      </c>
      <c r="AM90">
        <v>1</v>
      </c>
      <c r="AN90">
        <v>1</v>
      </c>
      <c r="AO90">
        <v>1</v>
      </c>
      <c r="AP90">
        <v>0</v>
      </c>
      <c r="AQ90">
        <v>0</v>
      </c>
      <c r="AR90">
        <v>1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1</v>
      </c>
      <c r="AY90">
        <v>0</v>
      </c>
      <c r="AZ90">
        <v>0</v>
      </c>
      <c r="BA90">
        <v>1</v>
      </c>
      <c r="BB90">
        <v>0</v>
      </c>
      <c r="BC90">
        <v>0</v>
      </c>
      <c r="BD90">
        <v>0</v>
      </c>
      <c r="BE90">
        <v>1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1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</row>
    <row r="91" spans="1:77">
      <c r="A91" t="s">
        <v>381</v>
      </c>
      <c r="B91">
        <v>2004</v>
      </c>
      <c r="C91" t="s">
        <v>290</v>
      </c>
      <c r="D91" t="s">
        <v>1244</v>
      </c>
      <c r="E91">
        <v>686</v>
      </c>
      <c r="F91" t="s">
        <v>81</v>
      </c>
      <c r="G91" t="s">
        <v>81</v>
      </c>
      <c r="H91" t="s">
        <v>81</v>
      </c>
      <c r="I91" t="s">
        <v>81</v>
      </c>
      <c r="J91" t="s">
        <v>81</v>
      </c>
      <c r="K91" t="s">
        <v>81</v>
      </c>
      <c r="L91" t="s">
        <v>82</v>
      </c>
      <c r="M91" t="s">
        <v>81</v>
      </c>
      <c r="N91" t="s">
        <v>81</v>
      </c>
      <c r="O91" t="s">
        <v>81</v>
      </c>
      <c r="P91" t="s">
        <v>81</v>
      </c>
      <c r="Q91" t="s">
        <v>81</v>
      </c>
      <c r="R91" t="s">
        <v>81</v>
      </c>
      <c r="S91" t="s">
        <v>81</v>
      </c>
      <c r="T91" t="s">
        <v>81</v>
      </c>
      <c r="U91" t="s">
        <v>81</v>
      </c>
      <c r="V91" t="s">
        <v>81</v>
      </c>
      <c r="W91" t="s">
        <v>81</v>
      </c>
      <c r="X91" t="s">
        <v>81</v>
      </c>
      <c r="Y91" t="s">
        <v>81</v>
      </c>
      <c r="Z91" t="s">
        <v>81</v>
      </c>
      <c r="AA91" t="s">
        <v>81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0</v>
      </c>
      <c r="AK91">
        <v>0</v>
      </c>
      <c r="AL91">
        <v>1</v>
      </c>
      <c r="AM91">
        <v>1</v>
      </c>
      <c r="AN91">
        <v>1</v>
      </c>
      <c r="AO91">
        <v>1</v>
      </c>
      <c r="AP91">
        <v>0</v>
      </c>
      <c r="AQ91">
        <v>0</v>
      </c>
      <c r="AR91">
        <v>1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1</v>
      </c>
      <c r="AY91">
        <v>0</v>
      </c>
      <c r="AZ91">
        <v>0</v>
      </c>
      <c r="BA91">
        <v>1</v>
      </c>
      <c r="BB91">
        <v>0</v>
      </c>
      <c r="BC91">
        <v>0</v>
      </c>
      <c r="BD91">
        <v>0</v>
      </c>
      <c r="BE91">
        <v>1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</row>
    <row r="92" spans="1:77">
      <c r="A92" t="s">
        <v>382</v>
      </c>
      <c r="B92">
        <v>2004</v>
      </c>
      <c r="C92" t="s">
        <v>290</v>
      </c>
      <c r="D92" t="s">
        <v>1244</v>
      </c>
      <c r="E92">
        <v>686</v>
      </c>
      <c r="F92" t="s">
        <v>81</v>
      </c>
      <c r="G92" t="s">
        <v>81</v>
      </c>
      <c r="H92" t="s">
        <v>81</v>
      </c>
      <c r="I92" t="s">
        <v>81</v>
      </c>
      <c r="J92" t="s">
        <v>81</v>
      </c>
      <c r="K92" t="s">
        <v>81</v>
      </c>
      <c r="L92" t="s">
        <v>82</v>
      </c>
      <c r="M92" t="s">
        <v>81</v>
      </c>
      <c r="N92" t="s">
        <v>81</v>
      </c>
      <c r="O92" t="s">
        <v>81</v>
      </c>
      <c r="P92" t="s">
        <v>81</v>
      </c>
      <c r="Q92" t="s">
        <v>81</v>
      </c>
      <c r="R92" t="s">
        <v>81</v>
      </c>
      <c r="S92" t="s">
        <v>81</v>
      </c>
      <c r="T92" t="s">
        <v>81</v>
      </c>
      <c r="U92" t="s">
        <v>81</v>
      </c>
      <c r="V92" t="s">
        <v>81</v>
      </c>
      <c r="W92" t="s">
        <v>81</v>
      </c>
      <c r="X92" t="s">
        <v>81</v>
      </c>
      <c r="Y92" t="s">
        <v>81</v>
      </c>
      <c r="Z92" t="s">
        <v>81</v>
      </c>
      <c r="AA92" t="s">
        <v>81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1</v>
      </c>
      <c r="AM92">
        <v>1</v>
      </c>
      <c r="AN92">
        <v>1</v>
      </c>
      <c r="AO92">
        <v>1</v>
      </c>
      <c r="AP92">
        <v>0</v>
      </c>
      <c r="AQ92">
        <v>0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1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1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1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</row>
    <row r="93" spans="1:77">
      <c r="A93" t="s">
        <v>383</v>
      </c>
      <c r="B93">
        <v>2004</v>
      </c>
      <c r="C93" t="s">
        <v>290</v>
      </c>
      <c r="D93" t="s">
        <v>1244</v>
      </c>
      <c r="E93">
        <v>686</v>
      </c>
      <c r="F93" t="s">
        <v>81</v>
      </c>
      <c r="G93" t="s">
        <v>81</v>
      </c>
      <c r="H93" t="s">
        <v>81</v>
      </c>
      <c r="I93" t="s">
        <v>81</v>
      </c>
      <c r="J93" t="s">
        <v>81</v>
      </c>
      <c r="K93" t="s">
        <v>81</v>
      </c>
      <c r="L93" t="s">
        <v>82</v>
      </c>
      <c r="M93" t="s">
        <v>81</v>
      </c>
      <c r="N93" t="s">
        <v>81</v>
      </c>
      <c r="O93" t="s">
        <v>81</v>
      </c>
      <c r="P93" t="s">
        <v>81</v>
      </c>
      <c r="Q93" t="s">
        <v>81</v>
      </c>
      <c r="R93" t="s">
        <v>81</v>
      </c>
      <c r="S93" t="s">
        <v>81</v>
      </c>
      <c r="T93" t="s">
        <v>81</v>
      </c>
      <c r="U93" t="s">
        <v>81</v>
      </c>
      <c r="V93" t="s">
        <v>81</v>
      </c>
      <c r="W93" t="s">
        <v>81</v>
      </c>
      <c r="X93" t="s">
        <v>81</v>
      </c>
      <c r="Y93" t="s">
        <v>81</v>
      </c>
      <c r="Z93" t="s">
        <v>81</v>
      </c>
      <c r="AA93" t="s">
        <v>81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1</v>
      </c>
      <c r="AM93">
        <v>1</v>
      </c>
      <c r="AN93">
        <v>1</v>
      </c>
      <c r="AO93">
        <v>1</v>
      </c>
      <c r="AP93">
        <v>0</v>
      </c>
      <c r="AQ93">
        <v>0</v>
      </c>
      <c r="AR93">
        <v>1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1</v>
      </c>
      <c r="AY93">
        <v>0</v>
      </c>
      <c r="AZ93">
        <v>0</v>
      </c>
      <c r="BA93">
        <v>1</v>
      </c>
      <c r="BB93">
        <v>0</v>
      </c>
      <c r="BC93">
        <v>0</v>
      </c>
      <c r="BD93">
        <v>0</v>
      </c>
      <c r="BE93">
        <v>1</v>
      </c>
      <c r="BF93">
        <v>1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</row>
    <row r="94" spans="1:77">
      <c r="A94" t="s">
        <v>384</v>
      </c>
      <c r="B94">
        <v>2004</v>
      </c>
      <c r="C94" t="s">
        <v>290</v>
      </c>
      <c r="D94" t="s">
        <v>1244</v>
      </c>
      <c r="E94">
        <v>686</v>
      </c>
      <c r="F94" t="s">
        <v>81</v>
      </c>
      <c r="G94" t="s">
        <v>81</v>
      </c>
      <c r="H94" t="s">
        <v>81</v>
      </c>
      <c r="I94" t="s">
        <v>81</v>
      </c>
      <c r="J94" t="s">
        <v>81</v>
      </c>
      <c r="K94" t="s">
        <v>81</v>
      </c>
      <c r="L94" t="s">
        <v>82</v>
      </c>
      <c r="M94" t="s">
        <v>81</v>
      </c>
      <c r="N94" t="s">
        <v>82</v>
      </c>
      <c r="O94" t="s">
        <v>81</v>
      </c>
      <c r="P94" t="s">
        <v>81</v>
      </c>
      <c r="Q94" t="s">
        <v>81</v>
      </c>
      <c r="R94" t="s">
        <v>81</v>
      </c>
      <c r="S94" t="s">
        <v>81</v>
      </c>
      <c r="T94" t="s">
        <v>81</v>
      </c>
      <c r="U94" t="s">
        <v>81</v>
      </c>
      <c r="V94" t="s">
        <v>81</v>
      </c>
      <c r="W94" t="s">
        <v>81</v>
      </c>
      <c r="X94" t="s">
        <v>81</v>
      </c>
      <c r="Y94" t="s">
        <v>81</v>
      </c>
      <c r="Z94" t="s">
        <v>81</v>
      </c>
      <c r="AA94" t="s">
        <v>81</v>
      </c>
      <c r="AB94">
        <v>0</v>
      </c>
      <c r="AC94">
        <v>0</v>
      </c>
      <c r="AD94">
        <v>0</v>
      </c>
      <c r="AE94">
        <v>0</v>
      </c>
      <c r="AF94">
        <v>1</v>
      </c>
      <c r="AG94">
        <v>0</v>
      </c>
      <c r="AH94">
        <v>0</v>
      </c>
      <c r="AI94">
        <v>1</v>
      </c>
      <c r="AJ94">
        <v>0</v>
      </c>
      <c r="AK94">
        <v>0</v>
      </c>
      <c r="AL94">
        <v>1</v>
      </c>
      <c r="AM94">
        <v>1</v>
      </c>
      <c r="AN94">
        <v>1</v>
      </c>
      <c r="AO94">
        <v>1</v>
      </c>
      <c r="AP94">
        <v>0</v>
      </c>
      <c r="AQ94">
        <v>0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1</v>
      </c>
      <c r="AY94">
        <v>0</v>
      </c>
      <c r="AZ94">
        <v>0</v>
      </c>
      <c r="BA94">
        <v>1</v>
      </c>
      <c r="BB94">
        <v>0</v>
      </c>
      <c r="BC94">
        <v>0</v>
      </c>
      <c r="BD94">
        <v>0</v>
      </c>
      <c r="BE94">
        <v>1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1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</row>
    <row r="95" spans="1:77">
      <c r="A95" t="s">
        <v>385</v>
      </c>
      <c r="B95">
        <v>2003</v>
      </c>
      <c r="C95" t="s">
        <v>290</v>
      </c>
      <c r="D95" t="s">
        <v>1244</v>
      </c>
      <c r="E95">
        <v>10</v>
      </c>
      <c r="F95" t="s">
        <v>81</v>
      </c>
      <c r="G95" t="s">
        <v>81</v>
      </c>
      <c r="H95" t="s">
        <v>81</v>
      </c>
      <c r="I95" t="s">
        <v>81</v>
      </c>
      <c r="J95" t="s">
        <v>82</v>
      </c>
      <c r="K95" t="s">
        <v>81</v>
      </c>
      <c r="L95" t="s">
        <v>81</v>
      </c>
      <c r="M95" t="s">
        <v>81</v>
      </c>
      <c r="N95" t="s">
        <v>82</v>
      </c>
      <c r="O95" t="s">
        <v>82</v>
      </c>
      <c r="P95" t="s">
        <v>81</v>
      </c>
      <c r="Q95" t="s">
        <v>81</v>
      </c>
      <c r="R95" t="s">
        <v>81</v>
      </c>
      <c r="S95" t="s">
        <v>81</v>
      </c>
      <c r="T95" t="s">
        <v>81</v>
      </c>
      <c r="U95" t="s">
        <v>81</v>
      </c>
      <c r="V95" t="s">
        <v>81</v>
      </c>
      <c r="W95" t="s">
        <v>81</v>
      </c>
      <c r="X95" t="s">
        <v>81</v>
      </c>
      <c r="Y95" t="s">
        <v>81</v>
      </c>
      <c r="Z95" t="s">
        <v>81</v>
      </c>
      <c r="AA95" t="s">
        <v>81</v>
      </c>
      <c r="AB95">
        <v>0</v>
      </c>
      <c r="AC95">
        <v>0</v>
      </c>
      <c r="AD95">
        <v>0</v>
      </c>
      <c r="AE95">
        <v>0</v>
      </c>
      <c r="AF95">
        <v>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1</v>
      </c>
      <c r="AM95">
        <v>1</v>
      </c>
      <c r="AN95">
        <v>1</v>
      </c>
      <c r="AO95">
        <v>1</v>
      </c>
      <c r="AP95">
        <v>0</v>
      </c>
      <c r="AQ95">
        <v>0</v>
      </c>
      <c r="AR95">
        <v>1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1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1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1</v>
      </c>
      <c r="BY95">
        <v>0</v>
      </c>
    </row>
    <row r="96" spans="1:77">
      <c r="A96" t="s">
        <v>386</v>
      </c>
      <c r="B96">
        <v>2004</v>
      </c>
      <c r="C96" t="s">
        <v>290</v>
      </c>
      <c r="D96" t="s">
        <v>1244</v>
      </c>
      <c r="E96">
        <v>216</v>
      </c>
      <c r="F96" t="s">
        <v>81</v>
      </c>
      <c r="G96" t="s">
        <v>81</v>
      </c>
      <c r="H96" t="s">
        <v>81</v>
      </c>
      <c r="I96" t="s">
        <v>81</v>
      </c>
      <c r="J96" t="s">
        <v>81</v>
      </c>
      <c r="K96" t="s">
        <v>81</v>
      </c>
      <c r="L96" t="s">
        <v>81</v>
      </c>
      <c r="M96" t="s">
        <v>81</v>
      </c>
      <c r="N96" t="s">
        <v>81</v>
      </c>
      <c r="O96" t="s">
        <v>81</v>
      </c>
      <c r="P96" t="s">
        <v>81</v>
      </c>
      <c r="Q96" t="s">
        <v>81</v>
      </c>
      <c r="R96" t="s">
        <v>81</v>
      </c>
      <c r="S96" t="s">
        <v>82</v>
      </c>
      <c r="T96" t="s">
        <v>81</v>
      </c>
      <c r="U96" t="s">
        <v>81</v>
      </c>
      <c r="V96" t="s">
        <v>81</v>
      </c>
      <c r="W96" t="s">
        <v>81</v>
      </c>
      <c r="X96" t="s">
        <v>81</v>
      </c>
      <c r="Y96" t="s">
        <v>81</v>
      </c>
      <c r="Z96" t="s">
        <v>81</v>
      </c>
      <c r="AA96" t="s">
        <v>82</v>
      </c>
      <c r="AB96">
        <v>1</v>
      </c>
      <c r="AC96">
        <v>0</v>
      </c>
      <c r="AD96">
        <v>0</v>
      </c>
      <c r="AE96">
        <v>1</v>
      </c>
      <c r="AF96">
        <v>1</v>
      </c>
      <c r="AG96">
        <v>0</v>
      </c>
      <c r="AH96">
        <v>0</v>
      </c>
      <c r="AI96">
        <v>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1</v>
      </c>
      <c r="AP96">
        <v>1</v>
      </c>
      <c r="AQ96">
        <v>0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</v>
      </c>
      <c r="AY96">
        <v>0</v>
      </c>
      <c r="AZ96">
        <v>1</v>
      </c>
      <c r="BA96">
        <v>0</v>
      </c>
      <c r="BB96">
        <v>0</v>
      </c>
      <c r="BC96">
        <v>0</v>
      </c>
      <c r="BD96">
        <v>1</v>
      </c>
      <c r="BE96">
        <v>1</v>
      </c>
      <c r="BF96">
        <v>1</v>
      </c>
      <c r="BG96">
        <v>0</v>
      </c>
      <c r="BH96">
        <v>0</v>
      </c>
      <c r="BI96">
        <v>1</v>
      </c>
      <c r="BJ96">
        <v>1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1</v>
      </c>
      <c r="BQ96">
        <v>1</v>
      </c>
      <c r="BR96">
        <v>1</v>
      </c>
      <c r="BS96">
        <v>1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1</v>
      </c>
    </row>
    <row r="97" spans="1:77">
      <c r="A97" t="s">
        <v>387</v>
      </c>
      <c r="B97">
        <v>2004</v>
      </c>
      <c r="C97" t="s">
        <v>290</v>
      </c>
      <c r="D97" t="s">
        <v>1244</v>
      </c>
      <c r="E97">
        <v>142</v>
      </c>
      <c r="F97" t="s">
        <v>81</v>
      </c>
      <c r="G97" t="s">
        <v>81</v>
      </c>
      <c r="H97" t="s">
        <v>81</v>
      </c>
      <c r="I97" t="s">
        <v>81</v>
      </c>
      <c r="J97" t="s">
        <v>81</v>
      </c>
      <c r="K97" t="s">
        <v>81</v>
      </c>
      <c r="L97" t="s">
        <v>81</v>
      </c>
      <c r="M97" t="s">
        <v>81</v>
      </c>
      <c r="N97" t="s">
        <v>82</v>
      </c>
      <c r="O97" t="s">
        <v>81</v>
      </c>
      <c r="P97" t="s">
        <v>81</v>
      </c>
      <c r="Q97" t="s">
        <v>81</v>
      </c>
      <c r="R97" t="s">
        <v>81</v>
      </c>
      <c r="S97" t="s">
        <v>81</v>
      </c>
      <c r="T97" t="s">
        <v>81</v>
      </c>
      <c r="U97" t="s">
        <v>81</v>
      </c>
      <c r="V97" t="s">
        <v>81</v>
      </c>
      <c r="W97" t="s">
        <v>81</v>
      </c>
      <c r="X97" t="s">
        <v>81</v>
      </c>
      <c r="Y97" t="s">
        <v>81</v>
      </c>
      <c r="Z97" t="s">
        <v>81</v>
      </c>
      <c r="AA97" t="s">
        <v>81</v>
      </c>
      <c r="AB97">
        <v>1</v>
      </c>
      <c r="AC97">
        <v>0</v>
      </c>
      <c r="AD97">
        <v>0</v>
      </c>
      <c r="AE97">
        <v>1</v>
      </c>
      <c r="AF97">
        <v>1</v>
      </c>
      <c r="AG97">
        <v>0</v>
      </c>
      <c r="AH97">
        <v>0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1</v>
      </c>
      <c r="AP97">
        <v>1</v>
      </c>
      <c r="AQ97">
        <v>0</v>
      </c>
      <c r="AR97">
        <v>1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0</v>
      </c>
      <c r="AZ97">
        <v>1</v>
      </c>
      <c r="BA97">
        <v>0</v>
      </c>
      <c r="BB97">
        <v>0</v>
      </c>
      <c r="BC97">
        <v>0</v>
      </c>
      <c r="BD97">
        <v>1</v>
      </c>
      <c r="BE97">
        <v>1</v>
      </c>
      <c r="BF97">
        <v>1</v>
      </c>
      <c r="BG97">
        <v>0</v>
      </c>
      <c r="BH97">
        <v>0</v>
      </c>
      <c r="BI97">
        <v>1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1</v>
      </c>
      <c r="BQ97">
        <v>1</v>
      </c>
      <c r="BR97">
        <v>1</v>
      </c>
      <c r="BS97">
        <v>1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1</v>
      </c>
    </row>
    <row r="98" spans="1:77">
      <c r="A98" t="s">
        <v>388</v>
      </c>
      <c r="B98">
        <v>2004</v>
      </c>
      <c r="C98" t="s">
        <v>290</v>
      </c>
      <c r="D98" t="s">
        <v>1244</v>
      </c>
      <c r="E98">
        <v>686</v>
      </c>
      <c r="F98" t="s">
        <v>81</v>
      </c>
      <c r="G98" t="s">
        <v>81</v>
      </c>
      <c r="H98" t="s">
        <v>81</v>
      </c>
      <c r="I98" t="s">
        <v>81</v>
      </c>
      <c r="J98" t="s">
        <v>81</v>
      </c>
      <c r="K98" t="s">
        <v>81</v>
      </c>
      <c r="L98" t="s">
        <v>82</v>
      </c>
      <c r="M98" t="s">
        <v>81</v>
      </c>
      <c r="N98" t="s">
        <v>82</v>
      </c>
      <c r="O98" t="s">
        <v>81</v>
      </c>
      <c r="P98" t="s">
        <v>81</v>
      </c>
      <c r="Q98" t="s">
        <v>81</v>
      </c>
      <c r="R98" t="s">
        <v>81</v>
      </c>
      <c r="S98" t="s">
        <v>81</v>
      </c>
      <c r="T98" t="s">
        <v>81</v>
      </c>
      <c r="U98" t="s">
        <v>81</v>
      </c>
      <c r="V98" t="s">
        <v>81</v>
      </c>
      <c r="W98" t="s">
        <v>81</v>
      </c>
      <c r="X98" t="s">
        <v>81</v>
      </c>
      <c r="Y98" t="s">
        <v>81</v>
      </c>
      <c r="Z98" t="s">
        <v>81</v>
      </c>
      <c r="AA98" t="s">
        <v>81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1</v>
      </c>
      <c r="AJ98">
        <v>0</v>
      </c>
      <c r="AK98">
        <v>0</v>
      </c>
      <c r="AL98">
        <v>1</v>
      </c>
      <c r="AM98">
        <v>1</v>
      </c>
      <c r="AN98">
        <v>1</v>
      </c>
      <c r="AO98">
        <v>1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1</v>
      </c>
      <c r="AY98">
        <v>0</v>
      </c>
      <c r="AZ98">
        <v>0</v>
      </c>
      <c r="BA98">
        <v>1</v>
      </c>
      <c r="BB98">
        <v>0</v>
      </c>
      <c r="BC98">
        <v>0</v>
      </c>
      <c r="BD98">
        <v>0</v>
      </c>
      <c r="BE98">
        <v>1</v>
      </c>
      <c r="BF98">
        <v>1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1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</row>
    <row r="99" spans="1:77">
      <c r="A99" t="s">
        <v>389</v>
      </c>
      <c r="B99">
        <v>2004</v>
      </c>
      <c r="C99" t="s">
        <v>290</v>
      </c>
      <c r="D99" t="s">
        <v>1244</v>
      </c>
      <c r="E99">
        <v>686</v>
      </c>
      <c r="F99" t="s">
        <v>81</v>
      </c>
      <c r="G99" t="s">
        <v>81</v>
      </c>
      <c r="H99" t="s">
        <v>81</v>
      </c>
      <c r="I99" t="s">
        <v>81</v>
      </c>
      <c r="J99" t="s">
        <v>81</v>
      </c>
      <c r="K99" t="s">
        <v>81</v>
      </c>
      <c r="L99" t="s">
        <v>82</v>
      </c>
      <c r="M99" t="s">
        <v>81</v>
      </c>
      <c r="N99" t="s">
        <v>82</v>
      </c>
      <c r="O99" t="s">
        <v>81</v>
      </c>
      <c r="P99" t="s">
        <v>81</v>
      </c>
      <c r="Q99" t="s">
        <v>81</v>
      </c>
      <c r="R99" t="s">
        <v>81</v>
      </c>
      <c r="S99" t="s">
        <v>81</v>
      </c>
      <c r="T99" t="s">
        <v>81</v>
      </c>
      <c r="U99" t="s">
        <v>81</v>
      </c>
      <c r="V99" t="s">
        <v>81</v>
      </c>
      <c r="W99" t="s">
        <v>81</v>
      </c>
      <c r="X99" t="s">
        <v>81</v>
      </c>
      <c r="Y99" t="s">
        <v>81</v>
      </c>
      <c r="Z99" t="s">
        <v>81</v>
      </c>
      <c r="AA99" t="s">
        <v>81</v>
      </c>
      <c r="AB99">
        <v>0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1</v>
      </c>
      <c r="AJ99">
        <v>0</v>
      </c>
      <c r="AK99">
        <v>0</v>
      </c>
      <c r="AL99">
        <v>1</v>
      </c>
      <c r="AM99">
        <v>1</v>
      </c>
      <c r="AN99">
        <v>1</v>
      </c>
      <c r="AO99">
        <v>1</v>
      </c>
      <c r="AP99">
        <v>0</v>
      </c>
      <c r="AQ99">
        <v>0</v>
      </c>
      <c r="AR99"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1</v>
      </c>
      <c r="AY99">
        <v>0</v>
      </c>
      <c r="AZ99">
        <v>0</v>
      </c>
      <c r="BA99">
        <v>1</v>
      </c>
      <c r="BB99">
        <v>0</v>
      </c>
      <c r="BC99">
        <v>0</v>
      </c>
      <c r="BD99">
        <v>0</v>
      </c>
      <c r="BE99">
        <v>1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</row>
    <row r="100" spans="1:77">
      <c r="A100" t="s">
        <v>390</v>
      </c>
      <c r="B100">
        <v>2004</v>
      </c>
      <c r="C100" t="s">
        <v>290</v>
      </c>
      <c r="D100" t="s">
        <v>1244</v>
      </c>
      <c r="E100">
        <v>2</v>
      </c>
      <c r="F100" t="s">
        <v>81</v>
      </c>
      <c r="G100" t="s">
        <v>81</v>
      </c>
      <c r="H100" t="s">
        <v>81</v>
      </c>
      <c r="I100" t="s">
        <v>81</v>
      </c>
      <c r="J100" t="s">
        <v>81</v>
      </c>
      <c r="K100" t="s">
        <v>81</v>
      </c>
      <c r="L100" t="s">
        <v>82</v>
      </c>
      <c r="M100" t="s">
        <v>81</v>
      </c>
      <c r="N100" t="s">
        <v>82</v>
      </c>
      <c r="O100" t="s">
        <v>81</v>
      </c>
      <c r="P100" t="s">
        <v>81</v>
      </c>
      <c r="Q100" t="s">
        <v>81</v>
      </c>
      <c r="R100" t="s">
        <v>81</v>
      </c>
      <c r="S100" t="s">
        <v>82</v>
      </c>
      <c r="T100" t="s">
        <v>81</v>
      </c>
      <c r="U100" t="s">
        <v>81</v>
      </c>
      <c r="V100" t="s">
        <v>81</v>
      </c>
      <c r="W100" t="s">
        <v>81</v>
      </c>
      <c r="X100" t="s">
        <v>81</v>
      </c>
      <c r="Y100" t="s">
        <v>81</v>
      </c>
      <c r="Z100" t="s">
        <v>81</v>
      </c>
      <c r="AA100" t="s">
        <v>81</v>
      </c>
      <c r="AB100">
        <v>0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0</v>
      </c>
      <c r="AI100">
        <v>0</v>
      </c>
      <c r="AJ100">
        <v>1</v>
      </c>
      <c r="AK100">
        <v>0</v>
      </c>
      <c r="AL100">
        <v>1</v>
      </c>
      <c r="AM100">
        <v>1</v>
      </c>
      <c r="AN100">
        <v>1</v>
      </c>
      <c r="AO100">
        <v>1</v>
      </c>
      <c r="AP100">
        <v>0</v>
      </c>
      <c r="AQ100">
        <v>0</v>
      </c>
      <c r="AR100">
        <v>1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1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1</v>
      </c>
      <c r="BF100">
        <v>1</v>
      </c>
      <c r="BG100">
        <v>0</v>
      </c>
      <c r="BH100">
        <v>1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1</v>
      </c>
      <c r="BR100">
        <v>1</v>
      </c>
      <c r="BS100">
        <v>1</v>
      </c>
      <c r="BT100">
        <v>0</v>
      </c>
      <c r="BU100">
        <v>1</v>
      </c>
      <c r="BV100">
        <v>0</v>
      </c>
      <c r="BW100">
        <v>0</v>
      </c>
      <c r="BX100">
        <v>0</v>
      </c>
      <c r="BY100">
        <v>0</v>
      </c>
    </row>
    <row r="101" spans="1:77">
      <c r="A101" t="s">
        <v>391</v>
      </c>
      <c r="B101">
        <v>2004</v>
      </c>
      <c r="C101" t="s">
        <v>290</v>
      </c>
      <c r="D101" t="s">
        <v>1244</v>
      </c>
      <c r="E101">
        <v>686</v>
      </c>
      <c r="F101" t="s">
        <v>81</v>
      </c>
      <c r="G101" t="s">
        <v>81</v>
      </c>
      <c r="H101" t="s">
        <v>81</v>
      </c>
      <c r="I101" t="s">
        <v>81</v>
      </c>
      <c r="J101" t="s">
        <v>81</v>
      </c>
      <c r="K101" t="s">
        <v>81</v>
      </c>
      <c r="L101" t="s">
        <v>82</v>
      </c>
      <c r="M101" t="s">
        <v>81</v>
      </c>
      <c r="N101" t="s">
        <v>82</v>
      </c>
      <c r="O101" t="s">
        <v>81</v>
      </c>
      <c r="P101" t="s">
        <v>81</v>
      </c>
      <c r="Q101" t="s">
        <v>81</v>
      </c>
      <c r="R101" t="s">
        <v>81</v>
      </c>
      <c r="S101" t="s">
        <v>81</v>
      </c>
      <c r="T101" t="s">
        <v>81</v>
      </c>
      <c r="U101" t="s">
        <v>81</v>
      </c>
      <c r="V101" t="s">
        <v>81</v>
      </c>
      <c r="W101" t="s">
        <v>81</v>
      </c>
      <c r="X101" t="s">
        <v>81</v>
      </c>
      <c r="Y101" t="s">
        <v>81</v>
      </c>
      <c r="Z101" t="s">
        <v>81</v>
      </c>
      <c r="AA101" t="s">
        <v>81</v>
      </c>
      <c r="AB101">
        <v>0</v>
      </c>
      <c r="AC101">
        <v>0</v>
      </c>
      <c r="AD101">
        <v>0</v>
      </c>
      <c r="AE101">
        <v>0</v>
      </c>
      <c r="AF101">
        <v>1</v>
      </c>
      <c r="AG101">
        <v>0</v>
      </c>
      <c r="AH101">
        <v>0</v>
      </c>
      <c r="AI101">
        <v>1</v>
      </c>
      <c r="AJ101">
        <v>0</v>
      </c>
      <c r="AK101">
        <v>0</v>
      </c>
      <c r="AL101">
        <v>1</v>
      </c>
      <c r="AM101">
        <v>1</v>
      </c>
      <c r="AN101">
        <v>1</v>
      </c>
      <c r="AO101">
        <v>1</v>
      </c>
      <c r="AP101">
        <v>0</v>
      </c>
      <c r="AQ101">
        <v>0</v>
      </c>
      <c r="AR101">
        <v>1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1</v>
      </c>
      <c r="AY101">
        <v>0</v>
      </c>
      <c r="AZ101">
        <v>0</v>
      </c>
      <c r="BA101">
        <v>1</v>
      </c>
      <c r="BB101">
        <v>0</v>
      </c>
      <c r="BC101">
        <v>0</v>
      </c>
      <c r="BD101">
        <v>0</v>
      </c>
      <c r="BE101">
        <v>1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1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</row>
    <row r="102" spans="1:77">
      <c r="A102" t="s">
        <v>392</v>
      </c>
      <c r="B102">
        <v>2004</v>
      </c>
      <c r="C102" t="s">
        <v>290</v>
      </c>
      <c r="D102" t="s">
        <v>1244</v>
      </c>
      <c r="E102">
        <v>686</v>
      </c>
      <c r="F102" t="s">
        <v>81</v>
      </c>
      <c r="G102" t="s">
        <v>81</v>
      </c>
      <c r="H102" t="s">
        <v>81</v>
      </c>
      <c r="I102" t="s">
        <v>81</v>
      </c>
      <c r="J102" t="s">
        <v>81</v>
      </c>
      <c r="K102" t="s">
        <v>81</v>
      </c>
      <c r="L102" t="s">
        <v>82</v>
      </c>
      <c r="M102" t="s">
        <v>81</v>
      </c>
      <c r="N102" t="s">
        <v>82</v>
      </c>
      <c r="O102" t="s">
        <v>81</v>
      </c>
      <c r="P102" t="s">
        <v>81</v>
      </c>
      <c r="Q102" t="s">
        <v>81</v>
      </c>
      <c r="R102" t="s">
        <v>81</v>
      </c>
      <c r="S102" t="s">
        <v>81</v>
      </c>
      <c r="T102" t="s">
        <v>81</v>
      </c>
      <c r="U102" t="s">
        <v>81</v>
      </c>
      <c r="V102" t="s">
        <v>81</v>
      </c>
      <c r="W102" t="s">
        <v>81</v>
      </c>
      <c r="X102" t="s">
        <v>81</v>
      </c>
      <c r="Y102" t="s">
        <v>81</v>
      </c>
      <c r="Z102" t="s">
        <v>81</v>
      </c>
      <c r="AA102" t="s">
        <v>81</v>
      </c>
      <c r="AB102">
        <v>0</v>
      </c>
      <c r="AC102">
        <v>0</v>
      </c>
      <c r="AD102">
        <v>0</v>
      </c>
      <c r="AE102">
        <v>0</v>
      </c>
      <c r="AF102">
        <v>1</v>
      </c>
      <c r="AG102">
        <v>0</v>
      </c>
      <c r="AH102">
        <v>0</v>
      </c>
      <c r="AI102">
        <v>1</v>
      </c>
      <c r="AJ102">
        <v>0</v>
      </c>
      <c r="AK102">
        <v>0</v>
      </c>
      <c r="AL102">
        <v>1</v>
      </c>
      <c r="AM102">
        <v>1</v>
      </c>
      <c r="AN102">
        <v>1</v>
      </c>
      <c r="AO102">
        <v>1</v>
      </c>
      <c r="AP102">
        <v>0</v>
      </c>
      <c r="AQ102">
        <v>0</v>
      </c>
      <c r="AR102"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1</v>
      </c>
      <c r="AY102">
        <v>0</v>
      </c>
      <c r="AZ102">
        <v>0</v>
      </c>
      <c r="BA102">
        <v>1</v>
      </c>
      <c r="BB102">
        <v>0</v>
      </c>
      <c r="BC102">
        <v>0</v>
      </c>
      <c r="BD102">
        <v>0</v>
      </c>
      <c r="BE102">
        <v>1</v>
      </c>
      <c r="BF102">
        <v>1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1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</row>
    <row r="103" spans="1:77">
      <c r="A103" t="s">
        <v>393</v>
      </c>
      <c r="B103">
        <v>2004</v>
      </c>
      <c r="C103" t="s">
        <v>290</v>
      </c>
      <c r="D103" t="s">
        <v>1244</v>
      </c>
      <c r="E103">
        <v>757</v>
      </c>
      <c r="F103" t="s">
        <v>81</v>
      </c>
      <c r="G103" t="s">
        <v>81</v>
      </c>
      <c r="H103" t="s">
        <v>81</v>
      </c>
      <c r="I103" t="s">
        <v>81</v>
      </c>
      <c r="J103" t="s">
        <v>81</v>
      </c>
      <c r="K103" t="s">
        <v>81</v>
      </c>
      <c r="L103" t="s">
        <v>81</v>
      </c>
      <c r="M103" t="s">
        <v>81</v>
      </c>
      <c r="N103" t="s">
        <v>82</v>
      </c>
      <c r="O103" t="s">
        <v>81</v>
      </c>
      <c r="P103" t="s">
        <v>81</v>
      </c>
      <c r="Q103" t="s">
        <v>81</v>
      </c>
      <c r="R103" t="s">
        <v>81</v>
      </c>
      <c r="S103" t="s">
        <v>81</v>
      </c>
      <c r="T103" t="s">
        <v>81</v>
      </c>
      <c r="U103" t="s">
        <v>81</v>
      </c>
      <c r="V103" t="s">
        <v>81</v>
      </c>
      <c r="W103" t="s">
        <v>81</v>
      </c>
      <c r="X103" t="s">
        <v>81</v>
      </c>
      <c r="Y103" t="s">
        <v>81</v>
      </c>
      <c r="Z103" t="s">
        <v>81</v>
      </c>
      <c r="AA103" t="s">
        <v>81</v>
      </c>
      <c r="AB103">
        <v>0</v>
      </c>
      <c r="AC103">
        <v>0</v>
      </c>
      <c r="AD103">
        <v>0</v>
      </c>
      <c r="AE103">
        <v>0</v>
      </c>
      <c r="AF103">
        <v>1</v>
      </c>
      <c r="AG103">
        <v>0</v>
      </c>
      <c r="AH103">
        <v>0</v>
      </c>
      <c r="AI103">
        <v>1</v>
      </c>
      <c r="AJ103">
        <v>0</v>
      </c>
      <c r="AK103">
        <v>0</v>
      </c>
      <c r="AL103">
        <v>1</v>
      </c>
      <c r="AM103">
        <v>1</v>
      </c>
      <c r="AN103">
        <v>1</v>
      </c>
      <c r="AO103">
        <v>1</v>
      </c>
      <c r="AP103">
        <v>0</v>
      </c>
      <c r="AQ103">
        <v>0</v>
      </c>
      <c r="AR103">
        <v>1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1</v>
      </c>
      <c r="AY103">
        <v>0</v>
      </c>
      <c r="AZ103">
        <v>0</v>
      </c>
      <c r="BA103">
        <v>1</v>
      </c>
      <c r="BB103">
        <v>0</v>
      </c>
      <c r="BC103">
        <v>0</v>
      </c>
      <c r="BD103">
        <v>0</v>
      </c>
      <c r="BE103">
        <v>1</v>
      </c>
      <c r="BF103">
        <v>1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</row>
    <row r="104" spans="1:77">
      <c r="A104" t="s">
        <v>394</v>
      </c>
      <c r="B104">
        <v>2004</v>
      </c>
      <c r="C104" t="s">
        <v>290</v>
      </c>
      <c r="D104" t="s">
        <v>1244</v>
      </c>
      <c r="E104">
        <v>686</v>
      </c>
      <c r="F104" t="s">
        <v>81</v>
      </c>
      <c r="G104" t="s">
        <v>81</v>
      </c>
      <c r="H104" t="s">
        <v>81</v>
      </c>
      <c r="I104" t="s">
        <v>81</v>
      </c>
      <c r="J104" t="s">
        <v>81</v>
      </c>
      <c r="K104" t="s">
        <v>81</v>
      </c>
      <c r="L104" t="s">
        <v>82</v>
      </c>
      <c r="M104" t="s">
        <v>81</v>
      </c>
      <c r="N104" t="s">
        <v>82</v>
      </c>
      <c r="O104" t="s">
        <v>81</v>
      </c>
      <c r="P104" t="s">
        <v>81</v>
      </c>
      <c r="Q104" t="s">
        <v>81</v>
      </c>
      <c r="R104" t="s">
        <v>81</v>
      </c>
      <c r="S104" t="s">
        <v>81</v>
      </c>
      <c r="T104" t="s">
        <v>81</v>
      </c>
      <c r="U104" t="s">
        <v>81</v>
      </c>
      <c r="V104" t="s">
        <v>81</v>
      </c>
      <c r="W104" t="s">
        <v>81</v>
      </c>
      <c r="X104" t="s">
        <v>81</v>
      </c>
      <c r="Y104" t="s">
        <v>81</v>
      </c>
      <c r="Z104" t="s">
        <v>81</v>
      </c>
      <c r="AA104" t="s">
        <v>81</v>
      </c>
      <c r="AB104">
        <v>0</v>
      </c>
      <c r="AC104">
        <v>0</v>
      </c>
      <c r="AD104">
        <v>0</v>
      </c>
      <c r="AE104">
        <v>0</v>
      </c>
      <c r="AF104">
        <v>1</v>
      </c>
      <c r="AG104">
        <v>0</v>
      </c>
      <c r="AH104">
        <v>0</v>
      </c>
      <c r="AI104">
        <v>1</v>
      </c>
      <c r="AJ104">
        <v>0</v>
      </c>
      <c r="AK104">
        <v>0</v>
      </c>
      <c r="AL104">
        <v>1</v>
      </c>
      <c r="AM104">
        <v>1</v>
      </c>
      <c r="AN104">
        <v>1</v>
      </c>
      <c r="AO104">
        <v>1</v>
      </c>
      <c r="AP104">
        <v>0</v>
      </c>
      <c r="AQ104">
        <v>0</v>
      </c>
      <c r="AR104">
        <v>1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1</v>
      </c>
      <c r="AY104">
        <v>0</v>
      </c>
      <c r="AZ104">
        <v>0</v>
      </c>
      <c r="BA104">
        <v>1</v>
      </c>
      <c r="BB104">
        <v>0</v>
      </c>
      <c r="BC104">
        <v>0</v>
      </c>
      <c r="BD104">
        <v>0</v>
      </c>
      <c r="BE104">
        <v>1</v>
      </c>
      <c r="BF104">
        <v>1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1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</row>
    <row r="105" spans="1:77">
      <c r="A105" t="s">
        <v>395</v>
      </c>
      <c r="B105">
        <v>2004</v>
      </c>
      <c r="C105" t="s">
        <v>290</v>
      </c>
      <c r="D105" t="s">
        <v>1244</v>
      </c>
      <c r="E105">
        <v>686</v>
      </c>
      <c r="F105" t="s">
        <v>81</v>
      </c>
      <c r="G105" t="s">
        <v>81</v>
      </c>
      <c r="H105" t="s">
        <v>81</v>
      </c>
      <c r="I105" t="s">
        <v>81</v>
      </c>
      <c r="J105" t="s">
        <v>81</v>
      </c>
      <c r="K105" t="s">
        <v>81</v>
      </c>
      <c r="L105" t="s">
        <v>82</v>
      </c>
      <c r="M105" t="s">
        <v>81</v>
      </c>
      <c r="N105" t="s">
        <v>82</v>
      </c>
      <c r="O105" t="s">
        <v>81</v>
      </c>
      <c r="P105" t="s">
        <v>81</v>
      </c>
      <c r="Q105" t="s">
        <v>81</v>
      </c>
      <c r="R105" t="s">
        <v>81</v>
      </c>
      <c r="S105" t="s">
        <v>81</v>
      </c>
      <c r="T105" t="s">
        <v>81</v>
      </c>
      <c r="U105" t="s">
        <v>81</v>
      </c>
      <c r="V105" t="s">
        <v>81</v>
      </c>
      <c r="W105" t="s">
        <v>81</v>
      </c>
      <c r="X105" t="s">
        <v>81</v>
      </c>
      <c r="Y105" t="s">
        <v>81</v>
      </c>
      <c r="Z105" t="s">
        <v>81</v>
      </c>
      <c r="AA105" t="s">
        <v>81</v>
      </c>
      <c r="AB105">
        <v>0</v>
      </c>
      <c r="AC105">
        <v>0</v>
      </c>
      <c r="AD105">
        <v>0</v>
      </c>
      <c r="AE105">
        <v>0</v>
      </c>
      <c r="AF105">
        <v>1</v>
      </c>
      <c r="AG105">
        <v>0</v>
      </c>
      <c r="AH105">
        <v>0</v>
      </c>
      <c r="AI105">
        <v>1</v>
      </c>
      <c r="AJ105">
        <v>0</v>
      </c>
      <c r="AK105">
        <v>0</v>
      </c>
      <c r="AL105">
        <v>1</v>
      </c>
      <c r="AM105">
        <v>1</v>
      </c>
      <c r="AN105">
        <v>1</v>
      </c>
      <c r="AO105">
        <v>1</v>
      </c>
      <c r="AP105">
        <v>0</v>
      </c>
      <c r="AQ105">
        <v>0</v>
      </c>
      <c r="AR105">
        <v>1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1</v>
      </c>
      <c r="AY105">
        <v>0</v>
      </c>
      <c r="AZ105">
        <v>0</v>
      </c>
      <c r="BA105">
        <v>1</v>
      </c>
      <c r="BB105">
        <v>0</v>
      </c>
      <c r="BC105">
        <v>0</v>
      </c>
      <c r="BD105">
        <v>0</v>
      </c>
      <c r="BE105">
        <v>1</v>
      </c>
      <c r="BF105">
        <v>1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1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</row>
    <row r="106" spans="1:77">
      <c r="A106" t="s">
        <v>396</v>
      </c>
      <c r="B106">
        <v>2003</v>
      </c>
      <c r="C106" t="s">
        <v>290</v>
      </c>
      <c r="D106" t="s">
        <v>1244</v>
      </c>
      <c r="E106">
        <v>10</v>
      </c>
      <c r="F106" t="s">
        <v>81</v>
      </c>
      <c r="G106" t="s">
        <v>81</v>
      </c>
      <c r="H106" t="s">
        <v>81</v>
      </c>
      <c r="I106" t="s">
        <v>81</v>
      </c>
      <c r="J106" t="s">
        <v>82</v>
      </c>
      <c r="K106" t="s">
        <v>81</v>
      </c>
      <c r="L106" t="s">
        <v>81</v>
      </c>
      <c r="M106" t="s">
        <v>81</v>
      </c>
      <c r="N106" t="s">
        <v>82</v>
      </c>
      <c r="O106" t="s">
        <v>81</v>
      </c>
      <c r="P106" t="s">
        <v>81</v>
      </c>
      <c r="Q106" t="s">
        <v>81</v>
      </c>
      <c r="R106" t="s">
        <v>81</v>
      </c>
      <c r="S106" t="s">
        <v>81</v>
      </c>
      <c r="T106" t="s">
        <v>81</v>
      </c>
      <c r="U106" t="s">
        <v>81</v>
      </c>
      <c r="V106" t="s">
        <v>81</v>
      </c>
      <c r="W106" t="s">
        <v>81</v>
      </c>
      <c r="X106" t="s">
        <v>81</v>
      </c>
      <c r="Y106" t="s">
        <v>81</v>
      </c>
      <c r="Z106" t="s">
        <v>81</v>
      </c>
      <c r="AA106" t="s">
        <v>81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1</v>
      </c>
      <c r="AM106">
        <v>1</v>
      </c>
      <c r="AN106">
        <v>1</v>
      </c>
      <c r="AO106">
        <v>1</v>
      </c>
      <c r="AP106">
        <v>0</v>
      </c>
      <c r="AQ106">
        <v>0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1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1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1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1</v>
      </c>
      <c r="BY106">
        <v>0</v>
      </c>
    </row>
    <row r="107" spans="1:77">
      <c r="A107" t="s">
        <v>397</v>
      </c>
      <c r="B107">
        <v>2005</v>
      </c>
      <c r="C107" t="s">
        <v>290</v>
      </c>
      <c r="D107" t="s">
        <v>1244</v>
      </c>
      <c r="E107">
        <v>2</v>
      </c>
      <c r="F107" t="s">
        <v>81</v>
      </c>
      <c r="G107" t="s">
        <v>81</v>
      </c>
      <c r="H107" t="s">
        <v>81</v>
      </c>
      <c r="I107" t="s">
        <v>81</v>
      </c>
      <c r="J107" t="s">
        <v>81</v>
      </c>
      <c r="K107" t="s">
        <v>81</v>
      </c>
      <c r="L107" t="s">
        <v>81</v>
      </c>
      <c r="M107" t="s">
        <v>81</v>
      </c>
      <c r="N107" t="s">
        <v>81</v>
      </c>
      <c r="O107" t="s">
        <v>81</v>
      </c>
      <c r="P107" t="s">
        <v>81</v>
      </c>
      <c r="Q107" t="s">
        <v>81</v>
      </c>
      <c r="R107" t="s">
        <v>81</v>
      </c>
      <c r="S107" t="s">
        <v>82</v>
      </c>
      <c r="T107" t="s">
        <v>81</v>
      </c>
      <c r="U107" t="s">
        <v>81</v>
      </c>
      <c r="V107" t="s">
        <v>81</v>
      </c>
      <c r="W107" t="s">
        <v>81</v>
      </c>
      <c r="X107" t="s">
        <v>81</v>
      </c>
      <c r="Y107" t="s">
        <v>81</v>
      </c>
      <c r="Z107" t="s">
        <v>81</v>
      </c>
      <c r="AA107" t="s">
        <v>81</v>
      </c>
      <c r="AB107">
        <v>0</v>
      </c>
      <c r="AC107">
        <v>1</v>
      </c>
      <c r="AD107">
        <v>1</v>
      </c>
      <c r="AE107">
        <v>1</v>
      </c>
      <c r="AF107">
        <v>0</v>
      </c>
      <c r="AG107">
        <v>1</v>
      </c>
      <c r="AH107">
        <v>0</v>
      </c>
      <c r="AI107">
        <v>0</v>
      </c>
      <c r="AJ107">
        <v>1</v>
      </c>
      <c r="AK107">
        <v>0</v>
      </c>
      <c r="AL107">
        <v>1</v>
      </c>
      <c r="AM107">
        <v>1</v>
      </c>
      <c r="AN107">
        <v>1</v>
      </c>
      <c r="AO107">
        <v>1</v>
      </c>
      <c r="AP107">
        <v>0</v>
      </c>
      <c r="AQ107">
        <v>0</v>
      </c>
      <c r="AR107">
        <v>1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1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1</v>
      </c>
      <c r="BF107">
        <v>1</v>
      </c>
      <c r="BG107">
        <v>0</v>
      </c>
      <c r="BH107">
        <v>1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1</v>
      </c>
      <c r="BQ107">
        <v>1</v>
      </c>
      <c r="BR107">
        <v>1</v>
      </c>
      <c r="BS107">
        <v>1</v>
      </c>
      <c r="BT107">
        <v>0</v>
      </c>
      <c r="BU107">
        <v>1</v>
      </c>
      <c r="BV107">
        <v>0</v>
      </c>
      <c r="BW107">
        <v>0</v>
      </c>
      <c r="BX107">
        <v>0</v>
      </c>
      <c r="BY107">
        <v>0</v>
      </c>
    </row>
    <row r="108" spans="1:77">
      <c r="A108" t="s">
        <v>398</v>
      </c>
      <c r="B108">
        <v>2005</v>
      </c>
      <c r="C108" t="s">
        <v>290</v>
      </c>
      <c r="D108" t="s">
        <v>1244</v>
      </c>
      <c r="E108">
        <v>686</v>
      </c>
      <c r="F108" t="s">
        <v>81</v>
      </c>
      <c r="G108" t="s">
        <v>81</v>
      </c>
      <c r="H108" t="s">
        <v>81</v>
      </c>
      <c r="I108" t="s">
        <v>81</v>
      </c>
      <c r="J108" t="s">
        <v>81</v>
      </c>
      <c r="K108" t="s">
        <v>81</v>
      </c>
      <c r="L108" t="s">
        <v>82</v>
      </c>
      <c r="M108" t="s">
        <v>81</v>
      </c>
      <c r="N108" t="s">
        <v>82</v>
      </c>
      <c r="O108" t="s">
        <v>81</v>
      </c>
      <c r="P108" t="s">
        <v>81</v>
      </c>
      <c r="Q108" t="s">
        <v>81</v>
      </c>
      <c r="R108" t="s">
        <v>81</v>
      </c>
      <c r="S108" t="s">
        <v>81</v>
      </c>
      <c r="T108" t="s">
        <v>81</v>
      </c>
      <c r="U108" t="s">
        <v>81</v>
      </c>
      <c r="V108" t="s">
        <v>81</v>
      </c>
      <c r="W108" t="s">
        <v>81</v>
      </c>
      <c r="X108" t="s">
        <v>81</v>
      </c>
      <c r="Y108" t="s">
        <v>81</v>
      </c>
      <c r="Z108" t="s">
        <v>81</v>
      </c>
      <c r="AA108" t="s">
        <v>81</v>
      </c>
      <c r="AB108">
        <v>0</v>
      </c>
      <c r="AC108">
        <v>0</v>
      </c>
      <c r="AD108">
        <v>0</v>
      </c>
      <c r="AE108">
        <v>0</v>
      </c>
      <c r="AF108">
        <v>1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1</v>
      </c>
      <c r="AM108">
        <v>1</v>
      </c>
      <c r="AN108">
        <v>1</v>
      </c>
      <c r="AO108">
        <v>1</v>
      </c>
      <c r="AP108">
        <v>0</v>
      </c>
      <c r="AQ108">
        <v>0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1</v>
      </c>
      <c r="BB108">
        <v>0</v>
      </c>
      <c r="BC108">
        <v>0</v>
      </c>
      <c r="BD108">
        <v>0</v>
      </c>
      <c r="BE108">
        <v>1</v>
      </c>
      <c r="BF108">
        <v>1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</row>
    <row r="109" spans="1:77">
      <c r="A109" t="s">
        <v>399</v>
      </c>
      <c r="B109">
        <v>2003</v>
      </c>
      <c r="C109" t="s">
        <v>290</v>
      </c>
      <c r="D109" t="s">
        <v>1244</v>
      </c>
      <c r="E109">
        <v>25</v>
      </c>
      <c r="F109" t="s">
        <v>81</v>
      </c>
      <c r="G109" t="s">
        <v>81</v>
      </c>
      <c r="H109" t="s">
        <v>81</v>
      </c>
      <c r="I109" t="s">
        <v>81</v>
      </c>
      <c r="J109" t="s">
        <v>81</v>
      </c>
      <c r="K109" t="s">
        <v>81</v>
      </c>
      <c r="L109" t="s">
        <v>82</v>
      </c>
      <c r="M109" t="s">
        <v>81</v>
      </c>
      <c r="N109" t="s">
        <v>82</v>
      </c>
      <c r="O109" t="s">
        <v>81</v>
      </c>
      <c r="P109" t="s">
        <v>81</v>
      </c>
      <c r="Q109" t="s">
        <v>81</v>
      </c>
      <c r="R109" t="s">
        <v>81</v>
      </c>
      <c r="S109" t="s">
        <v>81</v>
      </c>
      <c r="T109" t="s">
        <v>81</v>
      </c>
      <c r="U109" t="s">
        <v>81</v>
      </c>
      <c r="V109" t="s">
        <v>81</v>
      </c>
      <c r="W109" t="s">
        <v>81</v>
      </c>
      <c r="X109" t="s">
        <v>81</v>
      </c>
      <c r="Y109" t="s">
        <v>81</v>
      </c>
      <c r="Z109" t="s">
        <v>81</v>
      </c>
      <c r="AA109" t="s">
        <v>81</v>
      </c>
      <c r="AB109">
        <v>0</v>
      </c>
      <c r="AC109">
        <v>0</v>
      </c>
      <c r="AD109">
        <v>0</v>
      </c>
      <c r="AE109">
        <v>0</v>
      </c>
      <c r="AF109">
        <v>1</v>
      </c>
      <c r="AG109">
        <v>0</v>
      </c>
      <c r="AH109">
        <v>0</v>
      </c>
      <c r="AI109">
        <v>1</v>
      </c>
      <c r="AJ109">
        <v>0</v>
      </c>
      <c r="AK109">
        <v>0</v>
      </c>
      <c r="AL109">
        <v>1</v>
      </c>
      <c r="AM109">
        <v>1</v>
      </c>
      <c r="AN109">
        <v>1</v>
      </c>
      <c r="AO109">
        <v>1</v>
      </c>
      <c r="AP109">
        <v>0</v>
      </c>
      <c r="AQ109">
        <v>0</v>
      </c>
      <c r="AR109">
        <v>1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1</v>
      </c>
      <c r="BF109">
        <v>1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</row>
    <row r="110" spans="1:77">
      <c r="A110" t="s">
        <v>400</v>
      </c>
      <c r="B110">
        <v>2005</v>
      </c>
      <c r="C110" t="s">
        <v>290</v>
      </c>
      <c r="D110" t="s">
        <v>1244</v>
      </c>
      <c r="E110">
        <v>2</v>
      </c>
      <c r="F110" t="s">
        <v>81</v>
      </c>
      <c r="G110" t="s">
        <v>81</v>
      </c>
      <c r="H110" t="s">
        <v>81</v>
      </c>
      <c r="I110" t="s">
        <v>81</v>
      </c>
      <c r="J110" t="s">
        <v>81</v>
      </c>
      <c r="K110" t="s">
        <v>81</v>
      </c>
      <c r="L110" t="s">
        <v>81</v>
      </c>
      <c r="M110" t="s">
        <v>81</v>
      </c>
      <c r="N110" t="s">
        <v>81</v>
      </c>
      <c r="O110" t="s">
        <v>81</v>
      </c>
      <c r="P110" t="s">
        <v>81</v>
      </c>
      <c r="Q110" t="s">
        <v>81</v>
      </c>
      <c r="R110" t="s">
        <v>81</v>
      </c>
      <c r="S110" t="s">
        <v>82</v>
      </c>
      <c r="T110" t="s">
        <v>81</v>
      </c>
      <c r="U110" t="s">
        <v>81</v>
      </c>
      <c r="V110" t="s">
        <v>81</v>
      </c>
      <c r="W110" t="s">
        <v>81</v>
      </c>
      <c r="X110" t="s">
        <v>81</v>
      </c>
      <c r="Y110" t="s">
        <v>81</v>
      </c>
      <c r="Z110" t="s">
        <v>81</v>
      </c>
      <c r="AA110" t="s">
        <v>81</v>
      </c>
      <c r="AB110">
        <v>0</v>
      </c>
      <c r="AC110">
        <v>1</v>
      </c>
      <c r="AD110">
        <v>1</v>
      </c>
      <c r="AE110">
        <v>1</v>
      </c>
      <c r="AF110">
        <v>0</v>
      </c>
      <c r="AG110">
        <v>1</v>
      </c>
      <c r="AH110">
        <v>0</v>
      </c>
      <c r="AI110">
        <v>0</v>
      </c>
      <c r="AJ110">
        <v>1</v>
      </c>
      <c r="AK110">
        <v>0</v>
      </c>
      <c r="AL110">
        <v>1</v>
      </c>
      <c r="AM110">
        <v>1</v>
      </c>
      <c r="AN110">
        <v>1</v>
      </c>
      <c r="AO110">
        <v>1</v>
      </c>
      <c r="AP110">
        <v>0</v>
      </c>
      <c r="AQ110">
        <v>0</v>
      </c>
      <c r="AR110">
        <v>1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1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1</v>
      </c>
      <c r="BF110">
        <v>1</v>
      </c>
      <c r="BG110">
        <v>0</v>
      </c>
      <c r="BH110">
        <v>1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1</v>
      </c>
      <c r="BQ110">
        <v>1</v>
      </c>
      <c r="BR110">
        <v>1</v>
      </c>
      <c r="BS110">
        <v>1</v>
      </c>
      <c r="BT110">
        <v>0</v>
      </c>
      <c r="BU110">
        <v>1</v>
      </c>
      <c r="BV110">
        <v>0</v>
      </c>
      <c r="BW110">
        <v>0</v>
      </c>
      <c r="BX110">
        <v>0</v>
      </c>
      <c r="BY110">
        <v>0</v>
      </c>
    </row>
    <row r="111" spans="1:77">
      <c r="A111" t="s">
        <v>401</v>
      </c>
      <c r="B111">
        <v>2005</v>
      </c>
      <c r="C111" t="s">
        <v>290</v>
      </c>
      <c r="D111" t="s">
        <v>1244</v>
      </c>
      <c r="E111">
        <v>2</v>
      </c>
      <c r="F111" t="s">
        <v>81</v>
      </c>
      <c r="G111" t="s">
        <v>81</v>
      </c>
      <c r="H111" t="s">
        <v>81</v>
      </c>
      <c r="I111" t="s">
        <v>81</v>
      </c>
      <c r="J111" t="s">
        <v>81</v>
      </c>
      <c r="K111" t="s">
        <v>81</v>
      </c>
      <c r="L111" t="s">
        <v>81</v>
      </c>
      <c r="M111" t="s">
        <v>81</v>
      </c>
      <c r="N111" t="s">
        <v>81</v>
      </c>
      <c r="O111" t="s">
        <v>81</v>
      </c>
      <c r="P111" t="s">
        <v>81</v>
      </c>
      <c r="Q111" t="s">
        <v>81</v>
      </c>
      <c r="R111" t="s">
        <v>81</v>
      </c>
      <c r="S111" t="s">
        <v>82</v>
      </c>
      <c r="T111" t="s">
        <v>81</v>
      </c>
      <c r="U111" t="s">
        <v>81</v>
      </c>
      <c r="V111" t="s">
        <v>81</v>
      </c>
      <c r="W111" t="s">
        <v>81</v>
      </c>
      <c r="X111" t="s">
        <v>81</v>
      </c>
      <c r="Y111" t="s">
        <v>81</v>
      </c>
      <c r="Z111" t="s">
        <v>81</v>
      </c>
      <c r="AA111" t="s">
        <v>81</v>
      </c>
      <c r="AB111">
        <v>0</v>
      </c>
      <c r="AC111">
        <v>1</v>
      </c>
      <c r="AD111">
        <v>1</v>
      </c>
      <c r="AE111">
        <v>1</v>
      </c>
      <c r="AF111">
        <v>0</v>
      </c>
      <c r="AG111">
        <v>1</v>
      </c>
      <c r="AH111">
        <v>0</v>
      </c>
      <c r="AI111">
        <v>0</v>
      </c>
      <c r="AJ111">
        <v>1</v>
      </c>
      <c r="AK111">
        <v>0</v>
      </c>
      <c r="AL111">
        <v>1</v>
      </c>
      <c r="AM111">
        <v>1</v>
      </c>
      <c r="AN111">
        <v>1</v>
      </c>
      <c r="AO111">
        <v>1</v>
      </c>
      <c r="AP111">
        <v>0</v>
      </c>
      <c r="AQ111">
        <v>0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1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1</v>
      </c>
      <c r="BF111">
        <v>1</v>
      </c>
      <c r="BG111">
        <v>0</v>
      </c>
      <c r="BH111">
        <v>1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1</v>
      </c>
      <c r="BQ111">
        <v>1</v>
      </c>
      <c r="BR111">
        <v>1</v>
      </c>
      <c r="BS111">
        <v>1</v>
      </c>
      <c r="BT111">
        <v>0</v>
      </c>
      <c r="BU111">
        <v>1</v>
      </c>
      <c r="BV111">
        <v>0</v>
      </c>
      <c r="BW111">
        <v>0</v>
      </c>
      <c r="BX111">
        <v>0</v>
      </c>
      <c r="BY111">
        <v>0</v>
      </c>
    </row>
    <row r="112" spans="1:77">
      <c r="A112" t="s">
        <v>402</v>
      </c>
      <c r="B112">
        <v>2005</v>
      </c>
      <c r="C112" t="s">
        <v>290</v>
      </c>
      <c r="D112" t="s">
        <v>1244</v>
      </c>
      <c r="E112">
        <v>2</v>
      </c>
      <c r="F112" t="s">
        <v>81</v>
      </c>
      <c r="G112" t="s">
        <v>81</v>
      </c>
      <c r="H112" t="s">
        <v>81</v>
      </c>
      <c r="I112" t="s">
        <v>81</v>
      </c>
      <c r="J112" t="s">
        <v>81</v>
      </c>
      <c r="K112" t="s">
        <v>81</v>
      </c>
      <c r="L112" t="s">
        <v>81</v>
      </c>
      <c r="M112" t="s">
        <v>81</v>
      </c>
      <c r="N112" t="s">
        <v>81</v>
      </c>
      <c r="O112" t="s">
        <v>81</v>
      </c>
      <c r="P112" t="s">
        <v>81</v>
      </c>
      <c r="Q112" t="s">
        <v>81</v>
      </c>
      <c r="R112" t="s">
        <v>81</v>
      </c>
      <c r="S112" t="s">
        <v>82</v>
      </c>
      <c r="T112" t="s">
        <v>81</v>
      </c>
      <c r="U112" t="s">
        <v>81</v>
      </c>
      <c r="V112" t="s">
        <v>81</v>
      </c>
      <c r="W112" t="s">
        <v>81</v>
      </c>
      <c r="X112" t="s">
        <v>81</v>
      </c>
      <c r="Y112" t="s">
        <v>81</v>
      </c>
      <c r="Z112" t="s">
        <v>81</v>
      </c>
      <c r="AA112" t="s">
        <v>81</v>
      </c>
      <c r="AB112">
        <v>0</v>
      </c>
      <c r="AC112">
        <v>1</v>
      </c>
      <c r="AD112">
        <v>1</v>
      </c>
      <c r="AE112">
        <v>1</v>
      </c>
      <c r="AF112">
        <v>0</v>
      </c>
      <c r="AG112">
        <v>1</v>
      </c>
      <c r="AH112">
        <v>0</v>
      </c>
      <c r="AI112">
        <v>0</v>
      </c>
      <c r="AJ112">
        <v>1</v>
      </c>
      <c r="AK112">
        <v>0</v>
      </c>
      <c r="AL112">
        <v>1</v>
      </c>
      <c r="AM112">
        <v>1</v>
      </c>
      <c r="AN112">
        <v>1</v>
      </c>
      <c r="AO112">
        <v>1</v>
      </c>
      <c r="AP112">
        <v>0</v>
      </c>
      <c r="AQ112">
        <v>0</v>
      </c>
      <c r="AR112">
        <v>1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1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1</v>
      </c>
      <c r="BF112">
        <v>1</v>
      </c>
      <c r="BG112">
        <v>0</v>
      </c>
      <c r="BH112">
        <v>1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1</v>
      </c>
      <c r="BR112">
        <v>1</v>
      </c>
      <c r="BS112">
        <v>1</v>
      </c>
      <c r="BT112">
        <v>0</v>
      </c>
      <c r="BU112">
        <v>1</v>
      </c>
      <c r="BV112">
        <v>0</v>
      </c>
      <c r="BW112">
        <v>0</v>
      </c>
      <c r="BX112">
        <v>0</v>
      </c>
      <c r="BY112">
        <v>0</v>
      </c>
    </row>
    <row r="113" spans="1:77">
      <c r="A113" t="s">
        <v>403</v>
      </c>
      <c r="B113">
        <v>2005</v>
      </c>
      <c r="C113" t="s">
        <v>290</v>
      </c>
      <c r="D113" t="s">
        <v>1244</v>
      </c>
      <c r="E113">
        <v>2</v>
      </c>
      <c r="F113" t="s">
        <v>81</v>
      </c>
      <c r="G113" t="s">
        <v>81</v>
      </c>
      <c r="H113" t="s">
        <v>81</v>
      </c>
      <c r="I113" t="s">
        <v>81</v>
      </c>
      <c r="J113" t="s">
        <v>81</v>
      </c>
      <c r="K113" t="s">
        <v>81</v>
      </c>
      <c r="L113" t="s">
        <v>81</v>
      </c>
      <c r="M113" t="s">
        <v>81</v>
      </c>
      <c r="N113" t="s">
        <v>82</v>
      </c>
      <c r="O113" t="s">
        <v>81</v>
      </c>
      <c r="P113" t="s">
        <v>81</v>
      </c>
      <c r="Q113" t="s">
        <v>81</v>
      </c>
      <c r="R113" t="s">
        <v>81</v>
      </c>
      <c r="S113" t="s">
        <v>82</v>
      </c>
      <c r="T113" t="s">
        <v>81</v>
      </c>
      <c r="U113" t="s">
        <v>81</v>
      </c>
      <c r="V113" t="s">
        <v>81</v>
      </c>
      <c r="W113" t="s">
        <v>81</v>
      </c>
      <c r="X113" t="s">
        <v>81</v>
      </c>
      <c r="Y113" t="s">
        <v>81</v>
      </c>
      <c r="Z113" t="s">
        <v>81</v>
      </c>
      <c r="AA113" t="s">
        <v>81</v>
      </c>
      <c r="AB113">
        <v>0</v>
      </c>
      <c r="AC113">
        <v>1</v>
      </c>
      <c r="AD113">
        <v>1</v>
      </c>
      <c r="AE113">
        <v>1</v>
      </c>
      <c r="AF113">
        <v>0</v>
      </c>
      <c r="AG113">
        <v>1</v>
      </c>
      <c r="AH113">
        <v>0</v>
      </c>
      <c r="AI113">
        <v>0</v>
      </c>
      <c r="AJ113">
        <v>1</v>
      </c>
      <c r="AK113">
        <v>0</v>
      </c>
      <c r="AL113">
        <v>1</v>
      </c>
      <c r="AM113">
        <v>1</v>
      </c>
      <c r="AN113">
        <v>1</v>
      </c>
      <c r="AO113">
        <v>1</v>
      </c>
      <c r="AP113">
        <v>0</v>
      </c>
      <c r="AQ113">
        <v>0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1</v>
      </c>
      <c r="BF113">
        <v>1</v>
      </c>
      <c r="BG113">
        <v>0</v>
      </c>
      <c r="BH113">
        <v>1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1</v>
      </c>
      <c r="BR113">
        <v>1</v>
      </c>
      <c r="BS113">
        <v>1</v>
      </c>
      <c r="BT113">
        <v>0</v>
      </c>
      <c r="BU113">
        <v>1</v>
      </c>
      <c r="BV113">
        <v>0</v>
      </c>
      <c r="BW113">
        <v>0</v>
      </c>
      <c r="BX113">
        <v>0</v>
      </c>
      <c r="BY113">
        <v>0</v>
      </c>
    </row>
    <row r="114" spans="1:77">
      <c r="A114" t="s">
        <v>404</v>
      </c>
      <c r="B114">
        <v>2005</v>
      </c>
      <c r="C114" t="s">
        <v>290</v>
      </c>
      <c r="D114" t="s">
        <v>1244</v>
      </c>
      <c r="E114">
        <v>686</v>
      </c>
      <c r="F114" t="s">
        <v>81</v>
      </c>
      <c r="G114" t="s">
        <v>81</v>
      </c>
      <c r="H114" t="s">
        <v>81</v>
      </c>
      <c r="I114" t="s">
        <v>81</v>
      </c>
      <c r="J114" t="s">
        <v>81</v>
      </c>
      <c r="K114" t="s">
        <v>81</v>
      </c>
      <c r="L114" t="s">
        <v>82</v>
      </c>
      <c r="M114" t="s">
        <v>81</v>
      </c>
      <c r="N114" t="s">
        <v>82</v>
      </c>
      <c r="O114" t="s">
        <v>81</v>
      </c>
      <c r="P114" t="s">
        <v>81</v>
      </c>
      <c r="Q114" t="s">
        <v>81</v>
      </c>
      <c r="R114" t="s">
        <v>81</v>
      </c>
      <c r="S114" t="s">
        <v>81</v>
      </c>
      <c r="T114" t="s">
        <v>81</v>
      </c>
      <c r="U114" t="s">
        <v>81</v>
      </c>
      <c r="V114" t="s">
        <v>81</v>
      </c>
      <c r="W114" t="s">
        <v>81</v>
      </c>
      <c r="X114" t="s">
        <v>81</v>
      </c>
      <c r="Y114" t="s">
        <v>81</v>
      </c>
      <c r="Z114" t="s">
        <v>81</v>
      </c>
      <c r="AA114" t="s">
        <v>81</v>
      </c>
      <c r="AB114">
        <v>0</v>
      </c>
      <c r="AC114">
        <v>0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1</v>
      </c>
      <c r="AJ114">
        <v>0</v>
      </c>
      <c r="AK114">
        <v>0</v>
      </c>
      <c r="AL114">
        <v>1</v>
      </c>
      <c r="AM114">
        <v>1</v>
      </c>
      <c r="AN114">
        <v>1</v>
      </c>
      <c r="AO114">
        <v>1</v>
      </c>
      <c r="AP114">
        <v>0</v>
      </c>
      <c r="AQ114">
        <v>0</v>
      </c>
      <c r="AR114">
        <v>1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0</v>
      </c>
      <c r="AZ114">
        <v>0</v>
      </c>
      <c r="BA114">
        <v>1</v>
      </c>
      <c r="BB114">
        <v>0</v>
      </c>
      <c r="BC114">
        <v>0</v>
      </c>
      <c r="BD114">
        <v>0</v>
      </c>
      <c r="BE114">
        <v>1</v>
      </c>
      <c r="BF114">
        <v>1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</row>
    <row r="115" spans="1:77">
      <c r="A115" t="s">
        <v>405</v>
      </c>
      <c r="B115">
        <v>2005</v>
      </c>
      <c r="C115" t="s">
        <v>290</v>
      </c>
      <c r="D115" t="s">
        <v>1244</v>
      </c>
      <c r="E115">
        <v>2</v>
      </c>
      <c r="F115" t="s">
        <v>81</v>
      </c>
      <c r="G115" t="s">
        <v>81</v>
      </c>
      <c r="H115" t="s">
        <v>81</v>
      </c>
      <c r="I115" t="s">
        <v>81</v>
      </c>
      <c r="J115" t="s">
        <v>81</v>
      </c>
      <c r="K115" t="s">
        <v>81</v>
      </c>
      <c r="L115" t="s">
        <v>81</v>
      </c>
      <c r="M115" t="s">
        <v>81</v>
      </c>
      <c r="N115" t="s">
        <v>82</v>
      </c>
      <c r="O115" t="s">
        <v>81</v>
      </c>
      <c r="P115" t="s">
        <v>81</v>
      </c>
      <c r="Q115" t="s">
        <v>81</v>
      </c>
      <c r="R115" t="s">
        <v>81</v>
      </c>
      <c r="S115" t="s">
        <v>82</v>
      </c>
      <c r="T115" t="s">
        <v>81</v>
      </c>
      <c r="U115" t="s">
        <v>81</v>
      </c>
      <c r="V115" t="s">
        <v>81</v>
      </c>
      <c r="W115" t="s">
        <v>81</v>
      </c>
      <c r="X115" t="s">
        <v>81</v>
      </c>
      <c r="Y115" t="s">
        <v>81</v>
      </c>
      <c r="Z115" t="s">
        <v>81</v>
      </c>
      <c r="AA115" t="s">
        <v>81</v>
      </c>
      <c r="AB115">
        <v>0</v>
      </c>
      <c r="AC115">
        <v>1</v>
      </c>
      <c r="AD115">
        <v>1</v>
      </c>
      <c r="AE115">
        <v>1</v>
      </c>
      <c r="AF115">
        <v>0</v>
      </c>
      <c r="AG115">
        <v>1</v>
      </c>
      <c r="AH115">
        <v>0</v>
      </c>
      <c r="AI115">
        <v>0</v>
      </c>
      <c r="AJ115">
        <v>1</v>
      </c>
      <c r="AK115">
        <v>0</v>
      </c>
      <c r="AL115">
        <v>1</v>
      </c>
      <c r="AM115">
        <v>1</v>
      </c>
      <c r="AN115">
        <v>1</v>
      </c>
      <c r="AO115">
        <v>1</v>
      </c>
      <c r="AP115">
        <v>0</v>
      </c>
      <c r="AQ115">
        <v>0</v>
      </c>
      <c r="AR115">
        <v>1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1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1</v>
      </c>
      <c r="BF115">
        <v>1</v>
      </c>
      <c r="BG115">
        <v>0</v>
      </c>
      <c r="BH115">
        <v>1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1</v>
      </c>
      <c r="BR115">
        <v>1</v>
      </c>
      <c r="BS115">
        <v>1</v>
      </c>
      <c r="BT115">
        <v>0</v>
      </c>
      <c r="BU115">
        <v>1</v>
      </c>
      <c r="BV115">
        <v>0</v>
      </c>
      <c r="BW115">
        <v>0</v>
      </c>
      <c r="BX115">
        <v>0</v>
      </c>
      <c r="BY115">
        <v>0</v>
      </c>
    </row>
    <row r="116" spans="1:77">
      <c r="A116" t="s">
        <v>406</v>
      </c>
      <c r="B116">
        <v>2005</v>
      </c>
      <c r="C116" t="s">
        <v>290</v>
      </c>
      <c r="D116" t="s">
        <v>1244</v>
      </c>
      <c r="E116">
        <v>2</v>
      </c>
      <c r="F116" t="s">
        <v>81</v>
      </c>
      <c r="G116" t="s">
        <v>81</v>
      </c>
      <c r="H116" t="s">
        <v>81</v>
      </c>
      <c r="I116" t="s">
        <v>81</v>
      </c>
      <c r="J116" t="s">
        <v>81</v>
      </c>
      <c r="K116" t="s">
        <v>81</v>
      </c>
      <c r="L116" t="s">
        <v>81</v>
      </c>
      <c r="M116" t="s">
        <v>81</v>
      </c>
      <c r="N116" t="s">
        <v>81</v>
      </c>
      <c r="O116" t="s">
        <v>81</v>
      </c>
      <c r="P116" t="s">
        <v>81</v>
      </c>
      <c r="Q116" t="s">
        <v>81</v>
      </c>
      <c r="R116" t="s">
        <v>81</v>
      </c>
      <c r="S116" t="s">
        <v>82</v>
      </c>
      <c r="T116" t="s">
        <v>81</v>
      </c>
      <c r="U116" t="s">
        <v>81</v>
      </c>
      <c r="V116" t="s">
        <v>81</v>
      </c>
      <c r="W116" t="s">
        <v>81</v>
      </c>
      <c r="X116" t="s">
        <v>81</v>
      </c>
      <c r="Y116" t="s">
        <v>81</v>
      </c>
      <c r="Z116" t="s">
        <v>81</v>
      </c>
      <c r="AA116" t="s">
        <v>81</v>
      </c>
      <c r="AB116">
        <v>0</v>
      </c>
      <c r="AC116">
        <v>1</v>
      </c>
      <c r="AD116">
        <v>1</v>
      </c>
      <c r="AE116">
        <v>1</v>
      </c>
      <c r="AF116">
        <v>0</v>
      </c>
      <c r="AG116">
        <v>1</v>
      </c>
      <c r="AH116">
        <v>0</v>
      </c>
      <c r="AI116">
        <v>0</v>
      </c>
      <c r="AJ116">
        <v>1</v>
      </c>
      <c r="AK116">
        <v>0</v>
      </c>
      <c r="AL116">
        <v>1</v>
      </c>
      <c r="AM116">
        <v>1</v>
      </c>
      <c r="AN116">
        <v>1</v>
      </c>
      <c r="AO116">
        <v>1</v>
      </c>
      <c r="AP116">
        <v>0</v>
      </c>
      <c r="AQ116">
        <v>0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1</v>
      </c>
      <c r="BF116">
        <v>1</v>
      </c>
      <c r="BG116">
        <v>0</v>
      </c>
      <c r="BH116">
        <v>1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1</v>
      </c>
      <c r="BQ116">
        <v>1</v>
      </c>
      <c r="BR116">
        <v>1</v>
      </c>
      <c r="BS116">
        <v>1</v>
      </c>
      <c r="BT116">
        <v>0</v>
      </c>
      <c r="BU116">
        <v>1</v>
      </c>
      <c r="BV116">
        <v>0</v>
      </c>
      <c r="BW116">
        <v>0</v>
      </c>
      <c r="BX116">
        <v>0</v>
      </c>
      <c r="BY116">
        <v>0</v>
      </c>
    </row>
    <row r="117" spans="1:77">
      <c r="A117" t="s">
        <v>407</v>
      </c>
      <c r="B117">
        <v>2005</v>
      </c>
      <c r="C117" t="s">
        <v>290</v>
      </c>
      <c r="D117" t="s">
        <v>1244</v>
      </c>
      <c r="E117">
        <v>2</v>
      </c>
      <c r="F117" t="s">
        <v>81</v>
      </c>
      <c r="G117" t="s">
        <v>81</v>
      </c>
      <c r="H117" t="s">
        <v>81</v>
      </c>
      <c r="I117" t="s">
        <v>81</v>
      </c>
      <c r="J117" t="s">
        <v>81</v>
      </c>
      <c r="K117" t="s">
        <v>81</v>
      </c>
      <c r="L117" t="s">
        <v>81</v>
      </c>
      <c r="M117" t="s">
        <v>81</v>
      </c>
      <c r="N117" t="s">
        <v>81</v>
      </c>
      <c r="O117" t="s">
        <v>81</v>
      </c>
      <c r="P117" t="s">
        <v>81</v>
      </c>
      <c r="Q117" t="s">
        <v>81</v>
      </c>
      <c r="R117" t="s">
        <v>81</v>
      </c>
      <c r="S117" t="s">
        <v>82</v>
      </c>
      <c r="T117" t="s">
        <v>81</v>
      </c>
      <c r="U117" t="s">
        <v>81</v>
      </c>
      <c r="V117" t="s">
        <v>81</v>
      </c>
      <c r="W117" t="s">
        <v>81</v>
      </c>
      <c r="X117" t="s">
        <v>81</v>
      </c>
      <c r="Y117" t="s">
        <v>81</v>
      </c>
      <c r="Z117" t="s">
        <v>81</v>
      </c>
      <c r="AA117" t="s">
        <v>81</v>
      </c>
      <c r="AB117">
        <v>0</v>
      </c>
      <c r="AC117">
        <v>1</v>
      </c>
      <c r="AD117">
        <v>1</v>
      </c>
      <c r="AE117">
        <v>1</v>
      </c>
      <c r="AF117">
        <v>0</v>
      </c>
      <c r="AG117">
        <v>1</v>
      </c>
      <c r="AH117">
        <v>0</v>
      </c>
      <c r="AI117">
        <v>0</v>
      </c>
      <c r="AJ117">
        <v>1</v>
      </c>
      <c r="AK117">
        <v>0</v>
      </c>
      <c r="AL117">
        <v>1</v>
      </c>
      <c r="AM117">
        <v>1</v>
      </c>
      <c r="AN117">
        <v>1</v>
      </c>
      <c r="AO117">
        <v>1</v>
      </c>
      <c r="AP117">
        <v>0</v>
      </c>
      <c r="AQ117">
        <v>0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1</v>
      </c>
      <c r="BF117">
        <v>1</v>
      </c>
      <c r="BG117">
        <v>0</v>
      </c>
      <c r="BH117">
        <v>1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1</v>
      </c>
      <c r="BQ117">
        <v>1</v>
      </c>
      <c r="BR117">
        <v>1</v>
      </c>
      <c r="BS117">
        <v>1</v>
      </c>
      <c r="BT117">
        <v>0</v>
      </c>
      <c r="BU117">
        <v>1</v>
      </c>
      <c r="BV117">
        <v>0</v>
      </c>
      <c r="BW117">
        <v>0</v>
      </c>
      <c r="BX117">
        <v>0</v>
      </c>
      <c r="BY117">
        <v>0</v>
      </c>
    </row>
    <row r="118" spans="1:77">
      <c r="A118" t="s">
        <v>408</v>
      </c>
      <c r="B118">
        <v>2005</v>
      </c>
      <c r="C118" t="s">
        <v>290</v>
      </c>
      <c r="D118" t="s">
        <v>1244</v>
      </c>
      <c r="E118">
        <v>2</v>
      </c>
      <c r="F118" t="s">
        <v>81</v>
      </c>
      <c r="G118" t="s">
        <v>81</v>
      </c>
      <c r="H118" t="s">
        <v>81</v>
      </c>
      <c r="I118" t="s">
        <v>81</v>
      </c>
      <c r="J118" t="s">
        <v>81</v>
      </c>
      <c r="K118" t="s">
        <v>81</v>
      </c>
      <c r="L118" t="s">
        <v>81</v>
      </c>
      <c r="M118" t="s">
        <v>81</v>
      </c>
      <c r="N118" t="s">
        <v>81</v>
      </c>
      <c r="O118" t="s">
        <v>82</v>
      </c>
      <c r="P118" t="s">
        <v>81</v>
      </c>
      <c r="Q118" t="s">
        <v>81</v>
      </c>
      <c r="R118" t="s">
        <v>81</v>
      </c>
      <c r="S118" t="s">
        <v>81</v>
      </c>
      <c r="T118" t="s">
        <v>81</v>
      </c>
      <c r="U118" t="s">
        <v>81</v>
      </c>
      <c r="V118" t="s">
        <v>81</v>
      </c>
      <c r="W118" t="s">
        <v>81</v>
      </c>
      <c r="X118" t="s">
        <v>81</v>
      </c>
      <c r="Y118" t="s">
        <v>81</v>
      </c>
      <c r="Z118" t="s">
        <v>82</v>
      </c>
      <c r="AA118" t="s">
        <v>81</v>
      </c>
      <c r="AB118">
        <v>0</v>
      </c>
      <c r="AC118">
        <v>0</v>
      </c>
      <c r="AD118">
        <v>1</v>
      </c>
      <c r="AE118">
        <v>1</v>
      </c>
      <c r="AF118">
        <v>0</v>
      </c>
      <c r="AG118">
        <v>1</v>
      </c>
      <c r="AH118">
        <v>0</v>
      </c>
      <c r="AI118">
        <v>0</v>
      </c>
      <c r="AJ118">
        <v>1</v>
      </c>
      <c r="AK118">
        <v>0</v>
      </c>
      <c r="AL118">
        <v>1</v>
      </c>
      <c r="AM118">
        <v>1</v>
      </c>
      <c r="AN118">
        <v>1</v>
      </c>
      <c r="AO118">
        <v>1</v>
      </c>
      <c r="AP118">
        <v>0</v>
      </c>
      <c r="AQ118">
        <v>0</v>
      </c>
      <c r="AR118">
        <v>1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1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1</v>
      </c>
      <c r="BF118">
        <v>1</v>
      </c>
      <c r="BG118">
        <v>0</v>
      </c>
      <c r="BH118">
        <v>1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1</v>
      </c>
      <c r="BQ118">
        <v>1</v>
      </c>
      <c r="BR118">
        <v>0</v>
      </c>
      <c r="BS118">
        <v>1</v>
      </c>
      <c r="BT118">
        <v>0</v>
      </c>
      <c r="BU118">
        <v>1</v>
      </c>
      <c r="BV118">
        <v>0</v>
      </c>
      <c r="BW118">
        <v>0</v>
      </c>
      <c r="BX118">
        <v>0</v>
      </c>
      <c r="BY118">
        <v>0</v>
      </c>
    </row>
    <row r="119" spans="1:77">
      <c r="A119" t="s">
        <v>409</v>
      </c>
      <c r="B119">
        <v>2005</v>
      </c>
      <c r="C119" t="s">
        <v>290</v>
      </c>
      <c r="D119" t="s">
        <v>1244</v>
      </c>
      <c r="E119">
        <v>2</v>
      </c>
      <c r="F119" t="s">
        <v>81</v>
      </c>
      <c r="G119" t="s">
        <v>81</v>
      </c>
      <c r="H119" t="s">
        <v>81</v>
      </c>
      <c r="I119" t="s">
        <v>81</v>
      </c>
      <c r="J119" t="s">
        <v>81</v>
      </c>
      <c r="K119" t="s">
        <v>81</v>
      </c>
      <c r="L119" t="s">
        <v>81</v>
      </c>
      <c r="M119" t="s">
        <v>81</v>
      </c>
      <c r="N119" t="s">
        <v>81</v>
      </c>
      <c r="O119" t="s">
        <v>81</v>
      </c>
      <c r="P119" t="s">
        <v>81</v>
      </c>
      <c r="Q119" t="s">
        <v>81</v>
      </c>
      <c r="R119" t="s">
        <v>81</v>
      </c>
      <c r="S119" t="s">
        <v>82</v>
      </c>
      <c r="T119" t="s">
        <v>81</v>
      </c>
      <c r="U119" t="s">
        <v>81</v>
      </c>
      <c r="V119" t="s">
        <v>81</v>
      </c>
      <c r="W119" t="s">
        <v>81</v>
      </c>
      <c r="X119" t="s">
        <v>81</v>
      </c>
      <c r="Y119" t="s">
        <v>81</v>
      </c>
      <c r="Z119" t="s">
        <v>81</v>
      </c>
      <c r="AA119" t="s">
        <v>81</v>
      </c>
      <c r="AB119">
        <v>0</v>
      </c>
      <c r="AC119">
        <v>1</v>
      </c>
      <c r="AD119">
        <v>1</v>
      </c>
      <c r="AE119">
        <v>1</v>
      </c>
      <c r="AF119">
        <v>0</v>
      </c>
      <c r="AG119">
        <v>1</v>
      </c>
      <c r="AH119">
        <v>0</v>
      </c>
      <c r="AI119">
        <v>0</v>
      </c>
      <c r="AJ119">
        <v>1</v>
      </c>
      <c r="AK119">
        <v>0</v>
      </c>
      <c r="AL119">
        <v>1</v>
      </c>
      <c r="AM119">
        <v>1</v>
      </c>
      <c r="AN119">
        <v>1</v>
      </c>
      <c r="AO119">
        <v>1</v>
      </c>
      <c r="AP119">
        <v>0</v>
      </c>
      <c r="AQ119">
        <v>0</v>
      </c>
      <c r="AR119">
        <v>1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1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1</v>
      </c>
      <c r="BF119">
        <v>1</v>
      </c>
      <c r="BG119">
        <v>0</v>
      </c>
      <c r="BH119">
        <v>1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1</v>
      </c>
      <c r="BQ119">
        <v>1</v>
      </c>
      <c r="BR119">
        <v>1</v>
      </c>
      <c r="BS119">
        <v>1</v>
      </c>
      <c r="BT119">
        <v>0</v>
      </c>
      <c r="BU119">
        <v>1</v>
      </c>
      <c r="BV119">
        <v>0</v>
      </c>
      <c r="BW119">
        <v>0</v>
      </c>
      <c r="BX119">
        <v>0</v>
      </c>
      <c r="BY119">
        <v>0</v>
      </c>
    </row>
    <row r="120" spans="1:77">
      <c r="A120" t="s">
        <v>410</v>
      </c>
      <c r="B120">
        <v>2005</v>
      </c>
      <c r="C120" t="s">
        <v>290</v>
      </c>
      <c r="D120" t="s">
        <v>1244</v>
      </c>
      <c r="E120">
        <v>2</v>
      </c>
      <c r="F120" t="s">
        <v>81</v>
      </c>
      <c r="G120" t="s">
        <v>81</v>
      </c>
      <c r="H120" t="s">
        <v>81</v>
      </c>
      <c r="I120" t="s">
        <v>81</v>
      </c>
      <c r="J120" t="s">
        <v>81</v>
      </c>
      <c r="K120" t="s">
        <v>81</v>
      </c>
      <c r="L120" t="s">
        <v>81</v>
      </c>
      <c r="M120" t="s">
        <v>81</v>
      </c>
      <c r="N120" t="s">
        <v>81</v>
      </c>
      <c r="O120" t="s">
        <v>81</v>
      </c>
      <c r="P120" t="s">
        <v>81</v>
      </c>
      <c r="Q120" t="s">
        <v>81</v>
      </c>
      <c r="R120" t="s">
        <v>81</v>
      </c>
      <c r="S120" t="s">
        <v>82</v>
      </c>
      <c r="T120" t="s">
        <v>81</v>
      </c>
      <c r="U120" t="s">
        <v>81</v>
      </c>
      <c r="V120" t="s">
        <v>81</v>
      </c>
      <c r="W120" t="s">
        <v>81</v>
      </c>
      <c r="X120" t="s">
        <v>81</v>
      </c>
      <c r="Y120" t="s">
        <v>81</v>
      </c>
      <c r="Z120" t="s">
        <v>81</v>
      </c>
      <c r="AA120" t="s">
        <v>81</v>
      </c>
      <c r="AB120">
        <v>0</v>
      </c>
      <c r="AC120">
        <v>1</v>
      </c>
      <c r="AD120">
        <v>1</v>
      </c>
      <c r="AE120">
        <v>1</v>
      </c>
      <c r="AF120">
        <v>0</v>
      </c>
      <c r="AG120">
        <v>1</v>
      </c>
      <c r="AH120">
        <v>0</v>
      </c>
      <c r="AI120">
        <v>0</v>
      </c>
      <c r="AJ120">
        <v>1</v>
      </c>
      <c r="AK120">
        <v>0</v>
      </c>
      <c r="AL120">
        <v>1</v>
      </c>
      <c r="AM120">
        <v>1</v>
      </c>
      <c r="AN120">
        <v>1</v>
      </c>
      <c r="AO120">
        <v>1</v>
      </c>
      <c r="AP120">
        <v>0</v>
      </c>
      <c r="AQ120">
        <v>0</v>
      </c>
      <c r="AR120">
        <v>1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1</v>
      </c>
      <c r="BF120">
        <v>1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1</v>
      </c>
      <c r="BQ120">
        <v>1</v>
      </c>
      <c r="BR120">
        <v>1</v>
      </c>
      <c r="BS120">
        <v>1</v>
      </c>
      <c r="BT120">
        <v>0</v>
      </c>
      <c r="BU120">
        <v>1</v>
      </c>
      <c r="BV120">
        <v>0</v>
      </c>
      <c r="BW120">
        <v>0</v>
      </c>
      <c r="BX120">
        <v>0</v>
      </c>
      <c r="BY120">
        <v>0</v>
      </c>
    </row>
    <row r="121" spans="1:77">
      <c r="A121" t="s">
        <v>411</v>
      </c>
      <c r="B121">
        <v>2005</v>
      </c>
      <c r="C121" t="s">
        <v>290</v>
      </c>
      <c r="D121" t="s">
        <v>1244</v>
      </c>
      <c r="E121">
        <v>25</v>
      </c>
      <c r="F121" t="s">
        <v>81</v>
      </c>
      <c r="G121" t="s">
        <v>81</v>
      </c>
      <c r="H121" t="s">
        <v>81</v>
      </c>
      <c r="I121" t="s">
        <v>81</v>
      </c>
      <c r="J121" t="s">
        <v>82</v>
      </c>
      <c r="K121" t="s">
        <v>81</v>
      </c>
      <c r="L121" t="s">
        <v>82</v>
      </c>
      <c r="M121" t="s">
        <v>81</v>
      </c>
      <c r="N121" t="s">
        <v>82</v>
      </c>
      <c r="O121" t="s">
        <v>81</v>
      </c>
      <c r="P121" t="s">
        <v>81</v>
      </c>
      <c r="Q121" t="s">
        <v>81</v>
      </c>
      <c r="R121" t="s">
        <v>81</v>
      </c>
      <c r="S121" t="s">
        <v>81</v>
      </c>
      <c r="T121" t="s">
        <v>81</v>
      </c>
      <c r="U121" t="s">
        <v>81</v>
      </c>
      <c r="V121" t="s">
        <v>81</v>
      </c>
      <c r="W121" t="s">
        <v>81</v>
      </c>
      <c r="X121" t="s">
        <v>81</v>
      </c>
      <c r="Y121" t="s">
        <v>81</v>
      </c>
      <c r="Z121" t="s">
        <v>81</v>
      </c>
      <c r="AA121" t="s">
        <v>81</v>
      </c>
      <c r="AB121">
        <v>0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1</v>
      </c>
      <c r="AJ121">
        <v>0</v>
      </c>
      <c r="AK121">
        <v>0</v>
      </c>
      <c r="AL121">
        <v>1</v>
      </c>
      <c r="AM121">
        <v>1</v>
      </c>
      <c r="AN121">
        <v>1</v>
      </c>
      <c r="AO121">
        <v>1</v>
      </c>
      <c r="AP121">
        <v>0</v>
      </c>
      <c r="AQ121">
        <v>0</v>
      </c>
      <c r="AR121">
        <v>1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1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1</v>
      </c>
      <c r="BF121">
        <v>1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1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</row>
    <row r="122" spans="1:77">
      <c r="A122" t="s">
        <v>412</v>
      </c>
      <c r="B122">
        <v>2005</v>
      </c>
      <c r="C122" t="s">
        <v>290</v>
      </c>
      <c r="D122" t="s">
        <v>1244</v>
      </c>
      <c r="E122">
        <v>2</v>
      </c>
      <c r="F122" t="s">
        <v>81</v>
      </c>
      <c r="G122" t="s">
        <v>81</v>
      </c>
      <c r="H122" t="s">
        <v>81</v>
      </c>
      <c r="I122" t="s">
        <v>81</v>
      </c>
      <c r="J122" t="s">
        <v>81</v>
      </c>
      <c r="K122" t="s">
        <v>81</v>
      </c>
      <c r="L122" t="s">
        <v>81</v>
      </c>
      <c r="M122" t="s">
        <v>81</v>
      </c>
      <c r="N122" t="s">
        <v>82</v>
      </c>
      <c r="O122" t="s">
        <v>82</v>
      </c>
      <c r="P122" t="s">
        <v>81</v>
      </c>
      <c r="Q122" t="s">
        <v>81</v>
      </c>
      <c r="R122" t="s">
        <v>81</v>
      </c>
      <c r="S122" t="s">
        <v>81</v>
      </c>
      <c r="T122" t="s">
        <v>81</v>
      </c>
      <c r="U122" t="s">
        <v>81</v>
      </c>
      <c r="V122" t="s">
        <v>81</v>
      </c>
      <c r="W122" t="s">
        <v>81</v>
      </c>
      <c r="X122" t="s">
        <v>81</v>
      </c>
      <c r="Y122" t="s">
        <v>81</v>
      </c>
      <c r="Z122" t="s">
        <v>82</v>
      </c>
      <c r="AA122" t="s">
        <v>81</v>
      </c>
      <c r="AB122">
        <v>0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0</v>
      </c>
      <c r="AI122">
        <v>0</v>
      </c>
      <c r="AJ122">
        <v>1</v>
      </c>
      <c r="AK122">
        <v>0</v>
      </c>
      <c r="AL122">
        <v>1</v>
      </c>
      <c r="AM122">
        <v>1</v>
      </c>
      <c r="AN122">
        <v>1</v>
      </c>
      <c r="AO122">
        <v>1</v>
      </c>
      <c r="AP122">
        <v>0</v>
      </c>
      <c r="AQ122">
        <v>0</v>
      </c>
      <c r="AR122">
        <v>1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1</v>
      </c>
      <c r="AY122">
        <v>0</v>
      </c>
      <c r="AZ122">
        <v>0</v>
      </c>
      <c r="BA122">
        <v>0</v>
      </c>
      <c r="BB122">
        <v>0</v>
      </c>
      <c r="BC122">
        <v>1</v>
      </c>
      <c r="BD122">
        <v>0</v>
      </c>
      <c r="BE122">
        <v>1</v>
      </c>
      <c r="BF122">
        <v>1</v>
      </c>
      <c r="BG122">
        <v>0</v>
      </c>
      <c r="BH122">
        <v>1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1</v>
      </c>
      <c r="BQ122">
        <v>1</v>
      </c>
      <c r="BR122">
        <v>0</v>
      </c>
      <c r="BS122">
        <v>1</v>
      </c>
      <c r="BT122">
        <v>0</v>
      </c>
      <c r="BU122">
        <v>1</v>
      </c>
      <c r="BV122">
        <v>0</v>
      </c>
      <c r="BW122">
        <v>0</v>
      </c>
      <c r="BX122">
        <v>0</v>
      </c>
      <c r="BY122">
        <v>0</v>
      </c>
    </row>
    <row r="123" spans="1:77">
      <c r="A123" t="s">
        <v>413</v>
      </c>
      <c r="B123">
        <v>2005</v>
      </c>
      <c r="C123" t="s">
        <v>290</v>
      </c>
      <c r="D123" t="s">
        <v>1244</v>
      </c>
      <c r="E123">
        <v>2</v>
      </c>
      <c r="F123" t="s">
        <v>81</v>
      </c>
      <c r="G123" t="s">
        <v>81</v>
      </c>
      <c r="H123" t="s">
        <v>81</v>
      </c>
      <c r="I123" t="s">
        <v>81</v>
      </c>
      <c r="J123" t="s">
        <v>81</v>
      </c>
      <c r="K123" t="s">
        <v>81</v>
      </c>
      <c r="L123" t="s">
        <v>81</v>
      </c>
      <c r="M123" t="s">
        <v>81</v>
      </c>
      <c r="N123" t="s">
        <v>81</v>
      </c>
      <c r="O123" t="s">
        <v>82</v>
      </c>
      <c r="P123" t="s">
        <v>81</v>
      </c>
      <c r="Q123" t="s">
        <v>81</v>
      </c>
      <c r="R123" t="s">
        <v>81</v>
      </c>
      <c r="S123" t="s">
        <v>81</v>
      </c>
      <c r="T123" t="s">
        <v>81</v>
      </c>
      <c r="U123" t="s">
        <v>81</v>
      </c>
      <c r="V123" t="s">
        <v>81</v>
      </c>
      <c r="W123" t="s">
        <v>81</v>
      </c>
      <c r="X123" t="s">
        <v>81</v>
      </c>
      <c r="Y123" t="s">
        <v>81</v>
      </c>
      <c r="Z123" t="s">
        <v>82</v>
      </c>
      <c r="AA123" t="s">
        <v>81</v>
      </c>
      <c r="AB123">
        <v>0</v>
      </c>
      <c r="AC123">
        <v>1</v>
      </c>
      <c r="AD123">
        <v>1</v>
      </c>
      <c r="AE123">
        <v>1</v>
      </c>
      <c r="AF123">
        <v>0</v>
      </c>
      <c r="AG123">
        <v>1</v>
      </c>
      <c r="AH123">
        <v>0</v>
      </c>
      <c r="AI123">
        <v>0</v>
      </c>
      <c r="AJ123">
        <v>1</v>
      </c>
      <c r="AK123">
        <v>0</v>
      </c>
      <c r="AL123">
        <v>1</v>
      </c>
      <c r="AM123">
        <v>1</v>
      </c>
      <c r="AN123">
        <v>1</v>
      </c>
      <c r="AO123">
        <v>1</v>
      </c>
      <c r="AP123">
        <v>0</v>
      </c>
      <c r="AQ123">
        <v>0</v>
      </c>
      <c r="AR123">
        <v>1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1</v>
      </c>
      <c r="AY123">
        <v>0</v>
      </c>
      <c r="AZ123">
        <v>0</v>
      </c>
      <c r="BA123">
        <v>0</v>
      </c>
      <c r="BB123">
        <v>0</v>
      </c>
      <c r="BC123">
        <v>1</v>
      </c>
      <c r="BD123">
        <v>0</v>
      </c>
      <c r="BE123">
        <v>1</v>
      </c>
      <c r="BF123">
        <v>1</v>
      </c>
      <c r="BG123">
        <v>0</v>
      </c>
      <c r="BH123">
        <v>1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1</v>
      </c>
      <c r="BR123">
        <v>0</v>
      </c>
      <c r="BS123">
        <v>1</v>
      </c>
      <c r="BT123">
        <v>0</v>
      </c>
      <c r="BU123">
        <v>1</v>
      </c>
      <c r="BV123">
        <v>0</v>
      </c>
      <c r="BW123">
        <v>0</v>
      </c>
      <c r="BX123">
        <v>0</v>
      </c>
      <c r="BY123">
        <v>0</v>
      </c>
    </row>
    <row r="124" spans="1:77">
      <c r="A124" t="s">
        <v>414</v>
      </c>
      <c r="B124">
        <v>2005</v>
      </c>
      <c r="C124" t="s">
        <v>290</v>
      </c>
      <c r="D124" t="s">
        <v>1244</v>
      </c>
      <c r="E124">
        <v>16</v>
      </c>
      <c r="F124" t="s">
        <v>81</v>
      </c>
      <c r="G124" t="s">
        <v>81</v>
      </c>
      <c r="H124" t="s">
        <v>81</v>
      </c>
      <c r="I124" t="s">
        <v>81</v>
      </c>
      <c r="J124" t="s">
        <v>81</v>
      </c>
      <c r="K124" t="s">
        <v>81</v>
      </c>
      <c r="L124" t="s">
        <v>81</v>
      </c>
      <c r="M124" t="s">
        <v>81</v>
      </c>
      <c r="N124" t="s">
        <v>81</v>
      </c>
      <c r="O124" t="s">
        <v>81</v>
      </c>
      <c r="P124" t="s">
        <v>82</v>
      </c>
      <c r="Q124" t="s">
        <v>81</v>
      </c>
      <c r="R124" t="s">
        <v>81</v>
      </c>
      <c r="S124" t="s">
        <v>82</v>
      </c>
      <c r="T124" t="s">
        <v>81</v>
      </c>
      <c r="U124" t="s">
        <v>81</v>
      </c>
      <c r="V124" t="s">
        <v>81</v>
      </c>
      <c r="W124" t="s">
        <v>81</v>
      </c>
      <c r="X124" t="s">
        <v>81</v>
      </c>
      <c r="Y124" t="s">
        <v>81</v>
      </c>
      <c r="Z124" t="s">
        <v>81</v>
      </c>
      <c r="AA124" t="s">
        <v>81</v>
      </c>
      <c r="AB124">
        <v>1</v>
      </c>
      <c r="AC124">
        <v>0</v>
      </c>
      <c r="AD124">
        <v>0</v>
      </c>
      <c r="AE124">
        <v>1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</v>
      </c>
      <c r="AN124">
        <v>1</v>
      </c>
      <c r="AO124">
        <v>1</v>
      </c>
      <c r="AP124">
        <v>0</v>
      </c>
      <c r="AQ124">
        <v>0</v>
      </c>
      <c r="AR124">
        <v>1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1</v>
      </c>
      <c r="AY124">
        <v>1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1</v>
      </c>
      <c r="BF124">
        <v>1</v>
      </c>
      <c r="BG124">
        <v>0</v>
      </c>
      <c r="BH124">
        <v>0</v>
      </c>
      <c r="BI124">
        <v>1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1</v>
      </c>
      <c r="BR124">
        <v>1</v>
      </c>
      <c r="BS124">
        <v>1</v>
      </c>
      <c r="BT124">
        <v>0</v>
      </c>
      <c r="BU124">
        <v>0</v>
      </c>
      <c r="BV124">
        <v>0</v>
      </c>
      <c r="BW124">
        <v>0</v>
      </c>
      <c r="BX124">
        <v>1</v>
      </c>
      <c r="BY124">
        <v>1</v>
      </c>
    </row>
    <row r="125" spans="1:77">
      <c r="A125" t="s">
        <v>415</v>
      </c>
      <c r="B125">
        <v>2005</v>
      </c>
      <c r="C125" t="s">
        <v>290</v>
      </c>
      <c r="D125" t="s">
        <v>1244</v>
      </c>
      <c r="E125">
        <v>25</v>
      </c>
      <c r="F125" t="s">
        <v>81</v>
      </c>
      <c r="G125" t="s">
        <v>81</v>
      </c>
      <c r="H125" t="s">
        <v>81</v>
      </c>
      <c r="I125" t="s">
        <v>81</v>
      </c>
      <c r="J125" t="s">
        <v>81</v>
      </c>
      <c r="K125" t="s">
        <v>81</v>
      </c>
      <c r="L125" t="s">
        <v>82</v>
      </c>
      <c r="M125" t="s">
        <v>81</v>
      </c>
      <c r="N125" t="s">
        <v>82</v>
      </c>
      <c r="O125" t="s">
        <v>81</v>
      </c>
      <c r="P125" t="s">
        <v>81</v>
      </c>
      <c r="Q125" t="s">
        <v>81</v>
      </c>
      <c r="R125" t="s">
        <v>81</v>
      </c>
      <c r="S125" t="s">
        <v>81</v>
      </c>
      <c r="T125" t="s">
        <v>81</v>
      </c>
      <c r="U125" t="s">
        <v>81</v>
      </c>
      <c r="V125" t="s">
        <v>81</v>
      </c>
      <c r="W125" t="s">
        <v>81</v>
      </c>
      <c r="X125" t="s">
        <v>81</v>
      </c>
      <c r="Y125" t="s">
        <v>81</v>
      </c>
      <c r="Z125" t="s">
        <v>81</v>
      </c>
      <c r="AA125" t="s">
        <v>81</v>
      </c>
      <c r="AB125">
        <v>0</v>
      </c>
      <c r="AC125">
        <v>0</v>
      </c>
      <c r="AD125">
        <v>0</v>
      </c>
      <c r="AE125">
        <v>1</v>
      </c>
      <c r="AF125">
        <v>0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1</v>
      </c>
      <c r="AM125">
        <v>1</v>
      </c>
      <c r="AN125">
        <v>1</v>
      </c>
      <c r="AO125">
        <v>1</v>
      </c>
      <c r="AP125">
        <v>0</v>
      </c>
      <c r="AQ125">
        <v>0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1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1</v>
      </c>
      <c r="BF125">
        <v>1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1</v>
      </c>
      <c r="BQ125">
        <v>1</v>
      </c>
      <c r="BR125">
        <v>1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1</v>
      </c>
      <c r="BY125">
        <v>0</v>
      </c>
    </row>
    <row r="126" spans="1:77">
      <c r="A126" t="s">
        <v>416</v>
      </c>
      <c r="B126">
        <v>2005</v>
      </c>
      <c r="C126" t="s">
        <v>290</v>
      </c>
      <c r="D126" t="s">
        <v>1244</v>
      </c>
      <c r="E126">
        <v>2</v>
      </c>
      <c r="F126" t="s">
        <v>81</v>
      </c>
      <c r="G126" t="s">
        <v>81</v>
      </c>
      <c r="H126" t="s">
        <v>81</v>
      </c>
      <c r="I126" t="s">
        <v>81</v>
      </c>
      <c r="J126" t="s">
        <v>81</v>
      </c>
      <c r="K126" t="s">
        <v>81</v>
      </c>
      <c r="L126" t="s">
        <v>81</v>
      </c>
      <c r="M126" t="s">
        <v>81</v>
      </c>
      <c r="N126" t="s">
        <v>81</v>
      </c>
      <c r="O126" t="s">
        <v>81</v>
      </c>
      <c r="P126" t="s">
        <v>81</v>
      </c>
      <c r="Q126" t="s">
        <v>81</v>
      </c>
      <c r="R126" t="s">
        <v>81</v>
      </c>
      <c r="S126" t="s">
        <v>82</v>
      </c>
      <c r="T126" t="s">
        <v>81</v>
      </c>
      <c r="U126" t="s">
        <v>81</v>
      </c>
      <c r="V126" t="s">
        <v>81</v>
      </c>
      <c r="W126" t="s">
        <v>81</v>
      </c>
      <c r="X126" t="s">
        <v>81</v>
      </c>
      <c r="Y126" t="s">
        <v>81</v>
      </c>
      <c r="Z126" t="s">
        <v>81</v>
      </c>
      <c r="AA126" t="s">
        <v>81</v>
      </c>
      <c r="AB126">
        <v>0</v>
      </c>
      <c r="AC126">
        <v>1</v>
      </c>
      <c r="AD126">
        <v>1</v>
      </c>
      <c r="AE126">
        <v>1</v>
      </c>
      <c r="AF126">
        <v>0</v>
      </c>
      <c r="AG126">
        <v>1</v>
      </c>
      <c r="AH126">
        <v>0</v>
      </c>
      <c r="AI126">
        <v>0</v>
      </c>
      <c r="AJ126">
        <v>1</v>
      </c>
      <c r="AK126">
        <v>0</v>
      </c>
      <c r="AL126">
        <v>1</v>
      </c>
      <c r="AM126">
        <v>1</v>
      </c>
      <c r="AN126">
        <v>1</v>
      </c>
      <c r="AO126">
        <v>1</v>
      </c>
      <c r="AP126">
        <v>0</v>
      </c>
      <c r="AQ126">
        <v>0</v>
      </c>
      <c r="AR126">
        <v>1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1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1</v>
      </c>
      <c r="BF126">
        <v>1</v>
      </c>
      <c r="BG126">
        <v>0</v>
      </c>
      <c r="BH126">
        <v>1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1</v>
      </c>
      <c r="BR126">
        <v>1</v>
      </c>
      <c r="BS126">
        <v>1</v>
      </c>
      <c r="BT126">
        <v>0</v>
      </c>
      <c r="BU126">
        <v>1</v>
      </c>
      <c r="BV126">
        <v>0</v>
      </c>
      <c r="BW126">
        <v>0</v>
      </c>
      <c r="BX126">
        <v>0</v>
      </c>
      <c r="BY126">
        <v>0</v>
      </c>
    </row>
    <row r="127" spans="1:77">
      <c r="A127" t="s">
        <v>417</v>
      </c>
      <c r="B127">
        <v>2005</v>
      </c>
      <c r="C127" t="s">
        <v>290</v>
      </c>
      <c r="D127" t="s">
        <v>1244</v>
      </c>
      <c r="E127">
        <v>10</v>
      </c>
      <c r="F127" t="s">
        <v>81</v>
      </c>
      <c r="G127" t="s">
        <v>81</v>
      </c>
      <c r="H127" t="s">
        <v>81</v>
      </c>
      <c r="I127" t="s">
        <v>81</v>
      </c>
      <c r="J127" t="s">
        <v>82</v>
      </c>
      <c r="K127" t="s">
        <v>81</v>
      </c>
      <c r="L127" t="s">
        <v>82</v>
      </c>
      <c r="M127" t="s">
        <v>81</v>
      </c>
      <c r="N127" t="s">
        <v>81</v>
      </c>
      <c r="O127" t="s">
        <v>81</v>
      </c>
      <c r="P127" t="s">
        <v>81</v>
      </c>
      <c r="Q127" t="s">
        <v>81</v>
      </c>
      <c r="R127" t="s">
        <v>81</v>
      </c>
      <c r="S127" t="s">
        <v>82</v>
      </c>
      <c r="T127" t="s">
        <v>81</v>
      </c>
      <c r="U127" t="s">
        <v>81</v>
      </c>
      <c r="V127" t="s">
        <v>81</v>
      </c>
      <c r="W127" t="s">
        <v>81</v>
      </c>
      <c r="X127" t="s">
        <v>81</v>
      </c>
      <c r="Y127" t="s">
        <v>81</v>
      </c>
      <c r="Z127" t="s">
        <v>81</v>
      </c>
      <c r="AA127" t="s">
        <v>81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0</v>
      </c>
      <c r="AK127">
        <v>0</v>
      </c>
      <c r="AL127">
        <v>1</v>
      </c>
      <c r="AM127">
        <v>1</v>
      </c>
      <c r="AN127">
        <v>1</v>
      </c>
      <c r="AO127">
        <v>1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1</v>
      </c>
      <c r="AY127">
        <v>0</v>
      </c>
      <c r="AZ127">
        <v>0</v>
      </c>
      <c r="BA127">
        <v>1</v>
      </c>
      <c r="BB127">
        <v>0</v>
      </c>
      <c r="BC127">
        <v>0</v>
      </c>
      <c r="BD127">
        <v>0</v>
      </c>
      <c r="BE127">
        <v>0</v>
      </c>
      <c r="BF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1</v>
      </c>
      <c r="BS127">
        <v>0</v>
      </c>
      <c r="BT127">
        <v>0</v>
      </c>
      <c r="BU127">
        <v>1</v>
      </c>
      <c r="BV127">
        <v>0</v>
      </c>
      <c r="BW127">
        <v>0</v>
      </c>
      <c r="BX127">
        <v>0</v>
      </c>
      <c r="BY127">
        <v>0</v>
      </c>
    </row>
    <row r="128" spans="1:77">
      <c r="A128" t="s">
        <v>418</v>
      </c>
      <c r="B128">
        <v>2005</v>
      </c>
      <c r="C128" t="s">
        <v>290</v>
      </c>
      <c r="D128" t="s">
        <v>1244</v>
      </c>
      <c r="E128">
        <v>25</v>
      </c>
      <c r="F128" t="s">
        <v>81</v>
      </c>
      <c r="G128" t="s">
        <v>81</v>
      </c>
      <c r="H128" t="s">
        <v>81</v>
      </c>
      <c r="I128" t="s">
        <v>81</v>
      </c>
      <c r="J128" t="s">
        <v>81</v>
      </c>
      <c r="K128" t="s">
        <v>81</v>
      </c>
      <c r="L128" t="s">
        <v>82</v>
      </c>
      <c r="M128" t="s">
        <v>81</v>
      </c>
      <c r="N128" t="s">
        <v>81</v>
      </c>
      <c r="O128" t="s">
        <v>82</v>
      </c>
      <c r="P128" t="s">
        <v>81</v>
      </c>
      <c r="Q128" t="s">
        <v>81</v>
      </c>
      <c r="R128" t="s">
        <v>81</v>
      </c>
      <c r="S128" t="s">
        <v>81</v>
      </c>
      <c r="T128" t="s">
        <v>81</v>
      </c>
      <c r="U128" t="s">
        <v>81</v>
      </c>
      <c r="V128" t="s">
        <v>81</v>
      </c>
      <c r="W128" t="s">
        <v>81</v>
      </c>
      <c r="X128" t="s">
        <v>81</v>
      </c>
      <c r="Y128" t="s">
        <v>81</v>
      </c>
      <c r="Z128" t="s">
        <v>81</v>
      </c>
      <c r="AA128" t="s">
        <v>81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0</v>
      </c>
      <c r="AK128">
        <v>0</v>
      </c>
      <c r="AL128">
        <v>1</v>
      </c>
      <c r="AM128">
        <v>1</v>
      </c>
      <c r="AN128">
        <v>1</v>
      </c>
      <c r="AO128">
        <v>1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1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1</v>
      </c>
      <c r="BF128">
        <v>1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1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</row>
    <row r="129" spans="1:77">
      <c r="A129" t="s">
        <v>419</v>
      </c>
      <c r="B129">
        <v>2005</v>
      </c>
      <c r="C129" t="s">
        <v>290</v>
      </c>
      <c r="D129" t="s">
        <v>1244</v>
      </c>
      <c r="E129">
        <v>10</v>
      </c>
      <c r="F129" t="s">
        <v>81</v>
      </c>
      <c r="G129" t="s">
        <v>81</v>
      </c>
      <c r="H129" t="s">
        <v>81</v>
      </c>
      <c r="I129" t="s">
        <v>81</v>
      </c>
      <c r="J129" t="s">
        <v>82</v>
      </c>
      <c r="K129" t="s">
        <v>81</v>
      </c>
      <c r="L129" t="s">
        <v>82</v>
      </c>
      <c r="M129" t="s">
        <v>81</v>
      </c>
      <c r="N129" t="s">
        <v>81</v>
      </c>
      <c r="O129" t="s">
        <v>81</v>
      </c>
      <c r="P129" t="s">
        <v>81</v>
      </c>
      <c r="Q129" t="s">
        <v>81</v>
      </c>
      <c r="R129" t="s">
        <v>81</v>
      </c>
      <c r="S129" t="s">
        <v>82</v>
      </c>
      <c r="T129" t="s">
        <v>81</v>
      </c>
      <c r="U129" t="s">
        <v>81</v>
      </c>
      <c r="V129" t="s">
        <v>81</v>
      </c>
      <c r="W129" t="s">
        <v>81</v>
      </c>
      <c r="X129" t="s">
        <v>81</v>
      </c>
      <c r="Y129" t="s">
        <v>81</v>
      </c>
      <c r="Z129" t="s">
        <v>81</v>
      </c>
      <c r="AA129" t="s">
        <v>81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1</v>
      </c>
      <c r="AM129">
        <v>0</v>
      </c>
      <c r="AN129">
        <v>1</v>
      </c>
      <c r="AO129">
        <v>1</v>
      </c>
      <c r="AP129">
        <v>0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0</v>
      </c>
      <c r="BA129">
        <v>1</v>
      </c>
      <c r="BB129">
        <v>0</v>
      </c>
      <c r="BC129">
        <v>0</v>
      </c>
      <c r="BD129">
        <v>0</v>
      </c>
      <c r="BE129">
        <v>0</v>
      </c>
      <c r="BF129">
        <v>1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1</v>
      </c>
      <c r="BS129">
        <v>0</v>
      </c>
      <c r="BT129">
        <v>0</v>
      </c>
      <c r="BU129">
        <v>1</v>
      </c>
      <c r="BV129">
        <v>0</v>
      </c>
      <c r="BW129">
        <v>0</v>
      </c>
      <c r="BX129">
        <v>0</v>
      </c>
      <c r="BY129">
        <v>0</v>
      </c>
    </row>
    <row r="130" spans="1:77">
      <c r="A130" t="s">
        <v>420</v>
      </c>
      <c r="B130">
        <v>2005</v>
      </c>
      <c r="C130" t="s">
        <v>290</v>
      </c>
      <c r="D130" t="s">
        <v>1244</v>
      </c>
      <c r="E130">
        <v>10</v>
      </c>
      <c r="F130" t="s">
        <v>81</v>
      </c>
      <c r="G130" t="s">
        <v>81</v>
      </c>
      <c r="H130" t="s">
        <v>81</v>
      </c>
      <c r="I130" t="s">
        <v>81</v>
      </c>
      <c r="J130" t="s">
        <v>82</v>
      </c>
      <c r="K130" t="s">
        <v>81</v>
      </c>
      <c r="L130" t="s">
        <v>82</v>
      </c>
      <c r="M130" t="s">
        <v>81</v>
      </c>
      <c r="N130" t="s">
        <v>81</v>
      </c>
      <c r="O130" t="s">
        <v>81</v>
      </c>
      <c r="P130" t="s">
        <v>81</v>
      </c>
      <c r="Q130" t="s">
        <v>81</v>
      </c>
      <c r="R130" t="s">
        <v>81</v>
      </c>
      <c r="S130" t="s">
        <v>82</v>
      </c>
      <c r="T130" t="s">
        <v>81</v>
      </c>
      <c r="U130" t="s">
        <v>81</v>
      </c>
      <c r="V130" t="s">
        <v>81</v>
      </c>
      <c r="W130" t="s">
        <v>81</v>
      </c>
      <c r="X130" t="s">
        <v>81</v>
      </c>
      <c r="Y130" t="s">
        <v>81</v>
      </c>
      <c r="Z130" t="s">
        <v>81</v>
      </c>
      <c r="AA130" t="s">
        <v>81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0</v>
      </c>
      <c r="AK130">
        <v>0</v>
      </c>
      <c r="AL130">
        <v>1</v>
      </c>
      <c r="AM130">
        <v>1</v>
      </c>
      <c r="AN130">
        <v>1</v>
      </c>
      <c r="AO130">
        <v>1</v>
      </c>
      <c r="AP130">
        <v>0</v>
      </c>
      <c r="AQ130">
        <v>0</v>
      </c>
      <c r="AR130">
        <v>1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1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0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1</v>
      </c>
      <c r="BS130">
        <v>0</v>
      </c>
      <c r="BT130">
        <v>0</v>
      </c>
      <c r="BU130">
        <v>1</v>
      </c>
      <c r="BV130">
        <v>0</v>
      </c>
      <c r="BW130">
        <v>0</v>
      </c>
      <c r="BX130">
        <v>0</v>
      </c>
      <c r="BY130">
        <v>0</v>
      </c>
    </row>
    <row r="131" spans="1:77">
      <c r="A131" t="s">
        <v>421</v>
      </c>
      <c r="B131">
        <v>2005</v>
      </c>
      <c r="C131" t="s">
        <v>290</v>
      </c>
      <c r="D131" t="s">
        <v>1244</v>
      </c>
      <c r="E131">
        <v>25</v>
      </c>
      <c r="F131" t="s">
        <v>81</v>
      </c>
      <c r="G131" t="s">
        <v>81</v>
      </c>
      <c r="H131" t="s">
        <v>81</v>
      </c>
      <c r="I131" t="s">
        <v>81</v>
      </c>
      <c r="J131" t="s">
        <v>82</v>
      </c>
      <c r="K131" t="s">
        <v>81</v>
      </c>
      <c r="L131" t="s">
        <v>82</v>
      </c>
      <c r="M131" t="s">
        <v>81</v>
      </c>
      <c r="N131" t="s">
        <v>82</v>
      </c>
      <c r="O131" t="s">
        <v>81</v>
      </c>
      <c r="P131" t="s">
        <v>81</v>
      </c>
      <c r="Q131" t="s">
        <v>81</v>
      </c>
      <c r="R131" t="s">
        <v>81</v>
      </c>
      <c r="S131" t="s">
        <v>81</v>
      </c>
      <c r="T131" t="s">
        <v>81</v>
      </c>
      <c r="U131" t="s">
        <v>81</v>
      </c>
      <c r="V131" t="s">
        <v>81</v>
      </c>
      <c r="W131" t="s">
        <v>81</v>
      </c>
      <c r="X131" t="s">
        <v>81</v>
      </c>
      <c r="Y131" t="s">
        <v>81</v>
      </c>
      <c r="Z131" t="s">
        <v>81</v>
      </c>
      <c r="AA131" t="s">
        <v>81</v>
      </c>
      <c r="AB131">
        <v>0</v>
      </c>
      <c r="AC131">
        <v>0</v>
      </c>
      <c r="AD131">
        <v>0</v>
      </c>
      <c r="AE131">
        <v>0</v>
      </c>
      <c r="AF131">
        <v>1</v>
      </c>
      <c r="AG131">
        <v>0</v>
      </c>
      <c r="AH131">
        <v>0</v>
      </c>
      <c r="AI131">
        <v>1</v>
      </c>
      <c r="AJ131">
        <v>0</v>
      </c>
      <c r="AK131">
        <v>0</v>
      </c>
      <c r="AL131">
        <v>1</v>
      </c>
      <c r="AM131">
        <v>1</v>
      </c>
      <c r="AN131">
        <v>1</v>
      </c>
      <c r="AO131">
        <v>1</v>
      </c>
      <c r="AP131">
        <v>0</v>
      </c>
      <c r="AQ131">
        <v>0</v>
      </c>
      <c r="AR131">
        <v>1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1</v>
      </c>
      <c r="BF131">
        <v>1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1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</row>
    <row r="132" spans="1:77">
      <c r="A132" t="s">
        <v>422</v>
      </c>
      <c r="B132">
        <v>2005</v>
      </c>
      <c r="C132" t="s">
        <v>290</v>
      </c>
      <c r="D132" t="s">
        <v>1244</v>
      </c>
      <c r="E132">
        <v>575</v>
      </c>
      <c r="F132" t="s">
        <v>81</v>
      </c>
      <c r="G132" t="s">
        <v>81</v>
      </c>
      <c r="H132" t="s">
        <v>81</v>
      </c>
      <c r="I132" t="s">
        <v>81</v>
      </c>
      <c r="J132" t="s">
        <v>82</v>
      </c>
      <c r="K132" t="s">
        <v>81</v>
      </c>
      <c r="L132" t="s">
        <v>82</v>
      </c>
      <c r="M132" t="s">
        <v>81</v>
      </c>
      <c r="N132" t="s">
        <v>82</v>
      </c>
      <c r="O132" t="s">
        <v>81</v>
      </c>
      <c r="P132" t="s">
        <v>81</v>
      </c>
      <c r="Q132" t="s">
        <v>81</v>
      </c>
      <c r="R132" t="s">
        <v>81</v>
      </c>
      <c r="S132" t="s">
        <v>82</v>
      </c>
      <c r="T132" t="s">
        <v>81</v>
      </c>
      <c r="U132" t="s">
        <v>81</v>
      </c>
      <c r="V132" t="s">
        <v>81</v>
      </c>
      <c r="W132" t="s">
        <v>81</v>
      </c>
      <c r="X132" t="s">
        <v>81</v>
      </c>
      <c r="Y132" t="s">
        <v>81</v>
      </c>
      <c r="Z132" t="s">
        <v>81</v>
      </c>
      <c r="AA132" t="s">
        <v>81</v>
      </c>
      <c r="AB132">
        <v>0</v>
      </c>
      <c r="AC132">
        <v>0</v>
      </c>
      <c r="AD132">
        <v>0</v>
      </c>
      <c r="AE132">
        <v>0</v>
      </c>
      <c r="AF132">
        <v>1</v>
      </c>
      <c r="AG132">
        <v>0</v>
      </c>
      <c r="AH132">
        <v>0</v>
      </c>
      <c r="AI132">
        <v>1</v>
      </c>
      <c r="AJ132">
        <v>0</v>
      </c>
      <c r="AK132">
        <v>0</v>
      </c>
      <c r="AL132">
        <v>1</v>
      </c>
      <c r="AM132">
        <v>1</v>
      </c>
      <c r="AN132">
        <v>1</v>
      </c>
      <c r="AO132">
        <v>1</v>
      </c>
      <c r="AP132">
        <v>0</v>
      </c>
      <c r="AQ132">
        <v>0</v>
      </c>
      <c r="AR132">
        <v>1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1</v>
      </c>
      <c r="AY132">
        <v>0</v>
      </c>
      <c r="AZ132">
        <v>0</v>
      </c>
      <c r="BA132">
        <v>1</v>
      </c>
      <c r="BB132">
        <v>0</v>
      </c>
      <c r="BC132">
        <v>0</v>
      </c>
      <c r="BD132">
        <v>0</v>
      </c>
      <c r="BE132">
        <v>1</v>
      </c>
      <c r="BF132">
        <v>1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1</v>
      </c>
      <c r="BS132">
        <v>0</v>
      </c>
      <c r="BT132">
        <v>0</v>
      </c>
      <c r="BU132">
        <v>1</v>
      </c>
      <c r="BV132">
        <v>0</v>
      </c>
      <c r="BW132">
        <v>0</v>
      </c>
      <c r="BX132">
        <v>0</v>
      </c>
      <c r="BY132">
        <v>0</v>
      </c>
    </row>
    <row r="133" spans="1:77">
      <c r="A133" t="s">
        <v>423</v>
      </c>
      <c r="B133">
        <v>2005</v>
      </c>
      <c r="C133" t="s">
        <v>290</v>
      </c>
      <c r="D133" t="s">
        <v>1244</v>
      </c>
      <c r="E133">
        <v>10</v>
      </c>
      <c r="F133" t="s">
        <v>81</v>
      </c>
      <c r="G133" t="s">
        <v>81</v>
      </c>
      <c r="H133" t="s">
        <v>81</v>
      </c>
      <c r="I133" t="s">
        <v>81</v>
      </c>
      <c r="J133" t="s">
        <v>82</v>
      </c>
      <c r="K133" t="s">
        <v>81</v>
      </c>
      <c r="L133" t="s">
        <v>82</v>
      </c>
      <c r="M133" t="s">
        <v>81</v>
      </c>
      <c r="N133" t="s">
        <v>82</v>
      </c>
      <c r="O133" t="s">
        <v>81</v>
      </c>
      <c r="P133" t="s">
        <v>81</v>
      </c>
      <c r="Q133" t="s">
        <v>81</v>
      </c>
      <c r="R133" t="s">
        <v>81</v>
      </c>
      <c r="S133" t="s">
        <v>82</v>
      </c>
      <c r="T133" t="s">
        <v>81</v>
      </c>
      <c r="U133" t="s">
        <v>81</v>
      </c>
      <c r="V133" t="s">
        <v>81</v>
      </c>
      <c r="W133" t="s">
        <v>81</v>
      </c>
      <c r="X133" t="s">
        <v>81</v>
      </c>
      <c r="Y133" t="s">
        <v>81</v>
      </c>
      <c r="Z133" t="s">
        <v>81</v>
      </c>
      <c r="AA133" t="s">
        <v>81</v>
      </c>
      <c r="AB133">
        <v>0</v>
      </c>
      <c r="AC133">
        <v>0</v>
      </c>
      <c r="AD133">
        <v>0</v>
      </c>
      <c r="AE133">
        <v>0</v>
      </c>
      <c r="AF133">
        <v>1</v>
      </c>
      <c r="AG133">
        <v>0</v>
      </c>
      <c r="AH133">
        <v>0</v>
      </c>
      <c r="AI133">
        <v>1</v>
      </c>
      <c r="AJ133">
        <v>0</v>
      </c>
      <c r="AK133">
        <v>0</v>
      </c>
      <c r="AL133">
        <v>1</v>
      </c>
      <c r="AM133">
        <v>0</v>
      </c>
      <c r="AN133">
        <v>1</v>
      </c>
      <c r="AO133">
        <v>1</v>
      </c>
      <c r="AP133">
        <v>0</v>
      </c>
      <c r="AQ133">
        <v>0</v>
      </c>
      <c r="AR133">
        <v>1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1</v>
      </c>
      <c r="AY133">
        <v>0</v>
      </c>
      <c r="AZ133">
        <v>0</v>
      </c>
      <c r="BA133">
        <v>1</v>
      </c>
      <c r="BB133">
        <v>0</v>
      </c>
      <c r="BC133">
        <v>0</v>
      </c>
      <c r="BD133">
        <v>0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1</v>
      </c>
      <c r="BS133">
        <v>0</v>
      </c>
      <c r="BT133">
        <v>0</v>
      </c>
      <c r="BU133">
        <v>1</v>
      </c>
      <c r="BV133">
        <v>0</v>
      </c>
      <c r="BW133">
        <v>0</v>
      </c>
      <c r="BX133">
        <v>0</v>
      </c>
      <c r="BY133">
        <v>0</v>
      </c>
    </row>
    <row r="134" spans="1:77">
      <c r="A134" t="s">
        <v>424</v>
      </c>
      <c r="B134">
        <v>2005</v>
      </c>
      <c r="C134" t="s">
        <v>290</v>
      </c>
      <c r="D134" t="s">
        <v>1244</v>
      </c>
      <c r="E134">
        <v>10</v>
      </c>
      <c r="F134" t="s">
        <v>81</v>
      </c>
      <c r="G134" t="s">
        <v>81</v>
      </c>
      <c r="H134" t="s">
        <v>81</v>
      </c>
      <c r="I134" t="s">
        <v>81</v>
      </c>
      <c r="J134" t="s">
        <v>82</v>
      </c>
      <c r="K134" t="s">
        <v>81</v>
      </c>
      <c r="L134" t="s">
        <v>82</v>
      </c>
      <c r="M134" t="s">
        <v>81</v>
      </c>
      <c r="N134" t="s">
        <v>81</v>
      </c>
      <c r="O134" t="s">
        <v>81</v>
      </c>
      <c r="P134" t="s">
        <v>81</v>
      </c>
      <c r="Q134" t="s">
        <v>81</v>
      </c>
      <c r="R134" t="s">
        <v>81</v>
      </c>
      <c r="S134" t="s">
        <v>82</v>
      </c>
      <c r="T134" t="s">
        <v>81</v>
      </c>
      <c r="U134" t="s">
        <v>81</v>
      </c>
      <c r="V134" t="s">
        <v>81</v>
      </c>
      <c r="W134" t="s">
        <v>81</v>
      </c>
      <c r="X134" t="s">
        <v>81</v>
      </c>
      <c r="Y134" t="s">
        <v>81</v>
      </c>
      <c r="Z134" t="s">
        <v>81</v>
      </c>
      <c r="AA134" t="s">
        <v>81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0</v>
      </c>
      <c r="AK134">
        <v>0</v>
      </c>
      <c r="AL134">
        <v>1</v>
      </c>
      <c r="AM134">
        <v>1</v>
      </c>
      <c r="AN134">
        <v>1</v>
      </c>
      <c r="AO134">
        <v>1</v>
      </c>
      <c r="AP134">
        <v>0</v>
      </c>
      <c r="AQ134">
        <v>0</v>
      </c>
      <c r="AR134">
        <v>1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1</v>
      </c>
      <c r="AY134">
        <v>0</v>
      </c>
      <c r="AZ134">
        <v>0</v>
      </c>
      <c r="BA134">
        <v>1</v>
      </c>
      <c r="BB134">
        <v>0</v>
      </c>
      <c r="BC134">
        <v>0</v>
      </c>
      <c r="BD134">
        <v>0</v>
      </c>
      <c r="BE134">
        <v>0</v>
      </c>
      <c r="BF134">
        <v>1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1</v>
      </c>
      <c r="BS134">
        <v>0</v>
      </c>
      <c r="BT134">
        <v>0</v>
      </c>
      <c r="BU134">
        <v>1</v>
      </c>
      <c r="BV134">
        <v>0</v>
      </c>
      <c r="BW134">
        <v>0</v>
      </c>
      <c r="BX134">
        <v>0</v>
      </c>
      <c r="BY134">
        <v>0</v>
      </c>
    </row>
    <row r="135" spans="1:77">
      <c r="A135" t="s">
        <v>425</v>
      </c>
      <c r="B135">
        <v>2005</v>
      </c>
      <c r="C135" t="s">
        <v>290</v>
      </c>
      <c r="D135" t="s">
        <v>1244</v>
      </c>
      <c r="E135" t="s">
        <v>426</v>
      </c>
      <c r="F135" t="s">
        <v>81</v>
      </c>
      <c r="G135" t="s">
        <v>81</v>
      </c>
      <c r="H135" t="s">
        <v>81</v>
      </c>
      <c r="I135" t="s">
        <v>81</v>
      </c>
      <c r="J135" t="s">
        <v>82</v>
      </c>
      <c r="K135" t="s">
        <v>81</v>
      </c>
      <c r="L135" t="s">
        <v>82</v>
      </c>
      <c r="M135" t="s">
        <v>81</v>
      </c>
      <c r="N135" t="s">
        <v>82</v>
      </c>
      <c r="O135" t="s">
        <v>81</v>
      </c>
      <c r="P135" t="s">
        <v>81</v>
      </c>
      <c r="Q135" t="s">
        <v>81</v>
      </c>
      <c r="R135" t="s">
        <v>81</v>
      </c>
      <c r="S135" t="s">
        <v>81</v>
      </c>
      <c r="T135" t="s">
        <v>81</v>
      </c>
      <c r="U135" t="s">
        <v>81</v>
      </c>
      <c r="V135" t="s">
        <v>81</v>
      </c>
      <c r="W135" t="s">
        <v>81</v>
      </c>
      <c r="X135" t="s">
        <v>81</v>
      </c>
      <c r="Y135" t="s">
        <v>81</v>
      </c>
      <c r="Z135" t="s">
        <v>81</v>
      </c>
      <c r="AA135" t="s">
        <v>81</v>
      </c>
      <c r="AB135">
        <v>0</v>
      </c>
      <c r="AC135">
        <v>0</v>
      </c>
      <c r="AD135">
        <v>0</v>
      </c>
      <c r="AE135">
        <v>0</v>
      </c>
      <c r="AF135">
        <v>1</v>
      </c>
      <c r="AG135">
        <v>0</v>
      </c>
      <c r="AH135">
        <v>0</v>
      </c>
      <c r="AI135">
        <v>1</v>
      </c>
      <c r="AJ135">
        <v>0</v>
      </c>
      <c r="AK135">
        <v>0</v>
      </c>
      <c r="AL135">
        <v>1</v>
      </c>
      <c r="AM135">
        <v>1</v>
      </c>
      <c r="AN135">
        <v>1</v>
      </c>
      <c r="AO135">
        <v>0</v>
      </c>
      <c r="AP135">
        <v>0</v>
      </c>
      <c r="AQ135">
        <v>0</v>
      </c>
      <c r="AR135">
        <v>1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1</v>
      </c>
      <c r="AY135">
        <v>0</v>
      </c>
      <c r="AZ135">
        <v>0</v>
      </c>
      <c r="BA135">
        <v>1</v>
      </c>
      <c r="BB135">
        <v>0</v>
      </c>
      <c r="BC135">
        <v>0</v>
      </c>
      <c r="BD135">
        <v>0</v>
      </c>
      <c r="BE135">
        <v>1</v>
      </c>
      <c r="BF135">
        <v>1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1</v>
      </c>
      <c r="BR135">
        <v>1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</row>
    <row r="136" spans="1:77">
      <c r="A136" t="s">
        <v>427</v>
      </c>
      <c r="B136">
        <v>2005</v>
      </c>
      <c r="C136" t="s">
        <v>290</v>
      </c>
      <c r="D136" t="s">
        <v>1244</v>
      </c>
      <c r="E136">
        <v>686</v>
      </c>
      <c r="F136" t="s">
        <v>81</v>
      </c>
      <c r="G136" t="s">
        <v>81</v>
      </c>
      <c r="H136" t="s">
        <v>81</v>
      </c>
      <c r="I136" t="s">
        <v>81</v>
      </c>
      <c r="J136" t="s">
        <v>81</v>
      </c>
      <c r="K136" t="s">
        <v>81</v>
      </c>
      <c r="L136" t="s">
        <v>82</v>
      </c>
      <c r="M136" t="s">
        <v>81</v>
      </c>
      <c r="N136" t="s">
        <v>82</v>
      </c>
      <c r="O136" t="s">
        <v>81</v>
      </c>
      <c r="P136" t="s">
        <v>81</v>
      </c>
      <c r="Q136" t="s">
        <v>81</v>
      </c>
      <c r="R136" t="s">
        <v>81</v>
      </c>
      <c r="S136" t="s">
        <v>81</v>
      </c>
      <c r="T136" t="s">
        <v>81</v>
      </c>
      <c r="U136" t="s">
        <v>81</v>
      </c>
      <c r="V136" t="s">
        <v>81</v>
      </c>
      <c r="W136" t="s">
        <v>81</v>
      </c>
      <c r="X136" t="s">
        <v>81</v>
      </c>
      <c r="Y136" t="s">
        <v>81</v>
      </c>
      <c r="Z136" t="s">
        <v>81</v>
      </c>
      <c r="AA136" t="s">
        <v>81</v>
      </c>
      <c r="AB136">
        <v>0</v>
      </c>
      <c r="AC136">
        <v>0</v>
      </c>
      <c r="AD136">
        <v>0</v>
      </c>
      <c r="AE136">
        <v>0</v>
      </c>
      <c r="AF136">
        <v>1</v>
      </c>
      <c r="AG136">
        <v>0</v>
      </c>
      <c r="AH136">
        <v>0</v>
      </c>
      <c r="AI136">
        <v>1</v>
      </c>
      <c r="AJ136">
        <v>0</v>
      </c>
      <c r="AK136">
        <v>0</v>
      </c>
      <c r="AL136">
        <v>1</v>
      </c>
      <c r="AM136">
        <v>1</v>
      </c>
      <c r="AN136">
        <v>1</v>
      </c>
      <c r="AO136">
        <v>1</v>
      </c>
      <c r="AP136">
        <v>0</v>
      </c>
      <c r="AQ136">
        <v>0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1</v>
      </c>
      <c r="AY136">
        <v>0</v>
      </c>
      <c r="AZ136">
        <v>0</v>
      </c>
      <c r="BA136">
        <v>1</v>
      </c>
      <c r="BB136">
        <v>0</v>
      </c>
      <c r="BC136">
        <v>0</v>
      </c>
      <c r="BD136">
        <v>0</v>
      </c>
      <c r="BE136">
        <v>1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</row>
    <row r="137" spans="1:77">
      <c r="A137" t="s">
        <v>428</v>
      </c>
      <c r="B137">
        <v>2005</v>
      </c>
      <c r="C137" t="s">
        <v>290</v>
      </c>
      <c r="D137" t="s">
        <v>1244</v>
      </c>
      <c r="E137">
        <v>2</v>
      </c>
      <c r="F137" t="s">
        <v>81</v>
      </c>
      <c r="G137" t="s">
        <v>81</v>
      </c>
      <c r="H137" t="s">
        <v>81</v>
      </c>
      <c r="I137" t="s">
        <v>81</v>
      </c>
      <c r="J137" t="s">
        <v>81</v>
      </c>
      <c r="K137" t="s">
        <v>81</v>
      </c>
      <c r="L137" t="s">
        <v>81</v>
      </c>
      <c r="M137" t="s">
        <v>81</v>
      </c>
      <c r="N137" t="s">
        <v>81</v>
      </c>
      <c r="O137" t="s">
        <v>81</v>
      </c>
      <c r="P137" t="s">
        <v>81</v>
      </c>
      <c r="Q137" t="s">
        <v>81</v>
      </c>
      <c r="R137" t="s">
        <v>81</v>
      </c>
      <c r="S137" t="s">
        <v>81</v>
      </c>
      <c r="T137" t="s">
        <v>81</v>
      </c>
      <c r="U137" t="s">
        <v>81</v>
      </c>
      <c r="V137" t="s">
        <v>81</v>
      </c>
      <c r="W137" t="s">
        <v>81</v>
      </c>
      <c r="X137" t="s">
        <v>81</v>
      </c>
      <c r="Y137" t="s">
        <v>81</v>
      </c>
      <c r="Z137" t="s">
        <v>82</v>
      </c>
      <c r="AA137" t="s">
        <v>81</v>
      </c>
      <c r="AB137">
        <v>0</v>
      </c>
      <c r="AC137">
        <v>1</v>
      </c>
      <c r="AD137">
        <v>1</v>
      </c>
      <c r="AE137">
        <v>1</v>
      </c>
      <c r="AF137">
        <v>0</v>
      </c>
      <c r="AG137">
        <v>1</v>
      </c>
      <c r="AH137">
        <v>0</v>
      </c>
      <c r="AI137">
        <v>0</v>
      </c>
      <c r="AJ137">
        <v>1</v>
      </c>
      <c r="AK137">
        <v>0</v>
      </c>
      <c r="AL137">
        <v>1</v>
      </c>
      <c r="AM137">
        <v>1</v>
      </c>
      <c r="AN137">
        <v>1</v>
      </c>
      <c r="AO137">
        <v>1</v>
      </c>
      <c r="AP137">
        <v>0</v>
      </c>
      <c r="AQ137">
        <v>0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0</v>
      </c>
      <c r="BA137">
        <v>0</v>
      </c>
      <c r="BB137">
        <v>0</v>
      </c>
      <c r="BC137">
        <v>1</v>
      </c>
      <c r="BD137">
        <v>0</v>
      </c>
      <c r="BE137">
        <v>1</v>
      </c>
      <c r="BF137">
        <v>1</v>
      </c>
      <c r="BG137">
        <v>0</v>
      </c>
      <c r="BH137">
        <v>1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1</v>
      </c>
      <c r="BQ137">
        <v>1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0</v>
      </c>
      <c r="BX137">
        <v>0</v>
      </c>
      <c r="BY137">
        <v>0</v>
      </c>
    </row>
    <row r="138" spans="1:77">
      <c r="A138" t="s">
        <v>429</v>
      </c>
      <c r="B138">
        <v>2005</v>
      </c>
      <c r="C138" t="s">
        <v>290</v>
      </c>
      <c r="D138" t="s">
        <v>1244</v>
      </c>
      <c r="E138">
        <v>25</v>
      </c>
      <c r="F138" t="s">
        <v>81</v>
      </c>
      <c r="G138" t="s">
        <v>81</v>
      </c>
      <c r="H138" t="s">
        <v>81</v>
      </c>
      <c r="I138" t="s">
        <v>81</v>
      </c>
      <c r="J138" t="s">
        <v>81</v>
      </c>
      <c r="K138" t="s">
        <v>81</v>
      </c>
      <c r="L138" t="s">
        <v>82</v>
      </c>
      <c r="M138" t="s">
        <v>81</v>
      </c>
      <c r="N138" t="s">
        <v>81</v>
      </c>
      <c r="O138" t="s">
        <v>82</v>
      </c>
      <c r="P138" t="s">
        <v>81</v>
      </c>
      <c r="Q138" t="s">
        <v>81</v>
      </c>
      <c r="R138" t="s">
        <v>81</v>
      </c>
      <c r="S138" t="s">
        <v>81</v>
      </c>
      <c r="T138" t="s">
        <v>81</v>
      </c>
      <c r="U138" t="s">
        <v>81</v>
      </c>
      <c r="V138" t="s">
        <v>81</v>
      </c>
      <c r="W138" t="s">
        <v>81</v>
      </c>
      <c r="X138" t="s">
        <v>81</v>
      </c>
      <c r="Y138" t="s">
        <v>81</v>
      </c>
      <c r="Z138" t="s">
        <v>81</v>
      </c>
      <c r="AA138" t="s">
        <v>81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0</v>
      </c>
      <c r="AK138">
        <v>0</v>
      </c>
      <c r="AL138">
        <v>1</v>
      </c>
      <c r="AM138">
        <v>1</v>
      </c>
      <c r="AN138">
        <v>1</v>
      </c>
      <c r="AO138">
        <v>1</v>
      </c>
      <c r="AP138">
        <v>0</v>
      </c>
      <c r="AQ138">
        <v>0</v>
      </c>
      <c r="AR138">
        <v>1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1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1</v>
      </c>
      <c r="BF138">
        <v>1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1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</row>
    <row r="139" spans="1:77">
      <c r="A139" t="s">
        <v>430</v>
      </c>
      <c r="B139">
        <v>2005</v>
      </c>
      <c r="C139" t="s">
        <v>290</v>
      </c>
      <c r="D139" t="s">
        <v>1244</v>
      </c>
      <c r="E139" t="s">
        <v>426</v>
      </c>
      <c r="F139" t="s">
        <v>81</v>
      </c>
      <c r="G139" t="s">
        <v>81</v>
      </c>
      <c r="H139" t="s">
        <v>81</v>
      </c>
      <c r="I139" t="s">
        <v>81</v>
      </c>
      <c r="J139" t="s">
        <v>82</v>
      </c>
      <c r="K139" t="s">
        <v>81</v>
      </c>
      <c r="L139" t="s">
        <v>82</v>
      </c>
      <c r="M139" t="s">
        <v>81</v>
      </c>
      <c r="N139" t="s">
        <v>82</v>
      </c>
      <c r="O139" t="s">
        <v>81</v>
      </c>
      <c r="P139" t="s">
        <v>81</v>
      </c>
      <c r="Q139" t="s">
        <v>81</v>
      </c>
      <c r="R139" t="s">
        <v>81</v>
      </c>
      <c r="S139" t="s">
        <v>81</v>
      </c>
      <c r="T139" t="s">
        <v>81</v>
      </c>
      <c r="U139" t="s">
        <v>81</v>
      </c>
      <c r="V139" t="s">
        <v>81</v>
      </c>
      <c r="W139" t="s">
        <v>81</v>
      </c>
      <c r="X139" t="s">
        <v>81</v>
      </c>
      <c r="Y139" t="s">
        <v>81</v>
      </c>
      <c r="Z139" t="s">
        <v>81</v>
      </c>
      <c r="AA139" t="s">
        <v>81</v>
      </c>
      <c r="AB139">
        <v>0</v>
      </c>
      <c r="AC139">
        <v>0</v>
      </c>
      <c r="AD139">
        <v>0</v>
      </c>
      <c r="AE139">
        <v>0</v>
      </c>
      <c r="AF139">
        <v>1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1</v>
      </c>
      <c r="AM139">
        <v>1</v>
      </c>
      <c r="AN139">
        <v>1</v>
      </c>
      <c r="AO139">
        <v>0</v>
      </c>
      <c r="AP139">
        <v>0</v>
      </c>
      <c r="AQ139">
        <v>0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1</v>
      </c>
      <c r="AY139">
        <v>0</v>
      </c>
      <c r="AZ139">
        <v>0</v>
      </c>
      <c r="BA139">
        <v>1</v>
      </c>
      <c r="BB139">
        <v>0</v>
      </c>
      <c r="BC139">
        <v>0</v>
      </c>
      <c r="BD139">
        <v>0</v>
      </c>
      <c r="BE139">
        <v>1</v>
      </c>
      <c r="BF139">
        <v>1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1</v>
      </c>
      <c r="BQ139">
        <v>1</v>
      </c>
      <c r="BR139">
        <v>1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</row>
    <row r="140" spans="1:77">
      <c r="A140" t="s">
        <v>431</v>
      </c>
      <c r="B140">
        <v>2005</v>
      </c>
      <c r="C140" t="s">
        <v>290</v>
      </c>
      <c r="D140" t="s">
        <v>1244</v>
      </c>
      <c r="E140">
        <v>686</v>
      </c>
      <c r="F140" t="s">
        <v>81</v>
      </c>
      <c r="G140" t="s">
        <v>81</v>
      </c>
      <c r="H140" t="s">
        <v>81</v>
      </c>
      <c r="I140" t="s">
        <v>81</v>
      </c>
      <c r="J140" t="s">
        <v>81</v>
      </c>
      <c r="K140" t="s">
        <v>81</v>
      </c>
      <c r="L140" t="s">
        <v>82</v>
      </c>
      <c r="M140" t="s">
        <v>81</v>
      </c>
      <c r="N140" t="s">
        <v>82</v>
      </c>
      <c r="O140" t="s">
        <v>81</v>
      </c>
      <c r="P140" t="s">
        <v>81</v>
      </c>
      <c r="Q140" t="s">
        <v>81</v>
      </c>
      <c r="R140" t="s">
        <v>81</v>
      </c>
      <c r="S140" t="s">
        <v>81</v>
      </c>
      <c r="T140" t="s">
        <v>81</v>
      </c>
      <c r="U140" t="s">
        <v>81</v>
      </c>
      <c r="V140" t="s">
        <v>81</v>
      </c>
      <c r="W140" t="s">
        <v>81</v>
      </c>
      <c r="X140" t="s">
        <v>81</v>
      </c>
      <c r="Y140" t="s">
        <v>81</v>
      </c>
      <c r="Z140" t="s">
        <v>81</v>
      </c>
      <c r="AA140" t="s">
        <v>81</v>
      </c>
      <c r="AB140">
        <v>0</v>
      </c>
      <c r="AC140">
        <v>0</v>
      </c>
      <c r="AD140">
        <v>0</v>
      </c>
      <c r="AE140">
        <v>0</v>
      </c>
      <c r="AF140">
        <v>1</v>
      </c>
      <c r="AG140">
        <v>0</v>
      </c>
      <c r="AH140">
        <v>0</v>
      </c>
      <c r="AI140">
        <v>1</v>
      </c>
      <c r="AJ140">
        <v>0</v>
      </c>
      <c r="AK140">
        <v>0</v>
      </c>
      <c r="AL140">
        <v>1</v>
      </c>
      <c r="AM140">
        <v>1</v>
      </c>
      <c r="AN140">
        <v>1</v>
      </c>
      <c r="AO140">
        <v>1</v>
      </c>
      <c r="AP140">
        <v>0</v>
      </c>
      <c r="AQ140">
        <v>0</v>
      </c>
      <c r="AR140">
        <v>1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1</v>
      </c>
      <c r="AY140">
        <v>0</v>
      </c>
      <c r="AZ140">
        <v>0</v>
      </c>
      <c r="BA140">
        <v>1</v>
      </c>
      <c r="BB140">
        <v>0</v>
      </c>
      <c r="BC140">
        <v>0</v>
      </c>
      <c r="BD140">
        <v>0</v>
      </c>
      <c r="BE140">
        <v>1</v>
      </c>
      <c r="BF140">
        <v>1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1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</row>
    <row r="141" spans="1:77">
      <c r="A141" t="s">
        <v>432</v>
      </c>
      <c r="B141">
        <v>2006</v>
      </c>
      <c r="C141" t="s">
        <v>290</v>
      </c>
      <c r="D141" t="s">
        <v>1244</v>
      </c>
      <c r="E141">
        <v>575</v>
      </c>
      <c r="F141" t="s">
        <v>81</v>
      </c>
      <c r="G141" t="s">
        <v>81</v>
      </c>
      <c r="H141" t="s">
        <v>81</v>
      </c>
      <c r="I141" t="s">
        <v>81</v>
      </c>
      <c r="J141" t="s">
        <v>82</v>
      </c>
      <c r="K141" t="s">
        <v>81</v>
      </c>
      <c r="L141" t="s">
        <v>82</v>
      </c>
      <c r="M141" t="s">
        <v>81</v>
      </c>
      <c r="N141" t="s">
        <v>82</v>
      </c>
      <c r="O141" t="s">
        <v>81</v>
      </c>
      <c r="P141" t="s">
        <v>81</v>
      </c>
      <c r="Q141" t="s">
        <v>81</v>
      </c>
      <c r="R141" t="s">
        <v>81</v>
      </c>
      <c r="S141" t="s">
        <v>82</v>
      </c>
      <c r="T141" t="s">
        <v>81</v>
      </c>
      <c r="U141" t="s">
        <v>82</v>
      </c>
      <c r="V141" t="s">
        <v>81</v>
      </c>
      <c r="W141" t="s">
        <v>81</v>
      </c>
      <c r="X141" t="s">
        <v>81</v>
      </c>
      <c r="Y141" t="s">
        <v>81</v>
      </c>
      <c r="Z141" t="s">
        <v>81</v>
      </c>
      <c r="AA141" t="s">
        <v>81</v>
      </c>
      <c r="AB141">
        <v>0</v>
      </c>
      <c r="AC141">
        <v>0</v>
      </c>
      <c r="AD141">
        <v>0</v>
      </c>
      <c r="AE141">
        <v>0</v>
      </c>
      <c r="AF141">
        <v>1</v>
      </c>
      <c r="AG141">
        <v>0</v>
      </c>
      <c r="AH141">
        <v>0</v>
      </c>
      <c r="AI141">
        <v>1</v>
      </c>
      <c r="AJ141">
        <v>0</v>
      </c>
      <c r="AK141">
        <v>0</v>
      </c>
      <c r="AL141">
        <v>1</v>
      </c>
      <c r="AM141">
        <v>1</v>
      </c>
      <c r="AN141">
        <v>1</v>
      </c>
      <c r="AO141">
        <v>1</v>
      </c>
      <c r="AP141">
        <v>0</v>
      </c>
      <c r="AQ141">
        <v>0</v>
      </c>
      <c r="AR141">
        <v>1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1</v>
      </c>
      <c r="AY141">
        <v>0</v>
      </c>
      <c r="AZ141">
        <v>0</v>
      </c>
      <c r="BA141">
        <v>1</v>
      </c>
      <c r="BB141">
        <v>0</v>
      </c>
      <c r="BC141">
        <v>0</v>
      </c>
      <c r="BD141">
        <v>0</v>
      </c>
      <c r="BE141">
        <v>1</v>
      </c>
      <c r="BF141">
        <v>1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1</v>
      </c>
      <c r="BS141">
        <v>0</v>
      </c>
      <c r="BT141">
        <v>0</v>
      </c>
      <c r="BU141">
        <v>1</v>
      </c>
      <c r="BV141">
        <v>0</v>
      </c>
      <c r="BW141">
        <v>0</v>
      </c>
      <c r="BX141">
        <v>1</v>
      </c>
      <c r="BY141">
        <v>0</v>
      </c>
    </row>
    <row r="142" spans="1:77">
      <c r="A142" t="s">
        <v>433</v>
      </c>
      <c r="B142">
        <v>2006</v>
      </c>
      <c r="C142" t="s">
        <v>290</v>
      </c>
      <c r="D142" t="s">
        <v>1244</v>
      </c>
      <c r="E142">
        <v>25</v>
      </c>
      <c r="F142" t="s">
        <v>81</v>
      </c>
      <c r="G142" t="s">
        <v>81</v>
      </c>
      <c r="H142" t="s">
        <v>81</v>
      </c>
      <c r="I142" t="s">
        <v>81</v>
      </c>
      <c r="J142" t="s">
        <v>81</v>
      </c>
      <c r="K142" t="s">
        <v>81</v>
      </c>
      <c r="L142" t="s">
        <v>82</v>
      </c>
      <c r="M142" t="s">
        <v>81</v>
      </c>
      <c r="N142" t="s">
        <v>82</v>
      </c>
      <c r="O142" t="s">
        <v>82</v>
      </c>
      <c r="P142" t="s">
        <v>81</v>
      </c>
      <c r="Q142" t="s">
        <v>81</v>
      </c>
      <c r="R142" t="s">
        <v>81</v>
      </c>
      <c r="S142" t="s">
        <v>81</v>
      </c>
      <c r="T142" t="s">
        <v>81</v>
      </c>
      <c r="U142" t="s">
        <v>81</v>
      </c>
      <c r="V142" t="s">
        <v>81</v>
      </c>
      <c r="W142" t="s">
        <v>81</v>
      </c>
      <c r="X142" t="s">
        <v>81</v>
      </c>
      <c r="Y142" t="s">
        <v>81</v>
      </c>
      <c r="Z142" t="s">
        <v>81</v>
      </c>
      <c r="AA142" t="s">
        <v>81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0</v>
      </c>
      <c r="AK142">
        <v>0</v>
      </c>
      <c r="AL142">
        <v>1</v>
      </c>
      <c r="AM142">
        <v>1</v>
      </c>
      <c r="AN142">
        <v>1</v>
      </c>
      <c r="AO142">
        <v>1</v>
      </c>
      <c r="AP142">
        <v>0</v>
      </c>
      <c r="AQ142">
        <v>0</v>
      </c>
      <c r="AR142">
        <v>1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1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1</v>
      </c>
      <c r="BF142">
        <v>1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1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</row>
    <row r="143" spans="1:77">
      <c r="A143" t="s">
        <v>434</v>
      </c>
      <c r="B143">
        <v>2006</v>
      </c>
      <c r="C143" t="s">
        <v>290</v>
      </c>
      <c r="D143" t="s">
        <v>1244</v>
      </c>
      <c r="E143">
        <v>25</v>
      </c>
      <c r="F143" t="s">
        <v>81</v>
      </c>
      <c r="G143" t="s">
        <v>81</v>
      </c>
      <c r="H143" t="s">
        <v>81</v>
      </c>
      <c r="I143" t="s">
        <v>81</v>
      </c>
      <c r="J143" t="s">
        <v>81</v>
      </c>
      <c r="K143" t="s">
        <v>81</v>
      </c>
      <c r="L143" t="s">
        <v>82</v>
      </c>
      <c r="M143" t="s">
        <v>81</v>
      </c>
      <c r="N143" t="s">
        <v>81</v>
      </c>
      <c r="O143" t="s">
        <v>82</v>
      </c>
      <c r="P143" t="s">
        <v>81</v>
      </c>
      <c r="Q143" t="s">
        <v>81</v>
      </c>
      <c r="R143" t="s">
        <v>81</v>
      </c>
      <c r="S143" t="s">
        <v>82</v>
      </c>
      <c r="T143" t="s">
        <v>81</v>
      </c>
      <c r="U143" t="s">
        <v>81</v>
      </c>
      <c r="V143" t="s">
        <v>81</v>
      </c>
      <c r="W143" t="s">
        <v>81</v>
      </c>
      <c r="X143" t="s">
        <v>81</v>
      </c>
      <c r="Y143" t="s">
        <v>81</v>
      </c>
      <c r="Z143" t="s">
        <v>81</v>
      </c>
      <c r="AA143" t="s">
        <v>81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>
        <v>0</v>
      </c>
      <c r="AL143">
        <v>1</v>
      </c>
      <c r="AM143">
        <v>1</v>
      </c>
      <c r="AN143">
        <v>1</v>
      </c>
      <c r="AO143">
        <v>1</v>
      </c>
      <c r="AP143">
        <v>0</v>
      </c>
      <c r="AQ143">
        <v>0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1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1</v>
      </c>
      <c r="BF143">
        <v>1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1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</row>
    <row r="144" spans="1:77">
      <c r="A144" t="s">
        <v>435</v>
      </c>
      <c r="B144">
        <v>2006</v>
      </c>
      <c r="C144" t="s">
        <v>290</v>
      </c>
      <c r="D144" t="s">
        <v>1244</v>
      </c>
      <c r="E144">
        <v>575</v>
      </c>
      <c r="F144" t="s">
        <v>81</v>
      </c>
      <c r="G144" t="s">
        <v>81</v>
      </c>
      <c r="H144" t="s">
        <v>81</v>
      </c>
      <c r="I144" t="s">
        <v>81</v>
      </c>
      <c r="J144" t="s">
        <v>82</v>
      </c>
      <c r="K144" t="s">
        <v>81</v>
      </c>
      <c r="L144" t="s">
        <v>82</v>
      </c>
      <c r="M144" t="s">
        <v>81</v>
      </c>
      <c r="N144" t="s">
        <v>82</v>
      </c>
      <c r="O144" t="s">
        <v>81</v>
      </c>
      <c r="P144" t="s">
        <v>81</v>
      </c>
      <c r="Q144" t="s">
        <v>81</v>
      </c>
      <c r="R144" t="s">
        <v>81</v>
      </c>
      <c r="S144" t="s">
        <v>82</v>
      </c>
      <c r="T144" t="s">
        <v>81</v>
      </c>
      <c r="U144" t="s">
        <v>81</v>
      </c>
      <c r="V144" t="s">
        <v>81</v>
      </c>
      <c r="W144" t="s">
        <v>81</v>
      </c>
      <c r="X144" t="s">
        <v>81</v>
      </c>
      <c r="Y144" t="s">
        <v>81</v>
      </c>
      <c r="Z144" t="s">
        <v>81</v>
      </c>
      <c r="AA144" t="s">
        <v>81</v>
      </c>
      <c r="AB144">
        <v>0</v>
      </c>
      <c r="AC144">
        <v>0</v>
      </c>
      <c r="AD144">
        <v>0</v>
      </c>
      <c r="AE144">
        <v>0</v>
      </c>
      <c r="AF144">
        <v>1</v>
      </c>
      <c r="AG144">
        <v>0</v>
      </c>
      <c r="AH144">
        <v>0</v>
      </c>
      <c r="AI144">
        <v>1</v>
      </c>
      <c r="AJ144">
        <v>0</v>
      </c>
      <c r="AK144">
        <v>0</v>
      </c>
      <c r="AL144">
        <v>1</v>
      </c>
      <c r="AM144">
        <v>0</v>
      </c>
      <c r="AN144">
        <v>1</v>
      </c>
      <c r="AO144">
        <v>1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0</v>
      </c>
      <c r="AZ144">
        <v>0</v>
      </c>
      <c r="BA144">
        <v>1</v>
      </c>
      <c r="BB144">
        <v>0</v>
      </c>
      <c r="BC144">
        <v>0</v>
      </c>
      <c r="BD144">
        <v>0</v>
      </c>
      <c r="BE144">
        <v>1</v>
      </c>
      <c r="BF144">
        <v>1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1</v>
      </c>
      <c r="BS144">
        <v>0</v>
      </c>
      <c r="BT144">
        <v>0</v>
      </c>
      <c r="BU144">
        <v>1</v>
      </c>
      <c r="BV144">
        <v>0</v>
      </c>
      <c r="BW144">
        <v>0</v>
      </c>
      <c r="BX144">
        <v>0</v>
      </c>
      <c r="BY144">
        <v>0</v>
      </c>
    </row>
    <row r="145" spans="1:77">
      <c r="A145" t="s">
        <v>436</v>
      </c>
      <c r="B145">
        <v>2006</v>
      </c>
      <c r="C145" t="s">
        <v>290</v>
      </c>
      <c r="D145" t="s">
        <v>1244</v>
      </c>
      <c r="E145">
        <v>575</v>
      </c>
      <c r="F145" t="s">
        <v>81</v>
      </c>
      <c r="G145" t="s">
        <v>81</v>
      </c>
      <c r="H145" t="s">
        <v>81</v>
      </c>
      <c r="I145" t="s">
        <v>81</v>
      </c>
      <c r="J145" t="s">
        <v>82</v>
      </c>
      <c r="K145" t="s">
        <v>81</v>
      </c>
      <c r="L145" t="s">
        <v>82</v>
      </c>
      <c r="M145" t="s">
        <v>81</v>
      </c>
      <c r="N145" t="s">
        <v>82</v>
      </c>
      <c r="O145" t="s">
        <v>81</v>
      </c>
      <c r="P145" t="s">
        <v>81</v>
      </c>
      <c r="Q145" t="s">
        <v>81</v>
      </c>
      <c r="R145" t="s">
        <v>81</v>
      </c>
      <c r="S145" t="s">
        <v>82</v>
      </c>
      <c r="T145" t="s">
        <v>81</v>
      </c>
      <c r="U145" t="s">
        <v>81</v>
      </c>
      <c r="V145" t="s">
        <v>81</v>
      </c>
      <c r="W145" t="s">
        <v>81</v>
      </c>
      <c r="X145" t="s">
        <v>81</v>
      </c>
      <c r="Y145" t="s">
        <v>81</v>
      </c>
      <c r="Z145" t="s">
        <v>81</v>
      </c>
      <c r="AA145" t="s">
        <v>81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0</v>
      </c>
      <c r="AH145">
        <v>0</v>
      </c>
      <c r="AI145">
        <v>1</v>
      </c>
      <c r="AJ145">
        <v>0</v>
      </c>
      <c r="AK145">
        <v>0</v>
      </c>
      <c r="AL145">
        <v>1</v>
      </c>
      <c r="AM145">
        <v>1</v>
      </c>
      <c r="AN145">
        <v>1</v>
      </c>
      <c r="AO145">
        <v>1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1</v>
      </c>
      <c r="AY145">
        <v>0</v>
      </c>
      <c r="AZ145">
        <v>0</v>
      </c>
      <c r="BA145">
        <v>1</v>
      </c>
      <c r="BB145">
        <v>0</v>
      </c>
      <c r="BC145">
        <v>0</v>
      </c>
      <c r="BD145">
        <v>0</v>
      </c>
      <c r="BE145">
        <v>1</v>
      </c>
      <c r="BF145">
        <v>1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1</v>
      </c>
      <c r="BS145">
        <v>0</v>
      </c>
      <c r="BT145">
        <v>0</v>
      </c>
      <c r="BU145">
        <v>1</v>
      </c>
      <c r="BV145">
        <v>0</v>
      </c>
      <c r="BW145">
        <v>0</v>
      </c>
      <c r="BX145">
        <v>0</v>
      </c>
      <c r="BY145">
        <v>0</v>
      </c>
    </row>
    <row r="146" spans="1:77">
      <c r="A146" t="s">
        <v>437</v>
      </c>
      <c r="B146">
        <v>2006</v>
      </c>
      <c r="C146" t="s">
        <v>290</v>
      </c>
      <c r="D146" t="s">
        <v>1244</v>
      </c>
      <c r="E146">
        <v>575</v>
      </c>
      <c r="F146" t="s">
        <v>81</v>
      </c>
      <c r="G146" t="s">
        <v>81</v>
      </c>
      <c r="H146" t="s">
        <v>81</v>
      </c>
      <c r="I146" t="s">
        <v>81</v>
      </c>
      <c r="J146" t="s">
        <v>82</v>
      </c>
      <c r="K146" t="s">
        <v>81</v>
      </c>
      <c r="L146" t="s">
        <v>82</v>
      </c>
      <c r="M146" t="s">
        <v>81</v>
      </c>
      <c r="N146" t="s">
        <v>82</v>
      </c>
      <c r="O146" t="s">
        <v>81</v>
      </c>
      <c r="P146" t="s">
        <v>81</v>
      </c>
      <c r="Q146" t="s">
        <v>81</v>
      </c>
      <c r="R146" t="s">
        <v>81</v>
      </c>
      <c r="S146" t="s">
        <v>82</v>
      </c>
      <c r="T146" t="s">
        <v>81</v>
      </c>
      <c r="U146" t="s">
        <v>81</v>
      </c>
      <c r="V146" t="s">
        <v>81</v>
      </c>
      <c r="W146" t="s">
        <v>81</v>
      </c>
      <c r="X146" t="s">
        <v>81</v>
      </c>
      <c r="Y146" t="s">
        <v>81</v>
      </c>
      <c r="Z146" t="s">
        <v>81</v>
      </c>
      <c r="AA146" t="s">
        <v>81</v>
      </c>
      <c r="AB146">
        <v>0</v>
      </c>
      <c r="AC146">
        <v>0</v>
      </c>
      <c r="AD146">
        <v>0</v>
      </c>
      <c r="AE146">
        <v>0</v>
      </c>
      <c r="AF146">
        <v>1</v>
      </c>
      <c r="AG146">
        <v>0</v>
      </c>
      <c r="AH146">
        <v>0</v>
      </c>
      <c r="AI146">
        <v>1</v>
      </c>
      <c r="AJ146">
        <v>0</v>
      </c>
      <c r="AK146">
        <v>0</v>
      </c>
      <c r="AL146">
        <v>1</v>
      </c>
      <c r="AM146">
        <v>1</v>
      </c>
      <c r="AN146">
        <v>1</v>
      </c>
      <c r="AO146">
        <v>1</v>
      </c>
      <c r="AP146">
        <v>0</v>
      </c>
      <c r="AQ146">
        <v>0</v>
      </c>
      <c r="AR146">
        <v>1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1</v>
      </c>
      <c r="AY146">
        <v>0</v>
      </c>
      <c r="AZ146">
        <v>0</v>
      </c>
      <c r="BA146">
        <v>1</v>
      </c>
      <c r="BB146">
        <v>0</v>
      </c>
      <c r="BC146">
        <v>0</v>
      </c>
      <c r="BD146">
        <v>0</v>
      </c>
      <c r="BE146">
        <v>1</v>
      </c>
      <c r="BF146">
        <v>1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1</v>
      </c>
      <c r="BS146">
        <v>0</v>
      </c>
      <c r="BT146">
        <v>0</v>
      </c>
      <c r="BU146">
        <v>1</v>
      </c>
      <c r="BV146">
        <v>0</v>
      </c>
      <c r="BW146">
        <v>0</v>
      </c>
      <c r="BX146">
        <v>0</v>
      </c>
      <c r="BY146">
        <v>0</v>
      </c>
    </row>
    <row r="147" spans="1:77">
      <c r="A147" t="s">
        <v>438</v>
      </c>
      <c r="B147">
        <v>2006</v>
      </c>
      <c r="C147" t="s">
        <v>290</v>
      </c>
      <c r="D147" t="s">
        <v>1244</v>
      </c>
      <c r="E147">
        <v>2</v>
      </c>
      <c r="F147" t="s">
        <v>81</v>
      </c>
      <c r="G147" t="s">
        <v>81</v>
      </c>
      <c r="H147" t="s">
        <v>81</v>
      </c>
      <c r="I147" t="s">
        <v>81</v>
      </c>
      <c r="J147" t="s">
        <v>81</v>
      </c>
      <c r="K147" t="s">
        <v>81</v>
      </c>
      <c r="L147" t="s">
        <v>81</v>
      </c>
      <c r="M147" t="s">
        <v>81</v>
      </c>
      <c r="N147" t="s">
        <v>81</v>
      </c>
      <c r="O147" t="s">
        <v>81</v>
      </c>
      <c r="P147" t="s">
        <v>81</v>
      </c>
      <c r="Q147" t="s">
        <v>81</v>
      </c>
      <c r="R147" t="s">
        <v>81</v>
      </c>
      <c r="S147" t="s">
        <v>81</v>
      </c>
      <c r="T147" t="s">
        <v>81</v>
      </c>
      <c r="U147" t="s">
        <v>81</v>
      </c>
      <c r="V147" t="s">
        <v>81</v>
      </c>
      <c r="W147" t="s">
        <v>81</v>
      </c>
      <c r="X147" t="s">
        <v>81</v>
      </c>
      <c r="Y147" t="s">
        <v>81</v>
      </c>
      <c r="Z147" t="s">
        <v>82</v>
      </c>
      <c r="AA147" t="s">
        <v>81</v>
      </c>
      <c r="AB147">
        <v>0</v>
      </c>
      <c r="AC147">
        <v>1</v>
      </c>
      <c r="AD147">
        <v>1</v>
      </c>
      <c r="AE147">
        <v>1</v>
      </c>
      <c r="AF147">
        <v>0</v>
      </c>
      <c r="AG147">
        <v>1</v>
      </c>
      <c r="AH147">
        <v>0</v>
      </c>
      <c r="AI147">
        <v>0</v>
      </c>
      <c r="AJ147">
        <v>1</v>
      </c>
      <c r="AK147">
        <v>0</v>
      </c>
      <c r="AL147">
        <v>1</v>
      </c>
      <c r="AM147">
        <v>1</v>
      </c>
      <c r="AN147">
        <v>1</v>
      </c>
      <c r="AO147">
        <v>1</v>
      </c>
      <c r="AP147">
        <v>0</v>
      </c>
      <c r="AQ147">
        <v>0</v>
      </c>
      <c r="AR147">
        <v>1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1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1</v>
      </c>
      <c r="BF147">
        <v>1</v>
      </c>
      <c r="BG147">
        <v>0</v>
      </c>
      <c r="BH147">
        <v>1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1</v>
      </c>
      <c r="BQ147">
        <v>1</v>
      </c>
      <c r="BR147">
        <v>0</v>
      </c>
      <c r="BS147">
        <v>1</v>
      </c>
      <c r="BT147">
        <v>0</v>
      </c>
      <c r="BU147">
        <v>1</v>
      </c>
      <c r="BV147">
        <v>0</v>
      </c>
      <c r="BW147">
        <v>0</v>
      </c>
      <c r="BX147">
        <v>0</v>
      </c>
      <c r="BY147">
        <v>0</v>
      </c>
    </row>
    <row r="148" spans="1:77">
      <c r="A148" t="s">
        <v>439</v>
      </c>
      <c r="B148">
        <v>1994</v>
      </c>
      <c r="C148" t="s">
        <v>440</v>
      </c>
      <c r="D148" t="s">
        <v>1245</v>
      </c>
      <c r="E148">
        <v>1</v>
      </c>
      <c r="F148" t="s">
        <v>81</v>
      </c>
      <c r="G148" t="s">
        <v>81</v>
      </c>
      <c r="H148" t="s">
        <v>81</v>
      </c>
      <c r="I148" t="s">
        <v>81</v>
      </c>
      <c r="J148" t="s">
        <v>81</v>
      </c>
      <c r="K148" t="s">
        <v>81</v>
      </c>
      <c r="L148" t="s">
        <v>81</v>
      </c>
      <c r="M148" t="s">
        <v>81</v>
      </c>
      <c r="N148" t="s">
        <v>81</v>
      </c>
      <c r="O148" t="s">
        <v>81</v>
      </c>
      <c r="P148" t="s">
        <v>81</v>
      </c>
      <c r="Q148" t="s">
        <v>81</v>
      </c>
      <c r="R148" t="s">
        <v>81</v>
      </c>
      <c r="S148" t="s">
        <v>81</v>
      </c>
      <c r="T148" t="s">
        <v>81</v>
      </c>
      <c r="U148" t="s">
        <v>81</v>
      </c>
      <c r="V148" t="s">
        <v>81</v>
      </c>
      <c r="W148" t="s">
        <v>81</v>
      </c>
      <c r="X148" t="s">
        <v>81</v>
      </c>
      <c r="Y148" t="s">
        <v>81</v>
      </c>
      <c r="Z148" t="s">
        <v>81</v>
      </c>
      <c r="AA148" t="s">
        <v>81</v>
      </c>
    </row>
    <row r="149" spans="1:77">
      <c r="A149" t="s">
        <v>441</v>
      </c>
      <c r="B149">
        <v>2001</v>
      </c>
      <c r="C149" t="s">
        <v>442</v>
      </c>
      <c r="D149" t="s">
        <v>1246</v>
      </c>
      <c r="E149">
        <v>1</v>
      </c>
      <c r="F149" t="s">
        <v>82</v>
      </c>
      <c r="G149" t="s">
        <v>81</v>
      </c>
      <c r="H149" t="s">
        <v>81</v>
      </c>
      <c r="I149" t="s">
        <v>81</v>
      </c>
      <c r="J149" t="s">
        <v>81</v>
      </c>
      <c r="K149" t="s">
        <v>81</v>
      </c>
      <c r="L149" t="s">
        <v>81</v>
      </c>
      <c r="M149" t="s">
        <v>81</v>
      </c>
      <c r="N149" t="s">
        <v>81</v>
      </c>
      <c r="O149" t="s">
        <v>81</v>
      </c>
      <c r="P149" t="s">
        <v>82</v>
      </c>
      <c r="Q149" t="s">
        <v>81</v>
      </c>
      <c r="R149" t="s">
        <v>81</v>
      </c>
      <c r="S149" t="s">
        <v>81</v>
      </c>
      <c r="T149" t="s">
        <v>81</v>
      </c>
      <c r="U149" t="s">
        <v>81</v>
      </c>
      <c r="V149" t="s">
        <v>82</v>
      </c>
      <c r="W149" t="s">
        <v>82</v>
      </c>
      <c r="X149" t="s">
        <v>81</v>
      </c>
      <c r="Y149" t="s">
        <v>81</v>
      </c>
      <c r="Z149" t="s">
        <v>81</v>
      </c>
      <c r="AA149" t="s">
        <v>81</v>
      </c>
    </row>
    <row r="150" spans="1:77">
      <c r="A150" t="s">
        <v>443</v>
      </c>
      <c r="D150" t="s">
        <v>1247</v>
      </c>
      <c r="E150">
        <v>81</v>
      </c>
      <c r="F150" t="s">
        <v>81</v>
      </c>
      <c r="G150" t="s">
        <v>81</v>
      </c>
      <c r="H150" t="s">
        <v>81</v>
      </c>
      <c r="I150" t="s">
        <v>81</v>
      </c>
      <c r="J150" t="s">
        <v>81</v>
      </c>
      <c r="K150" t="s">
        <v>81</v>
      </c>
      <c r="L150" t="s">
        <v>81</v>
      </c>
      <c r="M150" t="s">
        <v>81</v>
      </c>
      <c r="N150" t="s">
        <v>82</v>
      </c>
      <c r="O150" t="s">
        <v>81</v>
      </c>
      <c r="P150" t="s">
        <v>81</v>
      </c>
      <c r="Q150" t="s">
        <v>82</v>
      </c>
      <c r="R150" t="s">
        <v>81</v>
      </c>
      <c r="S150" t="s">
        <v>81</v>
      </c>
      <c r="T150" t="s">
        <v>81</v>
      </c>
      <c r="U150" t="s">
        <v>81</v>
      </c>
      <c r="V150" t="s">
        <v>81</v>
      </c>
      <c r="W150" t="s">
        <v>82</v>
      </c>
      <c r="X150" t="s">
        <v>81</v>
      </c>
      <c r="Y150" t="s">
        <v>81</v>
      </c>
      <c r="Z150" t="s">
        <v>82</v>
      </c>
      <c r="AA150" t="s">
        <v>81</v>
      </c>
    </row>
    <row r="151" spans="1:77">
      <c r="A151" t="s">
        <v>444</v>
      </c>
      <c r="D151" t="s">
        <v>1247</v>
      </c>
      <c r="E151">
        <v>81</v>
      </c>
      <c r="F151" t="s">
        <v>81</v>
      </c>
      <c r="G151" t="s">
        <v>81</v>
      </c>
      <c r="H151" t="s">
        <v>81</v>
      </c>
      <c r="I151" t="s">
        <v>81</v>
      </c>
      <c r="J151" t="s">
        <v>81</v>
      </c>
      <c r="K151" t="s">
        <v>81</v>
      </c>
      <c r="L151" t="s">
        <v>81</v>
      </c>
      <c r="M151" t="s">
        <v>81</v>
      </c>
      <c r="N151" t="s">
        <v>81</v>
      </c>
      <c r="O151" t="s">
        <v>81</v>
      </c>
      <c r="P151" t="s">
        <v>81</v>
      </c>
      <c r="Q151" t="s">
        <v>82</v>
      </c>
      <c r="R151" t="s">
        <v>81</v>
      </c>
      <c r="S151" t="s">
        <v>81</v>
      </c>
      <c r="T151" t="s">
        <v>81</v>
      </c>
      <c r="U151" t="s">
        <v>81</v>
      </c>
      <c r="V151" t="s">
        <v>81</v>
      </c>
      <c r="W151" t="s">
        <v>81</v>
      </c>
      <c r="X151" t="s">
        <v>81</v>
      </c>
      <c r="Y151" t="s">
        <v>81</v>
      </c>
      <c r="Z151" t="s">
        <v>82</v>
      </c>
      <c r="AA151" t="s">
        <v>81</v>
      </c>
    </row>
    <row r="152" spans="1:77">
      <c r="A152" t="s">
        <v>445</v>
      </c>
      <c r="B152">
        <v>2004</v>
      </c>
      <c r="C152" t="s">
        <v>440</v>
      </c>
      <c r="D152" t="s">
        <v>1245</v>
      </c>
      <c r="E152">
        <v>1</v>
      </c>
      <c r="F152" t="s">
        <v>81</v>
      </c>
      <c r="G152" t="s">
        <v>81</v>
      </c>
      <c r="H152" t="s">
        <v>81</v>
      </c>
      <c r="I152" t="s">
        <v>82</v>
      </c>
      <c r="J152" t="s">
        <v>81</v>
      </c>
      <c r="K152" t="s">
        <v>81</v>
      </c>
      <c r="L152" t="s">
        <v>81</v>
      </c>
      <c r="M152" t="s">
        <v>81</v>
      </c>
      <c r="N152" t="s">
        <v>81</v>
      </c>
      <c r="O152" t="s">
        <v>81</v>
      </c>
      <c r="P152" t="s">
        <v>81</v>
      </c>
      <c r="Q152" t="s">
        <v>81</v>
      </c>
      <c r="R152" t="s">
        <v>81</v>
      </c>
      <c r="S152" t="s">
        <v>81</v>
      </c>
      <c r="T152" t="s">
        <v>81</v>
      </c>
      <c r="U152" t="s">
        <v>81</v>
      </c>
      <c r="V152" t="s">
        <v>81</v>
      </c>
      <c r="W152" t="s">
        <v>82</v>
      </c>
      <c r="X152" t="s">
        <v>81</v>
      </c>
      <c r="Y152" t="s">
        <v>81</v>
      </c>
      <c r="Z152" t="s">
        <v>81</v>
      </c>
      <c r="AA152" t="s">
        <v>81</v>
      </c>
    </row>
    <row r="153" spans="1:77">
      <c r="A153" t="s">
        <v>446</v>
      </c>
      <c r="B153">
        <v>2003</v>
      </c>
      <c r="C153" t="s">
        <v>440</v>
      </c>
      <c r="D153" t="s">
        <v>1245</v>
      </c>
      <c r="E153">
        <v>20</v>
      </c>
      <c r="F153" t="s">
        <v>81</v>
      </c>
      <c r="G153" t="s">
        <v>81</v>
      </c>
      <c r="H153" t="s">
        <v>81</v>
      </c>
      <c r="I153" t="s">
        <v>81</v>
      </c>
      <c r="J153" t="s">
        <v>81</v>
      </c>
      <c r="K153" t="s">
        <v>82</v>
      </c>
      <c r="L153" t="s">
        <v>81</v>
      </c>
      <c r="M153" t="s">
        <v>81</v>
      </c>
      <c r="N153" t="s">
        <v>82</v>
      </c>
      <c r="O153" t="s">
        <v>82</v>
      </c>
      <c r="P153" t="s">
        <v>81</v>
      </c>
      <c r="Q153" t="s">
        <v>81</v>
      </c>
      <c r="R153" t="s">
        <v>81</v>
      </c>
      <c r="S153" t="s">
        <v>81</v>
      </c>
      <c r="T153" t="s">
        <v>81</v>
      </c>
      <c r="U153" t="s">
        <v>81</v>
      </c>
      <c r="V153" t="s">
        <v>81</v>
      </c>
      <c r="W153" t="s">
        <v>82</v>
      </c>
      <c r="X153" t="s">
        <v>81</v>
      </c>
      <c r="Y153" t="s">
        <v>81</v>
      </c>
      <c r="Z153" t="s">
        <v>81</v>
      </c>
      <c r="AA153" t="s">
        <v>81</v>
      </c>
    </row>
    <row r="154" spans="1:77">
      <c r="A154" t="s">
        <v>447</v>
      </c>
      <c r="B154">
        <v>2004</v>
      </c>
      <c r="C154" t="s">
        <v>440</v>
      </c>
      <c r="D154" t="s">
        <v>1245</v>
      </c>
      <c r="E154">
        <v>1</v>
      </c>
      <c r="F154" t="s">
        <v>81</v>
      </c>
      <c r="G154" t="s">
        <v>81</v>
      </c>
      <c r="H154" t="s">
        <v>81</v>
      </c>
      <c r="I154" t="s">
        <v>81</v>
      </c>
      <c r="J154" t="s">
        <v>81</v>
      </c>
      <c r="K154" t="s">
        <v>81</v>
      </c>
      <c r="L154" t="s">
        <v>81</v>
      </c>
      <c r="M154" t="s">
        <v>81</v>
      </c>
      <c r="N154" t="s">
        <v>81</v>
      </c>
      <c r="O154" t="s">
        <v>82</v>
      </c>
      <c r="P154" t="s">
        <v>81</v>
      </c>
      <c r="Q154" t="s">
        <v>81</v>
      </c>
      <c r="R154" t="s">
        <v>81</v>
      </c>
      <c r="S154" t="s">
        <v>81</v>
      </c>
      <c r="T154" t="s">
        <v>81</v>
      </c>
      <c r="U154" t="s">
        <v>81</v>
      </c>
      <c r="V154" t="s">
        <v>81</v>
      </c>
      <c r="W154" t="s">
        <v>82</v>
      </c>
      <c r="X154" t="s">
        <v>81</v>
      </c>
      <c r="Y154" t="s">
        <v>81</v>
      </c>
      <c r="Z154" t="s">
        <v>81</v>
      </c>
      <c r="AA154" t="s">
        <v>81</v>
      </c>
    </row>
    <row r="155" spans="1:77">
      <c r="A155" t="s">
        <v>448</v>
      </c>
      <c r="B155">
        <v>2008</v>
      </c>
      <c r="C155" t="s">
        <v>440</v>
      </c>
      <c r="D155" t="s">
        <v>1248</v>
      </c>
      <c r="E155">
        <v>1</v>
      </c>
      <c r="F155" t="s">
        <v>81</v>
      </c>
      <c r="G155" t="s">
        <v>81</v>
      </c>
      <c r="H155" t="s">
        <v>81</v>
      </c>
      <c r="I155" t="s">
        <v>81</v>
      </c>
      <c r="J155" t="s">
        <v>81</v>
      </c>
      <c r="K155" t="s">
        <v>81</v>
      </c>
      <c r="L155" t="s">
        <v>81</v>
      </c>
      <c r="M155" t="s">
        <v>81</v>
      </c>
      <c r="N155" t="s">
        <v>81</v>
      </c>
      <c r="O155" t="s">
        <v>82</v>
      </c>
      <c r="P155" t="s">
        <v>81</v>
      </c>
      <c r="Q155" t="s">
        <v>81</v>
      </c>
      <c r="R155" t="s">
        <v>81</v>
      </c>
      <c r="S155" t="s">
        <v>81</v>
      </c>
      <c r="T155" t="s">
        <v>81</v>
      </c>
      <c r="U155" t="s">
        <v>81</v>
      </c>
      <c r="V155" t="s">
        <v>81</v>
      </c>
      <c r="W155" t="s">
        <v>81</v>
      </c>
      <c r="X155" t="s">
        <v>81</v>
      </c>
      <c r="Y155" t="s">
        <v>81</v>
      </c>
      <c r="Z155" t="s">
        <v>81</v>
      </c>
      <c r="AA155" t="s">
        <v>81</v>
      </c>
    </row>
    <row r="156" spans="1:77">
      <c r="A156" t="s">
        <v>449</v>
      </c>
      <c r="B156">
        <v>2007</v>
      </c>
      <c r="C156" t="s">
        <v>450</v>
      </c>
      <c r="D156" t="s">
        <v>1249</v>
      </c>
      <c r="E156">
        <v>1</v>
      </c>
      <c r="F156" t="s">
        <v>81</v>
      </c>
      <c r="G156" t="s">
        <v>81</v>
      </c>
      <c r="H156" t="s">
        <v>81</v>
      </c>
      <c r="I156" t="s">
        <v>81</v>
      </c>
      <c r="J156" t="s">
        <v>81</v>
      </c>
      <c r="K156" t="s">
        <v>81</v>
      </c>
      <c r="L156" t="s">
        <v>81</v>
      </c>
      <c r="M156" t="s">
        <v>81</v>
      </c>
      <c r="N156" t="s">
        <v>81</v>
      </c>
      <c r="O156" t="s">
        <v>81</v>
      </c>
      <c r="P156" t="s">
        <v>81</v>
      </c>
      <c r="Q156" t="s">
        <v>81</v>
      </c>
      <c r="R156" t="s">
        <v>81</v>
      </c>
      <c r="S156" t="s">
        <v>81</v>
      </c>
      <c r="T156" t="s">
        <v>81</v>
      </c>
      <c r="U156" t="s">
        <v>81</v>
      </c>
      <c r="V156" t="s">
        <v>81</v>
      </c>
      <c r="W156" t="s">
        <v>82</v>
      </c>
      <c r="X156" t="s">
        <v>81</v>
      </c>
      <c r="Y156" t="s">
        <v>81</v>
      </c>
      <c r="Z156" t="s">
        <v>81</v>
      </c>
      <c r="AA156" t="s">
        <v>81</v>
      </c>
    </row>
    <row r="157" spans="1:77">
      <c r="A157" t="s">
        <v>451</v>
      </c>
      <c r="B157">
        <v>2008</v>
      </c>
      <c r="C157" t="s">
        <v>452</v>
      </c>
      <c r="D157" t="s">
        <v>1249</v>
      </c>
      <c r="E157">
        <v>1</v>
      </c>
      <c r="F157" t="s">
        <v>81</v>
      </c>
      <c r="G157" t="s">
        <v>81</v>
      </c>
      <c r="H157" t="s">
        <v>81</v>
      </c>
      <c r="I157" t="s">
        <v>81</v>
      </c>
      <c r="J157" t="s">
        <v>81</v>
      </c>
      <c r="K157" t="s">
        <v>81</v>
      </c>
      <c r="L157" t="s">
        <v>81</v>
      </c>
      <c r="M157" t="s">
        <v>81</v>
      </c>
      <c r="N157" t="s">
        <v>81</v>
      </c>
      <c r="O157" t="s">
        <v>82</v>
      </c>
      <c r="P157" t="s">
        <v>81</v>
      </c>
      <c r="Q157" t="s">
        <v>81</v>
      </c>
      <c r="R157" t="s">
        <v>81</v>
      </c>
      <c r="S157" t="s">
        <v>81</v>
      </c>
      <c r="T157" t="s">
        <v>81</v>
      </c>
      <c r="U157" t="s">
        <v>81</v>
      </c>
      <c r="V157" t="s">
        <v>81</v>
      </c>
      <c r="W157" t="s">
        <v>81</v>
      </c>
      <c r="X157" t="s">
        <v>81</v>
      </c>
      <c r="Y157" t="s">
        <v>81</v>
      </c>
      <c r="Z157" t="s">
        <v>81</v>
      </c>
      <c r="AA157" t="s">
        <v>81</v>
      </c>
    </row>
    <row r="158" spans="1:77">
      <c r="A158" t="s">
        <v>453</v>
      </c>
      <c r="B158">
        <v>2007</v>
      </c>
      <c r="D158" t="s">
        <v>1250</v>
      </c>
      <c r="E158">
        <v>1</v>
      </c>
      <c r="F158" t="s">
        <v>81</v>
      </c>
      <c r="G158" t="s">
        <v>81</v>
      </c>
      <c r="H158" t="s">
        <v>81</v>
      </c>
      <c r="I158" t="s">
        <v>81</v>
      </c>
      <c r="J158" t="s">
        <v>81</v>
      </c>
      <c r="K158" t="s">
        <v>81</v>
      </c>
      <c r="L158" t="s">
        <v>81</v>
      </c>
      <c r="M158" t="s">
        <v>81</v>
      </c>
      <c r="N158" t="s">
        <v>81</v>
      </c>
      <c r="O158" t="s">
        <v>81</v>
      </c>
      <c r="P158" t="s">
        <v>81</v>
      </c>
      <c r="Q158" t="s">
        <v>81</v>
      </c>
      <c r="R158" t="s">
        <v>81</v>
      </c>
      <c r="S158" t="s">
        <v>81</v>
      </c>
      <c r="T158" t="s">
        <v>81</v>
      </c>
      <c r="U158" t="s">
        <v>81</v>
      </c>
      <c r="V158" t="s">
        <v>81</v>
      </c>
      <c r="W158" t="s">
        <v>82</v>
      </c>
      <c r="X158" t="s">
        <v>81</v>
      </c>
      <c r="Y158" t="s">
        <v>81</v>
      </c>
      <c r="Z158" t="s">
        <v>81</v>
      </c>
      <c r="AA158" t="s">
        <v>81</v>
      </c>
    </row>
    <row r="159" spans="1:77">
      <c r="A159" t="s">
        <v>454</v>
      </c>
      <c r="B159">
        <v>2007</v>
      </c>
      <c r="D159" t="s">
        <v>1250</v>
      </c>
      <c r="E159">
        <v>1</v>
      </c>
      <c r="F159" t="s">
        <v>81</v>
      </c>
      <c r="G159" t="s">
        <v>81</v>
      </c>
      <c r="H159" t="s">
        <v>81</v>
      </c>
      <c r="I159" t="s">
        <v>81</v>
      </c>
      <c r="J159" t="s">
        <v>81</v>
      </c>
      <c r="K159" t="s">
        <v>81</v>
      </c>
      <c r="L159" t="s">
        <v>81</v>
      </c>
      <c r="M159" t="s">
        <v>81</v>
      </c>
      <c r="N159" t="s">
        <v>82</v>
      </c>
      <c r="O159" t="s">
        <v>81</v>
      </c>
      <c r="P159" t="s">
        <v>81</v>
      </c>
      <c r="Q159" t="s">
        <v>81</v>
      </c>
      <c r="R159" t="s">
        <v>81</v>
      </c>
      <c r="S159" t="s">
        <v>81</v>
      </c>
      <c r="T159" t="s">
        <v>81</v>
      </c>
      <c r="U159" t="s">
        <v>81</v>
      </c>
      <c r="V159" t="s">
        <v>81</v>
      </c>
      <c r="W159" t="s">
        <v>82</v>
      </c>
      <c r="X159" t="s">
        <v>81</v>
      </c>
      <c r="Y159" t="s">
        <v>81</v>
      </c>
      <c r="Z159" t="s">
        <v>81</v>
      </c>
      <c r="AA159" t="s">
        <v>81</v>
      </c>
    </row>
    <row r="160" spans="1:77">
      <c r="A160" t="s">
        <v>455</v>
      </c>
      <c r="B160">
        <v>2003</v>
      </c>
      <c r="C160" t="s">
        <v>456</v>
      </c>
      <c r="D160" t="s">
        <v>1249</v>
      </c>
      <c r="E160">
        <v>19</v>
      </c>
      <c r="F160" t="s">
        <v>81</v>
      </c>
      <c r="G160" t="s">
        <v>81</v>
      </c>
      <c r="H160" t="s">
        <v>81</v>
      </c>
      <c r="I160" t="s">
        <v>81</v>
      </c>
      <c r="J160" t="s">
        <v>81</v>
      </c>
      <c r="K160" t="s">
        <v>81</v>
      </c>
      <c r="L160" t="s">
        <v>81</v>
      </c>
      <c r="M160" t="s">
        <v>82</v>
      </c>
      <c r="N160" t="s">
        <v>81</v>
      </c>
      <c r="O160" t="s">
        <v>81</v>
      </c>
      <c r="P160" t="s">
        <v>81</v>
      </c>
      <c r="Q160" t="s">
        <v>81</v>
      </c>
      <c r="R160" t="s">
        <v>81</v>
      </c>
      <c r="S160" t="s">
        <v>81</v>
      </c>
      <c r="T160" t="s">
        <v>81</v>
      </c>
      <c r="U160" t="s">
        <v>81</v>
      </c>
      <c r="V160" t="s">
        <v>81</v>
      </c>
      <c r="W160" t="s">
        <v>81</v>
      </c>
      <c r="X160" t="s">
        <v>81</v>
      </c>
      <c r="Y160" t="s">
        <v>81</v>
      </c>
      <c r="Z160" t="s">
        <v>81</v>
      </c>
      <c r="AA160" t="s">
        <v>81</v>
      </c>
    </row>
    <row r="161" spans="1:27">
      <c r="A161" t="s">
        <v>457</v>
      </c>
      <c r="B161">
        <v>2006</v>
      </c>
      <c r="C161" t="s">
        <v>440</v>
      </c>
      <c r="D161" t="s">
        <v>1249</v>
      </c>
      <c r="E161">
        <v>20</v>
      </c>
      <c r="F161" t="s">
        <v>81</v>
      </c>
      <c r="G161" t="s">
        <v>81</v>
      </c>
      <c r="H161" t="s">
        <v>81</v>
      </c>
      <c r="I161" t="s">
        <v>81</v>
      </c>
      <c r="J161" t="s">
        <v>81</v>
      </c>
      <c r="K161" t="s">
        <v>81</v>
      </c>
      <c r="L161" t="s">
        <v>81</v>
      </c>
      <c r="M161" t="s">
        <v>81</v>
      </c>
      <c r="N161" t="s">
        <v>81</v>
      </c>
      <c r="O161" t="s">
        <v>82</v>
      </c>
      <c r="P161" t="s">
        <v>81</v>
      </c>
      <c r="Q161" t="s">
        <v>81</v>
      </c>
      <c r="R161" t="s">
        <v>81</v>
      </c>
      <c r="S161" t="s">
        <v>81</v>
      </c>
      <c r="T161" t="s">
        <v>81</v>
      </c>
      <c r="U161" t="s">
        <v>81</v>
      </c>
      <c r="V161" t="s">
        <v>81</v>
      </c>
      <c r="W161" t="s">
        <v>81</v>
      </c>
      <c r="X161" t="s">
        <v>81</v>
      </c>
      <c r="Y161" t="s">
        <v>81</v>
      </c>
      <c r="Z161" t="s">
        <v>81</v>
      </c>
      <c r="AA161" t="s">
        <v>81</v>
      </c>
    </row>
    <row r="162" spans="1:27">
      <c r="A162" t="s">
        <v>458</v>
      </c>
      <c r="B162">
        <v>2006</v>
      </c>
      <c r="C162" t="s">
        <v>440</v>
      </c>
      <c r="D162" t="s">
        <v>1249</v>
      </c>
      <c r="E162">
        <v>19</v>
      </c>
      <c r="F162" t="s">
        <v>81</v>
      </c>
      <c r="G162" t="s">
        <v>81</v>
      </c>
      <c r="H162" t="s">
        <v>81</v>
      </c>
      <c r="I162" t="s">
        <v>81</v>
      </c>
      <c r="J162" t="s">
        <v>81</v>
      </c>
      <c r="K162" t="s">
        <v>81</v>
      </c>
      <c r="L162" t="s">
        <v>81</v>
      </c>
      <c r="M162" t="s">
        <v>82</v>
      </c>
      <c r="N162" t="s">
        <v>81</v>
      </c>
      <c r="O162" t="s">
        <v>82</v>
      </c>
      <c r="P162" t="s">
        <v>81</v>
      </c>
      <c r="Q162" t="s">
        <v>81</v>
      </c>
      <c r="R162" t="s">
        <v>81</v>
      </c>
      <c r="S162" t="s">
        <v>81</v>
      </c>
      <c r="T162" t="s">
        <v>81</v>
      </c>
      <c r="U162" t="s">
        <v>81</v>
      </c>
      <c r="V162" t="s">
        <v>81</v>
      </c>
      <c r="W162" t="s">
        <v>81</v>
      </c>
      <c r="X162" t="s">
        <v>81</v>
      </c>
      <c r="Y162" t="s">
        <v>81</v>
      </c>
      <c r="Z162" t="s">
        <v>81</v>
      </c>
      <c r="AA162" t="s">
        <v>81</v>
      </c>
    </row>
    <row r="163" spans="1:27">
      <c r="A163" t="s">
        <v>459</v>
      </c>
      <c r="B163">
        <v>2007</v>
      </c>
      <c r="C163" t="s">
        <v>450</v>
      </c>
      <c r="D163" t="s">
        <v>1249</v>
      </c>
      <c r="E163">
        <v>1</v>
      </c>
      <c r="F163" t="s">
        <v>81</v>
      </c>
      <c r="G163" t="s">
        <v>81</v>
      </c>
      <c r="H163" t="s">
        <v>81</v>
      </c>
      <c r="I163" t="s">
        <v>81</v>
      </c>
      <c r="J163" t="s">
        <v>81</v>
      </c>
      <c r="K163" t="s">
        <v>81</v>
      </c>
      <c r="L163" t="s">
        <v>81</v>
      </c>
      <c r="M163" t="s">
        <v>81</v>
      </c>
      <c r="N163" t="s">
        <v>81</v>
      </c>
      <c r="O163" t="s">
        <v>81</v>
      </c>
      <c r="P163" t="s">
        <v>81</v>
      </c>
      <c r="Q163" t="s">
        <v>81</v>
      </c>
      <c r="R163" t="s">
        <v>81</v>
      </c>
      <c r="S163" t="s">
        <v>81</v>
      </c>
      <c r="T163" t="s">
        <v>81</v>
      </c>
      <c r="U163" t="s">
        <v>81</v>
      </c>
      <c r="V163" t="s">
        <v>81</v>
      </c>
      <c r="W163" t="s">
        <v>81</v>
      </c>
      <c r="X163" t="s">
        <v>81</v>
      </c>
      <c r="Y163" t="s">
        <v>81</v>
      </c>
      <c r="Z163" t="s">
        <v>81</v>
      </c>
      <c r="AA163" t="s">
        <v>81</v>
      </c>
    </row>
    <row r="164" spans="1:27">
      <c r="A164" t="s">
        <v>460</v>
      </c>
      <c r="B164">
        <v>1984</v>
      </c>
      <c r="C164" t="s">
        <v>461</v>
      </c>
      <c r="D164" t="s">
        <v>1249</v>
      </c>
      <c r="E164">
        <v>1</v>
      </c>
      <c r="F164" t="s">
        <v>81</v>
      </c>
      <c r="G164" t="s">
        <v>81</v>
      </c>
      <c r="H164" t="s">
        <v>81</v>
      </c>
      <c r="I164" t="s">
        <v>81</v>
      </c>
      <c r="J164" t="s">
        <v>81</v>
      </c>
      <c r="K164" t="s">
        <v>81</v>
      </c>
      <c r="L164" t="s">
        <v>82</v>
      </c>
      <c r="M164" t="s">
        <v>81</v>
      </c>
      <c r="N164" t="s">
        <v>82</v>
      </c>
      <c r="O164" t="s">
        <v>81</v>
      </c>
      <c r="P164" t="s">
        <v>81</v>
      </c>
      <c r="Q164" t="s">
        <v>81</v>
      </c>
      <c r="R164" t="s">
        <v>81</v>
      </c>
      <c r="S164" t="s">
        <v>81</v>
      </c>
      <c r="T164" t="s">
        <v>81</v>
      </c>
      <c r="U164" t="s">
        <v>81</v>
      </c>
      <c r="V164" t="s">
        <v>81</v>
      </c>
      <c r="W164" t="s">
        <v>82</v>
      </c>
      <c r="X164" t="s">
        <v>81</v>
      </c>
      <c r="Y164" t="s">
        <v>81</v>
      </c>
      <c r="Z164" t="s">
        <v>81</v>
      </c>
      <c r="AA164" t="s">
        <v>81</v>
      </c>
    </row>
    <row r="165" spans="1:27">
      <c r="A165" t="s">
        <v>462</v>
      </c>
      <c r="B165">
        <v>1994</v>
      </c>
      <c r="C165" t="s">
        <v>463</v>
      </c>
      <c r="D165" t="s">
        <v>1249</v>
      </c>
      <c r="E165">
        <v>1</v>
      </c>
      <c r="F165" t="s">
        <v>81</v>
      </c>
      <c r="G165" t="s">
        <v>81</v>
      </c>
      <c r="H165" t="s">
        <v>81</v>
      </c>
      <c r="I165" t="s">
        <v>81</v>
      </c>
      <c r="J165" t="s">
        <v>81</v>
      </c>
      <c r="K165" t="s">
        <v>81</v>
      </c>
      <c r="L165" t="s">
        <v>81</v>
      </c>
      <c r="M165" t="s">
        <v>81</v>
      </c>
      <c r="N165" t="s">
        <v>81</v>
      </c>
      <c r="O165" t="s">
        <v>81</v>
      </c>
      <c r="P165" t="s">
        <v>81</v>
      </c>
      <c r="Q165" t="s">
        <v>81</v>
      </c>
      <c r="R165" t="s">
        <v>81</v>
      </c>
      <c r="S165" t="s">
        <v>81</v>
      </c>
      <c r="T165" t="s">
        <v>81</v>
      </c>
      <c r="U165" t="s">
        <v>81</v>
      </c>
      <c r="V165" t="s">
        <v>81</v>
      </c>
      <c r="W165" t="s">
        <v>81</v>
      </c>
      <c r="X165" t="s">
        <v>81</v>
      </c>
      <c r="Y165" t="s">
        <v>81</v>
      </c>
      <c r="Z165" t="s">
        <v>81</v>
      </c>
      <c r="AA165" t="s">
        <v>81</v>
      </c>
    </row>
    <row r="166" spans="1:27">
      <c r="A166" t="s">
        <v>464</v>
      </c>
      <c r="B166">
        <v>2011</v>
      </c>
      <c r="C166" t="s">
        <v>463</v>
      </c>
      <c r="D166" t="s">
        <v>1249</v>
      </c>
      <c r="E166">
        <v>1</v>
      </c>
      <c r="F166" t="s">
        <v>81</v>
      </c>
      <c r="G166" t="s">
        <v>81</v>
      </c>
      <c r="H166" t="s">
        <v>81</v>
      </c>
      <c r="I166" t="s">
        <v>81</v>
      </c>
      <c r="J166" t="s">
        <v>81</v>
      </c>
      <c r="K166" t="s">
        <v>81</v>
      </c>
      <c r="L166" t="s">
        <v>81</v>
      </c>
      <c r="M166" t="s">
        <v>81</v>
      </c>
      <c r="N166" t="s">
        <v>81</v>
      </c>
      <c r="O166" t="s">
        <v>82</v>
      </c>
      <c r="P166" t="s">
        <v>81</v>
      </c>
      <c r="Q166" t="s">
        <v>81</v>
      </c>
      <c r="R166" t="s">
        <v>81</v>
      </c>
      <c r="S166" t="s">
        <v>81</v>
      </c>
      <c r="T166" t="s">
        <v>81</v>
      </c>
      <c r="U166" t="s">
        <v>81</v>
      </c>
      <c r="V166" t="s">
        <v>81</v>
      </c>
      <c r="W166" t="s">
        <v>82</v>
      </c>
      <c r="X166" t="s">
        <v>82</v>
      </c>
      <c r="Y166" t="s">
        <v>81</v>
      </c>
      <c r="Z166" t="s">
        <v>81</v>
      </c>
      <c r="AA166" t="s">
        <v>81</v>
      </c>
    </row>
    <row r="167" spans="1:27">
      <c r="A167" t="s">
        <v>465</v>
      </c>
      <c r="B167">
        <v>1982</v>
      </c>
      <c r="C167" t="s">
        <v>466</v>
      </c>
      <c r="D167" t="s">
        <v>1251</v>
      </c>
      <c r="E167">
        <v>1</v>
      </c>
      <c r="F167" t="s">
        <v>81</v>
      </c>
      <c r="G167" t="s">
        <v>81</v>
      </c>
      <c r="H167" t="s">
        <v>81</v>
      </c>
      <c r="I167" t="s">
        <v>81</v>
      </c>
      <c r="J167" t="s">
        <v>81</v>
      </c>
      <c r="K167" t="s">
        <v>81</v>
      </c>
      <c r="L167" t="s">
        <v>81</v>
      </c>
      <c r="M167" t="s">
        <v>81</v>
      </c>
      <c r="N167" t="s">
        <v>81</v>
      </c>
      <c r="O167" t="s">
        <v>81</v>
      </c>
      <c r="P167" t="s">
        <v>81</v>
      </c>
      <c r="Q167" t="s">
        <v>81</v>
      </c>
      <c r="R167" t="s">
        <v>81</v>
      </c>
      <c r="S167" t="s">
        <v>81</v>
      </c>
      <c r="T167" t="s">
        <v>81</v>
      </c>
      <c r="U167" t="s">
        <v>81</v>
      </c>
      <c r="V167" t="s">
        <v>81</v>
      </c>
      <c r="W167" t="s">
        <v>82</v>
      </c>
      <c r="X167" t="s">
        <v>81</v>
      </c>
      <c r="Y167" t="s">
        <v>81</v>
      </c>
      <c r="Z167" t="s">
        <v>81</v>
      </c>
      <c r="AA167" t="s">
        <v>81</v>
      </c>
    </row>
    <row r="168" spans="1:27">
      <c r="A168" t="s">
        <v>467</v>
      </c>
      <c r="B168">
        <v>2008</v>
      </c>
      <c r="C168" t="s">
        <v>468</v>
      </c>
      <c r="D168" t="s">
        <v>1252</v>
      </c>
      <c r="E168">
        <v>81</v>
      </c>
      <c r="F168" t="s">
        <v>81</v>
      </c>
      <c r="G168" t="s">
        <v>81</v>
      </c>
      <c r="H168" t="s">
        <v>81</v>
      </c>
      <c r="I168" t="s">
        <v>81</v>
      </c>
      <c r="J168" t="s">
        <v>81</v>
      </c>
      <c r="K168" t="s">
        <v>81</v>
      </c>
      <c r="L168" t="s">
        <v>81</v>
      </c>
      <c r="M168" t="s">
        <v>81</v>
      </c>
      <c r="N168" t="s">
        <v>82</v>
      </c>
      <c r="O168" t="s">
        <v>81</v>
      </c>
      <c r="P168" t="s">
        <v>81</v>
      </c>
      <c r="Q168" t="s">
        <v>82</v>
      </c>
      <c r="R168" t="s">
        <v>81</v>
      </c>
      <c r="S168" t="s">
        <v>81</v>
      </c>
      <c r="T168" t="s">
        <v>81</v>
      </c>
      <c r="U168" t="s">
        <v>81</v>
      </c>
      <c r="V168" t="s">
        <v>81</v>
      </c>
      <c r="W168" t="s">
        <v>82</v>
      </c>
      <c r="X168" t="s">
        <v>81</v>
      </c>
      <c r="Y168" t="s">
        <v>81</v>
      </c>
      <c r="Z168" t="s">
        <v>81</v>
      </c>
      <c r="AA168" t="s">
        <v>81</v>
      </c>
    </row>
  </sheetData>
  <conditionalFormatting sqref="AB2:BY147">
    <cfRule type="containsText" dxfId="0" priority="2" operator="containsText" text="yes">
      <formula>NOT(ISERROR(SEARCH("yes",AB2)))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TableS1</vt:lpstr>
      <vt:lpstr>Table S6</vt:lpstr>
      <vt:lpstr>TableS3</vt:lpstr>
      <vt:lpstr>TableS5</vt:lpstr>
      <vt:lpstr>TableS4</vt:lpstr>
      <vt:lpstr>TableS2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air 11</dc:creator>
  <cp:lastModifiedBy>PeterTaylor</cp:lastModifiedBy>
  <dcterms:created xsi:type="dcterms:W3CDTF">2019-02-06T16:04:08Z</dcterms:created>
  <dcterms:modified xsi:type="dcterms:W3CDTF">2020-04-03T11:47:13Z</dcterms:modified>
</cp:coreProperties>
</file>