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in\hubiC\Documents\Post Doc 2017-2019-MacroPlasts\Rédaction article\2019-Fontiers\Review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  <c r="I25" i="1"/>
  <c r="I26" i="1"/>
  <c r="M26" i="1" s="1"/>
  <c r="N26" i="1" s="1"/>
  <c r="P26" i="1" l="1"/>
  <c r="O26" i="1"/>
</calcChain>
</file>

<file path=xl/sharedStrings.xml><?xml version="1.0" encoding="utf-8"?>
<sst xmlns="http://schemas.openxmlformats.org/spreadsheetml/2006/main" count="32" uniqueCount="32">
  <si>
    <t>DATA</t>
  </si>
  <si>
    <t>Eure</t>
  </si>
  <si>
    <t>Seine Maritime</t>
  </si>
  <si>
    <t>Oise</t>
  </si>
  <si>
    <t>Orne</t>
  </si>
  <si>
    <t>Calvados</t>
  </si>
  <si>
    <t>Loiret</t>
  </si>
  <si>
    <t>Ardennes</t>
  </si>
  <si>
    <t>Aisne</t>
  </si>
  <si>
    <t>Meuse</t>
  </si>
  <si>
    <t>Marne</t>
  </si>
  <si>
    <t>Nièvre</t>
  </si>
  <si>
    <t>Haute Marne</t>
  </si>
  <si>
    <t>Cote d'Or</t>
  </si>
  <si>
    <t>Aube</t>
  </si>
  <si>
    <t>Yonne</t>
  </si>
  <si>
    <t>Eure et Loire</t>
  </si>
  <si>
    <t>sinoe.org</t>
  </si>
  <si>
    <t>Input of plastics into the envionment</t>
  </si>
  <si>
    <t>Into waterways</t>
  </si>
  <si>
    <t>Administrative region or department</t>
  </si>
  <si>
    <t>Population</t>
  </si>
  <si>
    <t>SOURCE</t>
  </si>
  <si>
    <t>Total Seine Watershed</t>
  </si>
  <si>
    <t>Plastic rate (ORDIF)</t>
  </si>
  <si>
    <t>GIS-Qgis-Data from Geofla2016</t>
  </si>
  <si>
    <t>Domestic waste</t>
  </si>
  <si>
    <t>Total domestic waste generation (tonnes/an)</t>
  </si>
  <si>
    <t>Leakages to the environment (Jambeck et al. 2015)</t>
  </si>
  <si>
    <t>Mismanaged Plastic Waste MPW (t/yr)</t>
  </si>
  <si>
    <t>île de France/Paris Megacity</t>
  </si>
  <si>
    <t>Outside Paris Megacitiy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</si>
</sst>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9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 wrapText="1"/>
    </xf>
    <xf numFmtId="9" fontId="3" fillId="0" borderId="33" xfId="0" applyNumberFormat="1" applyFont="1" applyBorder="1" applyAlignment="1">
      <alignment horizontal="center" vertical="center" wrapText="1"/>
    </xf>
    <xf numFmtId="9" fontId="3" fillId="0" borderId="34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35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9" fontId="2" fillId="0" borderId="36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32"/>
  <sheetViews>
    <sheetView tabSelected="1" workbookViewId="0">
      <selection activeCell="J26" sqref="J26"/>
    </sheetView>
  </sheetViews>
  <sheetFormatPr baseColWidth="10" defaultRowHeight="15" x14ac:dyDescent="0.25"/>
  <cols>
    <col min="8" max="8" width="18.140625" customWidth="1"/>
    <col min="9" max="9" width="14.42578125" customWidth="1"/>
    <col min="10" max="10" width="13" bestFit="1" customWidth="1"/>
  </cols>
  <sheetData>
    <row r="2" spans="8:16" ht="15.75" thickBot="1" x14ac:dyDescent="0.3"/>
    <row r="3" spans="8:16" x14ac:dyDescent="0.25">
      <c r="H3" s="20" t="s">
        <v>0</v>
      </c>
      <c r="I3" s="21"/>
    </row>
    <row r="4" spans="8:16" ht="15.75" thickBot="1" x14ac:dyDescent="0.3">
      <c r="H4" s="22"/>
      <c r="I4" s="23"/>
    </row>
    <row r="5" spans="8:16" ht="15.75" x14ac:dyDescent="0.25">
      <c r="H5" s="24" t="s">
        <v>18</v>
      </c>
      <c r="I5" s="25"/>
      <c r="J5" s="25"/>
      <c r="K5" s="25"/>
      <c r="L5" s="25"/>
      <c r="M5" s="25"/>
      <c r="N5" s="26"/>
      <c r="O5" s="27" t="s">
        <v>19</v>
      </c>
      <c r="P5" s="28"/>
    </row>
    <row r="6" spans="8:16" ht="15.75" customHeight="1" x14ac:dyDescent="0.25">
      <c r="H6" s="29" t="s">
        <v>20</v>
      </c>
      <c r="I6" s="12" t="s">
        <v>21</v>
      </c>
      <c r="J6" s="10" t="s">
        <v>26</v>
      </c>
      <c r="K6" s="47" t="s">
        <v>24</v>
      </c>
      <c r="L6" s="47" t="s">
        <v>28</v>
      </c>
      <c r="M6" s="53" t="s">
        <v>27</v>
      </c>
      <c r="N6" s="50" t="s">
        <v>29</v>
      </c>
      <c r="O6" s="4">
        <v>0.15</v>
      </c>
      <c r="P6" s="30">
        <v>0.4</v>
      </c>
    </row>
    <row r="7" spans="8:16" ht="15" customHeight="1" x14ac:dyDescent="0.25">
      <c r="H7" s="31"/>
      <c r="I7" s="13"/>
      <c r="J7" s="11"/>
      <c r="K7" s="56"/>
      <c r="L7" s="56"/>
      <c r="M7" s="54"/>
      <c r="N7" s="51"/>
      <c r="O7" s="6"/>
      <c r="P7" s="32"/>
    </row>
    <row r="8" spans="8:16" ht="31.5" x14ac:dyDescent="0.25">
      <c r="H8" s="33" t="s">
        <v>30</v>
      </c>
      <c r="I8" s="5">
        <v>12082144</v>
      </c>
      <c r="J8" s="5">
        <v>288</v>
      </c>
      <c r="K8" s="56"/>
      <c r="L8" s="56"/>
      <c r="M8" s="54"/>
      <c r="N8" s="51"/>
      <c r="O8" s="6"/>
      <c r="P8" s="32"/>
    </row>
    <row r="9" spans="8:16" ht="15.75" x14ac:dyDescent="0.25">
      <c r="H9" s="34" t="s">
        <v>1</v>
      </c>
      <c r="I9" s="7">
        <v>582353</v>
      </c>
      <c r="J9" s="5">
        <v>257</v>
      </c>
      <c r="K9" s="56"/>
      <c r="L9" s="56"/>
      <c r="M9" s="54"/>
      <c r="N9" s="51"/>
      <c r="O9" s="6"/>
      <c r="P9" s="32"/>
    </row>
    <row r="10" spans="8:16" ht="15.75" x14ac:dyDescent="0.25">
      <c r="H10" s="34" t="s">
        <v>2</v>
      </c>
      <c r="I10" s="8">
        <v>685790</v>
      </c>
      <c r="J10" s="5">
        <v>272</v>
      </c>
      <c r="K10" s="56"/>
      <c r="L10" s="56"/>
      <c r="M10" s="54"/>
      <c r="N10" s="51"/>
      <c r="O10" s="6"/>
      <c r="P10" s="32"/>
    </row>
    <row r="11" spans="8:16" ht="15.75" x14ac:dyDescent="0.25">
      <c r="H11" s="34" t="s">
        <v>3</v>
      </c>
      <c r="I11" s="7">
        <v>771900</v>
      </c>
      <c r="J11" s="5">
        <v>251</v>
      </c>
      <c r="K11" s="56"/>
      <c r="L11" s="56"/>
      <c r="M11" s="54"/>
      <c r="N11" s="51"/>
      <c r="O11" s="6"/>
      <c r="P11" s="32"/>
    </row>
    <row r="12" spans="8:16" ht="15.75" x14ac:dyDescent="0.25">
      <c r="H12" s="34" t="s">
        <v>4</v>
      </c>
      <c r="I12" s="7">
        <v>31306</v>
      </c>
      <c r="J12" s="5">
        <v>227</v>
      </c>
      <c r="K12" s="56"/>
      <c r="L12" s="56"/>
      <c r="M12" s="54"/>
      <c r="N12" s="51"/>
      <c r="O12" s="6"/>
      <c r="P12" s="32"/>
    </row>
    <row r="13" spans="8:16" ht="15.75" x14ac:dyDescent="0.25">
      <c r="H13" s="34" t="s">
        <v>5</v>
      </c>
      <c r="I13" s="7">
        <v>17367</v>
      </c>
      <c r="J13" s="5">
        <v>270</v>
      </c>
      <c r="K13" s="56"/>
      <c r="L13" s="56"/>
      <c r="M13" s="54"/>
      <c r="N13" s="51"/>
      <c r="O13" s="6"/>
      <c r="P13" s="32"/>
    </row>
    <row r="14" spans="8:16" ht="15.75" x14ac:dyDescent="0.25">
      <c r="H14" s="34" t="s">
        <v>6</v>
      </c>
      <c r="I14" s="7">
        <v>191419</v>
      </c>
      <c r="J14" s="5">
        <v>222</v>
      </c>
      <c r="K14" s="56"/>
      <c r="L14" s="56"/>
      <c r="M14" s="54"/>
      <c r="N14" s="51"/>
      <c r="O14" s="6"/>
      <c r="P14" s="32"/>
    </row>
    <row r="15" spans="8:16" ht="15.75" x14ac:dyDescent="0.25">
      <c r="H15" s="34" t="s">
        <v>7</v>
      </c>
      <c r="I15" s="7">
        <v>62702</v>
      </c>
      <c r="J15" s="5">
        <v>163</v>
      </c>
      <c r="K15" s="56"/>
      <c r="L15" s="56"/>
      <c r="M15" s="54"/>
      <c r="N15" s="51"/>
      <c r="O15" s="6"/>
      <c r="P15" s="32"/>
    </row>
    <row r="16" spans="8:16" ht="15.75" x14ac:dyDescent="0.25">
      <c r="H16" s="34" t="s">
        <v>8</v>
      </c>
      <c r="I16" s="7">
        <v>416924</v>
      </c>
      <c r="J16" s="5">
        <v>234</v>
      </c>
      <c r="K16" s="56"/>
      <c r="L16" s="56"/>
      <c r="M16" s="54"/>
      <c r="N16" s="51"/>
      <c r="O16" s="6"/>
      <c r="P16" s="32"/>
    </row>
    <row r="17" spans="8:16" ht="15.75" x14ac:dyDescent="0.25">
      <c r="H17" s="34" t="s">
        <v>9</v>
      </c>
      <c r="I17" s="7">
        <v>75215</v>
      </c>
      <c r="J17" s="5">
        <v>228</v>
      </c>
      <c r="K17" s="56"/>
      <c r="L17" s="56"/>
      <c r="M17" s="54"/>
      <c r="N17" s="51"/>
      <c r="O17" s="6"/>
      <c r="P17" s="32"/>
    </row>
    <row r="18" spans="8:16" ht="15.75" x14ac:dyDescent="0.25">
      <c r="H18" s="34" t="s">
        <v>10</v>
      </c>
      <c r="I18" s="7">
        <v>568750</v>
      </c>
      <c r="J18" s="5">
        <v>239</v>
      </c>
      <c r="K18" s="56"/>
      <c r="L18" s="56"/>
      <c r="M18" s="54"/>
      <c r="N18" s="51"/>
      <c r="O18" s="6"/>
      <c r="P18" s="32"/>
    </row>
    <row r="19" spans="8:16" ht="15.75" x14ac:dyDescent="0.25">
      <c r="H19" s="34" t="s">
        <v>11</v>
      </c>
      <c r="I19" s="7">
        <v>30425</v>
      </c>
      <c r="J19" s="5">
        <v>199</v>
      </c>
      <c r="K19" s="56"/>
      <c r="L19" s="56"/>
      <c r="M19" s="54"/>
      <c r="N19" s="51"/>
      <c r="O19" s="6"/>
      <c r="P19" s="32"/>
    </row>
    <row r="20" spans="8:16" ht="15.75" x14ac:dyDescent="0.25">
      <c r="H20" s="34" t="s">
        <v>12</v>
      </c>
      <c r="I20" s="7">
        <v>150858</v>
      </c>
      <c r="J20" s="5">
        <v>254</v>
      </c>
      <c r="K20" s="56"/>
      <c r="L20" s="56"/>
      <c r="M20" s="54"/>
      <c r="N20" s="51"/>
      <c r="O20" s="6"/>
      <c r="P20" s="32"/>
    </row>
    <row r="21" spans="8:16" ht="15.75" x14ac:dyDescent="0.25">
      <c r="H21" s="34" t="s">
        <v>13</v>
      </c>
      <c r="I21" s="7">
        <v>68879</v>
      </c>
      <c r="J21" s="5">
        <v>222</v>
      </c>
      <c r="K21" s="56"/>
      <c r="L21" s="56"/>
      <c r="M21" s="54"/>
      <c r="N21" s="51"/>
      <c r="O21" s="6"/>
      <c r="P21" s="32"/>
    </row>
    <row r="22" spans="8:16" ht="15.75" x14ac:dyDescent="0.25">
      <c r="H22" s="33" t="s">
        <v>14</v>
      </c>
      <c r="I22" s="5">
        <v>309056</v>
      </c>
      <c r="J22" s="5">
        <v>251</v>
      </c>
      <c r="K22" s="56"/>
      <c r="L22" s="56"/>
      <c r="M22" s="54"/>
      <c r="N22" s="51"/>
      <c r="O22" s="6"/>
      <c r="P22" s="32"/>
    </row>
    <row r="23" spans="8:16" ht="15.75" x14ac:dyDescent="0.25">
      <c r="H23" s="33" t="s">
        <v>15</v>
      </c>
      <c r="I23" s="5">
        <v>340903</v>
      </c>
      <c r="J23" s="5">
        <v>222</v>
      </c>
      <c r="K23" s="56"/>
      <c r="L23" s="56"/>
      <c r="M23" s="54"/>
      <c r="N23" s="51"/>
      <c r="O23" s="6"/>
      <c r="P23" s="32"/>
    </row>
    <row r="24" spans="8:16" ht="15.75" x14ac:dyDescent="0.25">
      <c r="H24" s="35" t="s">
        <v>16</v>
      </c>
      <c r="I24" s="36">
        <v>314500</v>
      </c>
      <c r="J24" s="37">
        <v>242</v>
      </c>
      <c r="K24" s="56"/>
      <c r="L24" s="56"/>
      <c r="M24" s="54"/>
      <c r="N24" s="51"/>
      <c r="O24" s="6"/>
      <c r="P24" s="32"/>
    </row>
    <row r="25" spans="8:16" ht="32.25" thickBot="1" x14ac:dyDescent="0.3">
      <c r="H25" s="60" t="s">
        <v>31</v>
      </c>
      <c r="I25" s="59">
        <f>SUM(I9:I24)</f>
        <v>4618347</v>
      </c>
      <c r="J25" s="61">
        <f>(J9*I9+J10*I10+J11*I11+J12*I12+J13*I13+J14*I14+J15*I15+J16*I16+J17*I17+J18*I18+J19*I19+J20*I20+J21*I21+J22*I22+J23*I23+J24*I24)/SUM(I9:I24)</f>
        <v>245.56928052396236</v>
      </c>
      <c r="K25" s="57"/>
      <c r="L25" s="57"/>
      <c r="M25" s="55"/>
      <c r="N25" s="52"/>
      <c r="O25" s="49"/>
      <c r="P25" s="48"/>
    </row>
    <row r="26" spans="8:16" ht="32.25" thickBot="1" x14ac:dyDescent="0.3">
      <c r="H26" s="38" t="s">
        <v>23</v>
      </c>
      <c r="I26" s="39">
        <f>SUM(I8:I24)</f>
        <v>16700491</v>
      </c>
      <c r="J26" s="44">
        <f>(J25*I25+J8*I8)/I26</f>
        <v>276.2662260648504</v>
      </c>
      <c r="K26" s="58">
        <v>0.16</v>
      </c>
      <c r="L26" s="40">
        <v>0.02</v>
      </c>
      <c r="M26" s="41">
        <f>0.16*J26*I26/1000</f>
        <v>738205.05951999989</v>
      </c>
      <c r="N26" s="42">
        <f>0.02*M26</f>
        <v>14764.101190399999</v>
      </c>
      <c r="O26" s="43">
        <f>O6*N26</f>
        <v>2214.6151785599995</v>
      </c>
      <c r="P26" s="44">
        <f>P6*N26</f>
        <v>5905.6404761599997</v>
      </c>
    </row>
    <row r="27" spans="8:16" ht="15.75" x14ac:dyDescent="0.25">
      <c r="H27" s="14"/>
      <c r="I27" s="15"/>
      <c r="J27" s="16"/>
      <c r="K27" s="17"/>
      <c r="L27" s="17"/>
      <c r="M27" s="18"/>
      <c r="N27" s="19"/>
      <c r="O27" s="16"/>
      <c r="P27" s="16"/>
    </row>
    <row r="28" spans="8:16" x14ac:dyDescent="0.25">
      <c r="H28" s="1" t="s">
        <v>22</v>
      </c>
      <c r="I28" s="1"/>
      <c r="J28" s="9"/>
    </row>
    <row r="29" spans="8:16" ht="18" customHeight="1" x14ac:dyDescent="0.25">
      <c r="H29" s="2"/>
      <c r="I29" s="2"/>
      <c r="J29" s="9"/>
    </row>
    <row r="30" spans="8:16" ht="18" customHeight="1" x14ac:dyDescent="0.25">
      <c r="H30" s="45" t="s">
        <v>17</v>
      </c>
      <c r="I30" s="3"/>
      <c r="J30" s="9"/>
    </row>
    <row r="31" spans="8:16" ht="32.25" customHeight="1" x14ac:dyDescent="0.25">
      <c r="H31" s="46" t="s">
        <v>25</v>
      </c>
      <c r="I31" s="9"/>
      <c r="J31" s="9"/>
    </row>
    <row r="32" spans="8:16" x14ac:dyDescent="0.25">
      <c r="H32" s="9"/>
      <c r="I32" s="9"/>
      <c r="J32" s="9"/>
    </row>
  </sheetData>
  <mergeCells count="13">
    <mergeCell ref="H6:H7"/>
    <mergeCell ref="H28:I29"/>
    <mergeCell ref="H3:I4"/>
    <mergeCell ref="P6:P25"/>
    <mergeCell ref="O6:O25"/>
    <mergeCell ref="N6:N25"/>
    <mergeCell ref="M6:M25"/>
    <mergeCell ref="L6:L25"/>
    <mergeCell ref="K6:K25"/>
    <mergeCell ref="O5:P5"/>
    <mergeCell ref="H5:N5"/>
    <mergeCell ref="J6:J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</dc:creator>
  <cp:lastModifiedBy>Romain</cp:lastModifiedBy>
  <dcterms:created xsi:type="dcterms:W3CDTF">2019-03-18T11:23:18Z</dcterms:created>
  <dcterms:modified xsi:type="dcterms:W3CDTF">2019-03-18T15:48:20Z</dcterms:modified>
</cp:coreProperties>
</file>