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EA\AGO &amp; DCR WORK\knock down seqs 2016\miRNA submitted\submitted version\2nd analysis\"/>
    </mc:Choice>
  </mc:AlternateContent>
  <xr:revisionPtr revIDLastSave="0" documentId="13_ncr:1_{DC274C06-CDC5-4EC7-9B86-B52077351884}" xr6:coauthVersionLast="34" xr6:coauthVersionMax="34" xr10:uidLastSave="{00000000-0000-0000-0000-000000000000}"/>
  <bookViews>
    <workbookView xWindow="480" yWindow="120" windowWidth="20730" windowHeight="11760" xr2:uid="{00000000-000D-0000-FFFF-FFFF00000000}"/>
  </bookViews>
  <sheets>
    <sheet name="Sheet1" sheetId="1" r:id="rId1"/>
    <sheet name="Sheet2" sheetId="4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10" i="1"/>
  <c r="N11" i="1"/>
  <c r="N12" i="1"/>
  <c r="N13" i="1"/>
  <c r="N14" i="1"/>
  <c r="N15" i="1"/>
  <c r="N17" i="1"/>
  <c r="N18" i="1"/>
  <c r="N19" i="1"/>
  <c r="N21" i="1"/>
  <c r="N22" i="1"/>
  <c r="N23" i="1"/>
  <c r="N25" i="1"/>
  <c r="N27" i="1"/>
  <c r="N28" i="1"/>
  <c r="N29" i="1"/>
  <c r="N30" i="1"/>
  <c r="N32" i="1"/>
  <c r="N34" i="1"/>
  <c r="N36" i="1"/>
  <c r="N37" i="1"/>
  <c r="N39" i="1"/>
  <c r="N41" i="1"/>
  <c r="N43" i="1"/>
  <c r="N45" i="1"/>
  <c r="N46" i="1"/>
  <c r="N51" i="1"/>
  <c r="N53" i="1"/>
  <c r="N54" i="1"/>
  <c r="N55" i="1"/>
  <c r="N5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" i="1"/>
  <c r="J2" i="1"/>
  <c r="I2" i="1"/>
  <c r="M2" i="1" s="1"/>
  <c r="H2" i="1"/>
  <c r="L2" i="1" s="1"/>
  <c r="N2" i="1" l="1"/>
</calcChain>
</file>

<file path=xl/sharedStrings.xml><?xml version="1.0" encoding="utf-8"?>
<sst xmlns="http://schemas.openxmlformats.org/spreadsheetml/2006/main" count="204" uniqueCount="174">
  <si>
    <t>miRNA Name</t>
  </si>
  <si>
    <t>Mature sequence</t>
  </si>
  <si>
    <t>TGGAATGTAAAGAAGTATGGAG</t>
  </si>
  <si>
    <t>TAAATGCACTATCTGGTACGAC</t>
  </si>
  <si>
    <t>TAATACTGTCAGGTAAAGATGTC</t>
  </si>
  <si>
    <t>TCATACAGCTAGATAACCAAAGA</t>
  </si>
  <si>
    <t>TGGCAAGATGTCGGCATAGCTG</t>
  </si>
  <si>
    <t>CGTAACTTCGGGATAAGGATTGGCTCTGA</t>
  </si>
  <si>
    <t>AATGGCACTGGAAGAATTCACGG</t>
  </si>
  <si>
    <t>TGTTAACTGTAAGACTGTGTCT</t>
  </si>
  <si>
    <t>AAATATCAGCTGGTAATTCTG</t>
  </si>
  <si>
    <t>TGGACGGAGAACTGATAAGGGC</t>
  </si>
  <si>
    <t>TGACTAGATCCACACTCATT</t>
  </si>
  <si>
    <t>ATTGTACTTCATCAGGTGCTCTGG</t>
  </si>
  <si>
    <t>CTGTCATGGAATTGCTCTCTTT</t>
  </si>
  <si>
    <t>AACCCGTAAATCCGAACTTGTG</t>
  </si>
  <si>
    <t>TCGGTGGGACTTTCGTCCGTTT</t>
  </si>
  <si>
    <t>CCTGGAATTAAGTTGACTGTGCA</t>
  </si>
  <si>
    <t>TAAAGTAAATAGTCTGGATTGATG</t>
  </si>
  <si>
    <t>TCCCTGAGACCCTAACTTGTGA</t>
  </si>
  <si>
    <t>AGCTCATCAAAGCTGGCTGTGATA</t>
  </si>
  <si>
    <t>GTGCATTGTAGTCGCATTGTC</t>
  </si>
  <si>
    <t>CAACAAAATCACTAGTCTTCCA</t>
  </si>
  <si>
    <t>AGATATGTTTGATATTCTTG</t>
  </si>
  <si>
    <t>ATATTGTCCTGTCACAGCAG</t>
  </si>
  <si>
    <t>CTATACAACGTGCTAGCTTTCT</t>
  </si>
  <si>
    <t>GGCATTCACCGCGTGCCTTA</t>
  </si>
  <si>
    <t>CTTGTGCGTGTGACAGCGG</t>
  </si>
  <si>
    <t>CTAAGTACTAGTGCCGCAGGAGA</t>
  </si>
  <si>
    <t>TTGAGCAAAATTTCAGGTGT</t>
  </si>
  <si>
    <t>TGTGATGTGACGTAGTGGAAC</t>
  </si>
  <si>
    <t>CTAAGGAAATAGTAGCCGTGAT</t>
  </si>
  <si>
    <t>TATTGCTTGAGAATACACGTAG</t>
  </si>
  <si>
    <t>TTGGTCCCCTTCAACCAGCTG</t>
  </si>
  <si>
    <t>TATCACAGCCATTTTGACGAGT</t>
  </si>
  <si>
    <t>TTTGTTCGTTTGGCTTAAGTT</t>
  </si>
  <si>
    <t>TATCACAGTGGCTGTTCTTTTT</t>
  </si>
  <si>
    <t>AAATCAGCTTTCAAAATGATCTCAC</t>
  </si>
  <si>
    <t>AAACCTCTCTAGAACCGAATTTG</t>
  </si>
  <si>
    <t>AACAAATTCGGATCTACAGGGT</t>
  </si>
  <si>
    <t>AAGAGCACGGTATGAAGTTCCTA</t>
  </si>
  <si>
    <t>TAGGAACTCTATACCTCGCT</t>
  </si>
  <si>
    <t>CTAAATAATCAAGTTCGGTCAACTTT</t>
  </si>
  <si>
    <t>TGGCAGTGTGGTTAGCTGGTT</t>
  </si>
  <si>
    <t>GGCTTTCTGAGCAACAATCAAAA</t>
  </si>
  <si>
    <t>Gene family</t>
  </si>
  <si>
    <t>MIPF0000038; mir-1</t>
  </si>
  <si>
    <t>MIPF0000156; mir-277</t>
  </si>
  <si>
    <t>MIPF0000019; mir-8</t>
  </si>
  <si>
    <t>MIPF0000014; mir-9</t>
  </si>
  <si>
    <t>MIPF0000064; mir-31</t>
  </si>
  <si>
    <t>MIPF0001965; mir-6497</t>
  </si>
  <si>
    <t>MIPF0000122; mir-263</t>
  </si>
  <si>
    <t>MIPF0000852; mir-999</t>
  </si>
  <si>
    <t>MIPF0000054; mir-216</t>
  </si>
  <si>
    <t>MIPF0000059; mir-184</t>
  </si>
  <si>
    <t>MIPF0000184; mir-279</t>
  </si>
  <si>
    <t>MIPF0000158; mir-305</t>
  </si>
  <si>
    <t>MIPF0000087; mir-46</t>
  </si>
  <si>
    <t>MIPF0000033; mir-10</t>
  </si>
  <si>
    <t>MIPF0000155; mir-278</t>
  </si>
  <si>
    <t>MIPF0000228; mir-284</t>
  </si>
  <si>
    <t>MIPF0000859; mir-987</t>
  </si>
  <si>
    <t>MIPF0000049; mir-2</t>
  </si>
  <si>
    <t>MIPF0000070; mir-33</t>
  </si>
  <si>
    <t>MIPF0000124; mir-276</t>
  </si>
  <si>
    <t>MIPF0000153; bantam</t>
  </si>
  <si>
    <t>MIPF0000022; mir-7</t>
  </si>
  <si>
    <t>MIPF0000449; mir-996</t>
  </si>
  <si>
    <t>MIPF0000303; lin-4</t>
  </si>
  <si>
    <t>MIPF0000119; mir-6</t>
  </si>
  <si>
    <t>MIPF0000152; mir-87</t>
  </si>
  <si>
    <t>MIPF0000021; mir-124</t>
  </si>
  <si>
    <t>MIPF0000076; mir-190</t>
  </si>
  <si>
    <t>MIPF0000086; mir-210</t>
  </si>
  <si>
    <t>MIPF0000133; mir-449</t>
  </si>
  <si>
    <t>MIPF0000885; mir-989</t>
  </si>
  <si>
    <t>MIPF0001045; mir-994</t>
  </si>
  <si>
    <t>MIPF0000141; mir-315</t>
  </si>
  <si>
    <t>MIPF0000002; let-7</t>
  </si>
  <si>
    <t>MIPF0000701; mir-1000</t>
  </si>
  <si>
    <t>MIPF0000285; mir-252</t>
  </si>
  <si>
    <t>MIPF0000106; mir-137</t>
  </si>
  <si>
    <t>MIPF0000029; mir-133</t>
  </si>
  <si>
    <t>MIPF0000049; mir-2</t>
  </si>
  <si>
    <t>MIPF0000114; mir-375</t>
  </si>
  <si>
    <t>miR-276-5p</t>
  </si>
  <si>
    <t>miR-276-3p</t>
  </si>
  <si>
    <t>miR-1-3p</t>
  </si>
  <si>
    <t>miR-277-3p</t>
  </si>
  <si>
    <t>bantam-5p</t>
  </si>
  <si>
    <t>miR-8-3p</t>
  </si>
  <si>
    <t>miR-9-3p</t>
  </si>
  <si>
    <t>miR-6497</t>
  </si>
  <si>
    <t>miR-283-5p</t>
  </si>
  <si>
    <t>miR-7-3p</t>
  </si>
  <si>
    <t>miR-996-3p</t>
  </si>
  <si>
    <t>miR-184-3p</t>
  </si>
  <si>
    <t>miR-263-5p</t>
  </si>
  <si>
    <t>miR-999-3p</t>
  </si>
  <si>
    <t>miR-10-5p</t>
  </si>
  <si>
    <t>miR-10-3p</t>
  </si>
  <si>
    <t>miR-279-3p</t>
  </si>
  <si>
    <t>miR-305-5p</t>
  </si>
  <si>
    <t>miR-281-3p</t>
  </si>
  <si>
    <t>miR-100-5p</t>
  </si>
  <si>
    <t>miR-278-3p</t>
  </si>
  <si>
    <t>miR-284-5p</t>
  </si>
  <si>
    <t>lin-4-5p</t>
  </si>
  <si>
    <t>miR-987-5p</t>
  </si>
  <si>
    <t>miR-2-5p</t>
  </si>
  <si>
    <t>miR-33-5p</t>
  </si>
  <si>
    <t>miR-6-3p</t>
  </si>
  <si>
    <t>miR-87-3p</t>
  </si>
  <si>
    <t>miR-124-5p</t>
  </si>
  <si>
    <t>miR-190-5p</t>
  </si>
  <si>
    <t>miR-210-3p</t>
  </si>
  <si>
    <t>miR-449-3p</t>
  </si>
  <si>
    <t>miR-989-3p</t>
  </si>
  <si>
    <t>miR-994-5p</t>
  </si>
  <si>
    <t>miR-315-5p</t>
  </si>
  <si>
    <t>let-7-3p</t>
  </si>
  <si>
    <t>miR-1000-5p</t>
  </si>
  <si>
    <t>miR-252-5p</t>
  </si>
  <si>
    <t>miR-137-3p</t>
  </si>
  <si>
    <t>miR-133-3p</t>
  </si>
  <si>
    <t>miR-13-3p</t>
  </si>
  <si>
    <t>miR-375-3p</t>
  </si>
  <si>
    <t xml:space="preserve"> Asymptomatic  raw RC R1</t>
  </si>
  <si>
    <t>Symptomatic raw RC R1</t>
  </si>
  <si>
    <t xml:space="preserve"> Asymptomatic  raw RC R2</t>
  </si>
  <si>
    <t>Symptomatic raw RC R2</t>
  </si>
  <si>
    <t xml:space="preserve"> Asymptomatic  Normalized RC R1</t>
  </si>
  <si>
    <t>Symptomatic Normalized RC R1</t>
  </si>
  <si>
    <t>Symptomatic Normalized RC R2</t>
  </si>
  <si>
    <t xml:space="preserve"> Asymptomatic  Normalized RC R2</t>
  </si>
  <si>
    <t>Mean_Asymptomatic  Normalized RC</t>
  </si>
  <si>
    <t>Mean_Symptomatic  Normalized RC</t>
  </si>
  <si>
    <r>
      <t>Log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FC</t>
    </r>
  </si>
  <si>
    <t>NA</t>
  </si>
  <si>
    <t>miR-1-5p</t>
  </si>
  <si>
    <t>CTTCCATACTTCTTTACATTCCA</t>
  </si>
  <si>
    <t>miR-8-5p</t>
  </si>
  <si>
    <t>CATCTTACCGGGCAGCATTATAA</t>
  </si>
  <si>
    <t>miR-9-5p</t>
  </si>
  <si>
    <t>TCTTTGGTATTCTAGCTGTAAA</t>
  </si>
  <si>
    <t>miR-305-3p</t>
  </si>
  <si>
    <t>CGGCACATGTTGAAGTACATTCAA</t>
  </si>
  <si>
    <t>miR-281-5p</t>
  </si>
  <si>
    <t>AAGAGAGCTATCTGTCGACAGTA</t>
  </si>
  <si>
    <t>lin-4-3p</t>
  </si>
  <si>
    <t>ACAAGTTTTGATCTCAGGTATA</t>
  </si>
  <si>
    <t>miR-449-5p</t>
  </si>
  <si>
    <t>TGGCAGTGTGGTTAGCTGGTTA</t>
  </si>
  <si>
    <t>let-7-5p</t>
  </si>
  <si>
    <t>CGAGGTAGTAGGTTGTATAGTA</t>
  </si>
  <si>
    <t>miR-14-3p</t>
  </si>
  <si>
    <t>TCAGTCTTTTTCTCCCTCCTATC</t>
  </si>
  <si>
    <t>miR-11-3p</t>
  </si>
  <si>
    <t>CATCACAGTCTGCGTTCTTGCA</t>
  </si>
  <si>
    <t>miR-67-3p</t>
  </si>
  <si>
    <t>TCACAACCTCTTTGAGTGAGCTA</t>
  </si>
  <si>
    <t>miR-927-3p</t>
  </si>
  <si>
    <t>TGGTAAAGCGTAGGAATTCTAAA</t>
  </si>
  <si>
    <t>miR-927-5p</t>
  </si>
  <si>
    <t>TTTAGAATTCCTCCGCTTTACCA</t>
  </si>
  <si>
    <t>miR-275-3p</t>
  </si>
  <si>
    <t>TCCGGTACCTGAAGTAGCGCGCGA</t>
  </si>
  <si>
    <t>MIPF0000182; mir-14</t>
  </si>
  <si>
    <t>MIPF0000252; mir-11</t>
  </si>
  <si>
    <t>MIPF0000293; mir-67</t>
  </si>
  <si>
    <t>MIPF0000452; mir-927</t>
  </si>
  <si>
    <t>MIPF0000187; mir-275</t>
  </si>
  <si>
    <t>miR-31-5p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</si>
</sst>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8" fillId="0" borderId="1" xfId="3" applyFont="1" applyFill="1" applyBorder="1"/>
    <xf numFmtId="0" fontId="8" fillId="0" borderId="0" xfId="3" applyFont="1"/>
    <xf numFmtId="0" fontId="8" fillId="0" borderId="0" xfId="3" applyFont="1" applyFill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/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46" zoomScale="80" zoomScaleNormal="80" workbookViewId="0">
      <selection activeCell="A12" sqref="A12"/>
    </sheetView>
  </sheetViews>
  <sheetFormatPr defaultColWidth="9.1796875" defaultRowHeight="14" x14ac:dyDescent="0.3"/>
  <cols>
    <col min="1" max="1" width="14.1796875" style="4" bestFit="1" customWidth="1"/>
    <col min="2" max="2" width="46.54296875" style="5" bestFit="1" customWidth="1"/>
    <col min="3" max="3" width="24" style="4" bestFit="1" customWidth="1"/>
    <col min="4" max="4" width="28" style="4" bestFit="1" customWidth="1"/>
    <col min="5" max="5" width="24.36328125" style="4" bestFit="1" customWidth="1"/>
    <col min="6" max="6" width="26.7265625" style="4" bestFit="1" customWidth="1"/>
    <col min="7" max="7" width="24.36328125" style="4" bestFit="1" customWidth="1"/>
    <col min="8" max="8" width="34.1796875" style="4" bestFit="1" customWidth="1"/>
    <col min="9" max="9" width="32" style="4" customWidth="1"/>
    <col min="10" max="10" width="34.1796875" style="4" bestFit="1" customWidth="1"/>
    <col min="11" max="11" width="32" style="4" bestFit="1" customWidth="1"/>
    <col min="12" max="12" width="38.7265625" style="4" bestFit="1" customWidth="1"/>
    <col min="13" max="13" width="37.453125" style="4" bestFit="1" customWidth="1"/>
    <col min="14" max="14" width="8.7265625" style="14" bestFit="1" customWidth="1"/>
    <col min="15" max="16384" width="9.1796875" style="4"/>
  </cols>
  <sheetData>
    <row r="1" spans="1:14" s="3" customFormat="1" ht="18" x14ac:dyDescent="0.45">
      <c r="A1" s="2" t="s">
        <v>0</v>
      </c>
      <c r="B1" s="6" t="s">
        <v>1</v>
      </c>
      <c r="C1" s="6" t="s">
        <v>45</v>
      </c>
      <c r="D1" s="2" t="s">
        <v>128</v>
      </c>
      <c r="E1" s="2" t="s">
        <v>129</v>
      </c>
      <c r="F1" s="2" t="s">
        <v>130</v>
      </c>
      <c r="G1" s="2" t="s">
        <v>131</v>
      </c>
      <c r="H1" s="2" t="s">
        <v>132</v>
      </c>
      <c r="I1" s="2" t="s">
        <v>133</v>
      </c>
      <c r="J1" s="2" t="s">
        <v>135</v>
      </c>
      <c r="K1" s="2" t="s">
        <v>134</v>
      </c>
      <c r="L1" s="2" t="s">
        <v>136</v>
      </c>
      <c r="M1" s="2" t="s">
        <v>137</v>
      </c>
      <c r="N1" s="12" t="s">
        <v>138</v>
      </c>
    </row>
    <row r="2" spans="1:14" ht="15.5" x14ac:dyDescent="0.35">
      <c r="A2" s="1" t="s">
        <v>87</v>
      </c>
      <c r="B2" s="7" t="s">
        <v>40</v>
      </c>
      <c r="C2" s="1" t="s">
        <v>65</v>
      </c>
      <c r="D2" s="5">
        <v>6</v>
      </c>
      <c r="E2" s="5">
        <v>3</v>
      </c>
      <c r="F2" s="5">
        <v>16</v>
      </c>
      <c r="G2" s="5">
        <v>16</v>
      </c>
      <c r="H2" s="11">
        <f>D2/4567*1000000</f>
        <v>1313.7727173199037</v>
      </c>
      <c r="I2" s="11">
        <f>E2/4456*1000000</f>
        <v>673.24955116696594</v>
      </c>
      <c r="J2" s="11">
        <f>F2/15599*1000000</f>
        <v>1025.7067760753894</v>
      </c>
      <c r="K2" s="11">
        <f>G2/11853*1000000</f>
        <v>1349.8692314182063</v>
      </c>
      <c r="L2" s="11">
        <f>AVERAGE(H2,J2)</f>
        <v>1169.7397466976465</v>
      </c>
      <c r="M2" s="11">
        <f>AVERAGE(I2,K2)</f>
        <v>1011.559391292586</v>
      </c>
      <c r="N2" s="13">
        <f>LOG(M2/L2,(2))</f>
        <v>-0.20960655609868042</v>
      </c>
    </row>
    <row r="3" spans="1:14" ht="15.5" x14ac:dyDescent="0.35">
      <c r="A3" s="1" t="s">
        <v>86</v>
      </c>
      <c r="B3" s="7" t="s">
        <v>41</v>
      </c>
      <c r="C3" s="1" t="s">
        <v>65</v>
      </c>
      <c r="D3" s="5">
        <v>4</v>
      </c>
      <c r="E3" s="5">
        <v>9</v>
      </c>
      <c r="F3" s="5">
        <v>23</v>
      </c>
      <c r="G3" s="5">
        <v>17</v>
      </c>
      <c r="H3" s="11">
        <f t="shared" ref="H3:H58" si="0">D3/4567*1000000</f>
        <v>875.84847821326912</v>
      </c>
      <c r="I3" s="11">
        <f t="shared" ref="I3:I58" si="1">E3/4456*1000000</f>
        <v>2019.7486535008975</v>
      </c>
      <c r="J3" s="11">
        <f t="shared" ref="J3:J58" si="2">F3/15599*1000000</f>
        <v>1474.4534906083725</v>
      </c>
      <c r="K3" s="11">
        <f t="shared" ref="K3:K58" si="3">G3/11853*1000000</f>
        <v>1434.2360583818443</v>
      </c>
      <c r="L3" s="11">
        <f t="shared" ref="L3:L58" si="4">AVERAGE(H3,J3)</f>
        <v>1175.1509844108209</v>
      </c>
      <c r="M3" s="11">
        <f t="shared" ref="M3:M58" si="5">AVERAGE(I3,K3)</f>
        <v>1726.992355941371</v>
      </c>
      <c r="N3" s="13">
        <f t="shared" ref="N3:N56" si="6">LOG(M3/L3,(2))</f>
        <v>0.55541556978604145</v>
      </c>
    </row>
    <row r="4" spans="1:14" ht="15.5" x14ac:dyDescent="0.35">
      <c r="A4" s="1" t="s">
        <v>88</v>
      </c>
      <c r="B4" s="8" t="s">
        <v>2</v>
      </c>
      <c r="C4" s="1" t="s">
        <v>46</v>
      </c>
      <c r="D4" s="5">
        <v>97</v>
      </c>
      <c r="E4" s="5">
        <v>111</v>
      </c>
      <c r="F4" s="5">
        <v>585</v>
      </c>
      <c r="G4" s="5">
        <v>322</v>
      </c>
      <c r="H4" s="11">
        <f t="shared" si="0"/>
        <v>21239.325596671773</v>
      </c>
      <c r="I4" s="11">
        <f t="shared" si="1"/>
        <v>24910.233393177736</v>
      </c>
      <c r="J4" s="11">
        <f t="shared" si="2"/>
        <v>37502.404000256429</v>
      </c>
      <c r="K4" s="11">
        <f t="shared" si="3"/>
        <v>27166.118282291402</v>
      </c>
      <c r="L4" s="11">
        <f t="shared" si="4"/>
        <v>29370.864798464099</v>
      </c>
      <c r="M4" s="11">
        <f t="shared" si="5"/>
        <v>26038.175837734569</v>
      </c>
      <c r="N4" s="13">
        <f t="shared" si="6"/>
        <v>-0.17375736429759689</v>
      </c>
    </row>
    <row r="5" spans="1:14" ht="15.5" x14ac:dyDescent="0.35">
      <c r="A5" s="5" t="s">
        <v>140</v>
      </c>
      <c r="B5" s="15" t="s">
        <v>141</v>
      </c>
      <c r="C5" s="1" t="s">
        <v>46</v>
      </c>
      <c r="D5" s="5">
        <v>11</v>
      </c>
      <c r="E5" s="5">
        <v>6</v>
      </c>
      <c r="F5" s="5">
        <v>36</v>
      </c>
      <c r="G5" s="5">
        <v>27</v>
      </c>
      <c r="H5" s="11">
        <f t="shared" si="0"/>
        <v>2408.5833150864901</v>
      </c>
      <c r="I5" s="11">
        <f t="shared" si="1"/>
        <v>1346.4991023339319</v>
      </c>
      <c r="J5" s="11">
        <f t="shared" si="2"/>
        <v>2307.840246169626</v>
      </c>
      <c r="K5" s="11">
        <f t="shared" si="3"/>
        <v>2277.9043280182232</v>
      </c>
      <c r="L5" s="11">
        <f t="shared" si="4"/>
        <v>2358.211780628058</v>
      </c>
      <c r="M5" s="11">
        <f t="shared" si="5"/>
        <v>1812.2017151760774</v>
      </c>
      <c r="N5" s="13">
        <f t="shared" si="6"/>
        <v>-0.37994973631846563</v>
      </c>
    </row>
    <row r="6" spans="1:14" ht="15.5" x14ac:dyDescent="0.35">
      <c r="A6" s="1" t="s">
        <v>89</v>
      </c>
      <c r="B6" s="8" t="s">
        <v>3</v>
      </c>
      <c r="C6" s="9" t="s">
        <v>47</v>
      </c>
      <c r="D6" s="5">
        <v>45</v>
      </c>
      <c r="E6" s="5">
        <v>27</v>
      </c>
      <c r="F6" s="5">
        <v>118</v>
      </c>
      <c r="G6" s="5">
        <v>106</v>
      </c>
      <c r="H6" s="11">
        <f t="shared" si="0"/>
        <v>9853.2953798992767</v>
      </c>
      <c r="I6" s="11">
        <f t="shared" si="1"/>
        <v>6059.2459605026925</v>
      </c>
      <c r="J6" s="11">
        <f t="shared" si="2"/>
        <v>7564.5874735559973</v>
      </c>
      <c r="K6" s="11">
        <f t="shared" si="3"/>
        <v>8942.8836581456162</v>
      </c>
      <c r="L6" s="11">
        <f t="shared" si="4"/>
        <v>8708.941426727637</v>
      </c>
      <c r="M6" s="11">
        <f t="shared" si="5"/>
        <v>7501.0648093241543</v>
      </c>
      <c r="N6" s="13">
        <f t="shared" si="6"/>
        <v>-0.2154019625723185</v>
      </c>
    </row>
    <row r="7" spans="1:14" ht="15.5" x14ac:dyDescent="0.35">
      <c r="A7" s="1" t="s">
        <v>90</v>
      </c>
      <c r="B7" s="7" t="s">
        <v>37</v>
      </c>
      <c r="C7" s="1" t="s">
        <v>66</v>
      </c>
      <c r="D7" s="5">
        <v>7</v>
      </c>
      <c r="E7" s="5">
        <v>8</v>
      </c>
      <c r="F7" s="5">
        <v>42</v>
      </c>
      <c r="G7" s="5">
        <v>25</v>
      </c>
      <c r="H7" s="11">
        <f t="shared" si="0"/>
        <v>1532.734836873221</v>
      </c>
      <c r="I7" s="11">
        <f t="shared" si="1"/>
        <v>1795.3321364452424</v>
      </c>
      <c r="J7" s="11">
        <f t="shared" si="2"/>
        <v>2692.4802871978973</v>
      </c>
      <c r="K7" s="11">
        <f t="shared" si="3"/>
        <v>2109.1706740909476</v>
      </c>
      <c r="L7" s="11">
        <f t="shared" si="4"/>
        <v>2112.6075620355591</v>
      </c>
      <c r="M7" s="11">
        <f t="shared" si="5"/>
        <v>1952.2514052680949</v>
      </c>
      <c r="N7" s="13">
        <f t="shared" si="6"/>
        <v>-0.11388594619828939</v>
      </c>
    </row>
    <row r="8" spans="1:14" ht="15.5" x14ac:dyDescent="0.35">
      <c r="A8" s="1" t="s">
        <v>91</v>
      </c>
      <c r="B8" s="8" t="s">
        <v>4</v>
      </c>
      <c r="C8" s="9" t="s">
        <v>48</v>
      </c>
      <c r="D8" s="5">
        <v>25</v>
      </c>
      <c r="E8" s="5">
        <v>24</v>
      </c>
      <c r="F8" s="5">
        <v>156</v>
      </c>
      <c r="G8" s="5">
        <v>135</v>
      </c>
      <c r="H8" s="11">
        <f t="shared" si="0"/>
        <v>5474.052988832932</v>
      </c>
      <c r="I8" s="11">
        <f t="shared" si="1"/>
        <v>5385.9964093357275</v>
      </c>
      <c r="J8" s="11">
        <f t="shared" si="2"/>
        <v>10000.641066735048</v>
      </c>
      <c r="K8" s="11">
        <f t="shared" si="3"/>
        <v>11389.521640091118</v>
      </c>
      <c r="L8" s="11">
        <f t="shared" si="4"/>
        <v>7737.3470277839897</v>
      </c>
      <c r="M8" s="11">
        <f t="shared" si="5"/>
        <v>8387.7590247134231</v>
      </c>
      <c r="N8" s="13">
        <f t="shared" si="6"/>
        <v>0.11644643264582223</v>
      </c>
    </row>
    <row r="9" spans="1:14" ht="15.5" x14ac:dyDescent="0.35">
      <c r="A9" s="5" t="s">
        <v>142</v>
      </c>
      <c r="B9" s="15" t="s">
        <v>143</v>
      </c>
      <c r="C9" s="9" t="s">
        <v>48</v>
      </c>
      <c r="D9" s="5">
        <v>3</v>
      </c>
      <c r="E9" s="5">
        <v>0</v>
      </c>
      <c r="F9" s="5">
        <v>4</v>
      </c>
      <c r="G9" s="5">
        <v>0</v>
      </c>
      <c r="H9" s="11">
        <f t="shared" si="0"/>
        <v>656.88635865995184</v>
      </c>
      <c r="I9" s="11">
        <f t="shared" si="1"/>
        <v>0</v>
      </c>
      <c r="J9" s="11">
        <f t="shared" si="2"/>
        <v>256.42669401884734</v>
      </c>
      <c r="K9" s="11">
        <f t="shared" si="3"/>
        <v>0</v>
      </c>
      <c r="L9" s="11">
        <f t="shared" si="4"/>
        <v>456.65652633939959</v>
      </c>
      <c r="M9" s="11">
        <f t="shared" si="5"/>
        <v>0</v>
      </c>
      <c r="N9" s="13" t="s">
        <v>139</v>
      </c>
    </row>
    <row r="10" spans="1:14" ht="15.5" x14ac:dyDescent="0.35">
      <c r="A10" s="1" t="s">
        <v>92</v>
      </c>
      <c r="B10" s="7" t="s">
        <v>5</v>
      </c>
      <c r="C10" s="9" t="s">
        <v>49</v>
      </c>
      <c r="D10" s="5">
        <v>18</v>
      </c>
      <c r="E10" s="5">
        <v>20</v>
      </c>
      <c r="F10" s="5">
        <v>58</v>
      </c>
      <c r="G10" s="5">
        <v>30</v>
      </c>
      <c r="H10" s="11">
        <f t="shared" si="0"/>
        <v>3941.3181519597115</v>
      </c>
      <c r="I10" s="11">
        <f t="shared" si="1"/>
        <v>4488.3303411131064</v>
      </c>
      <c r="J10" s="11">
        <f t="shared" si="2"/>
        <v>3718.1870632732866</v>
      </c>
      <c r="K10" s="11">
        <f t="shared" si="3"/>
        <v>2531.004808909137</v>
      </c>
      <c r="L10" s="11">
        <f t="shared" si="4"/>
        <v>3829.7526076164991</v>
      </c>
      <c r="M10" s="11">
        <f t="shared" si="5"/>
        <v>3509.6675750111217</v>
      </c>
      <c r="N10" s="13">
        <f t="shared" si="6"/>
        <v>-0.12591681135533092</v>
      </c>
    </row>
    <row r="11" spans="1:14" ht="15.5" x14ac:dyDescent="0.35">
      <c r="A11" s="5" t="s">
        <v>144</v>
      </c>
      <c r="B11" s="15" t="s">
        <v>145</v>
      </c>
      <c r="C11" s="9" t="s">
        <v>49</v>
      </c>
      <c r="D11" s="5">
        <v>5</v>
      </c>
      <c r="E11" s="5">
        <v>3</v>
      </c>
      <c r="F11" s="5">
        <v>17</v>
      </c>
      <c r="G11" s="5">
        <v>2</v>
      </c>
      <c r="H11" s="11">
        <f t="shared" si="0"/>
        <v>1094.8105977665864</v>
      </c>
      <c r="I11" s="11">
        <f t="shared" si="1"/>
        <v>673.24955116696594</v>
      </c>
      <c r="J11" s="11">
        <f t="shared" si="2"/>
        <v>1089.8134495801012</v>
      </c>
      <c r="K11" s="11">
        <f t="shared" si="3"/>
        <v>168.73365392727578</v>
      </c>
      <c r="L11" s="11">
        <f t="shared" si="4"/>
        <v>1092.3120236733439</v>
      </c>
      <c r="M11" s="11">
        <f t="shared" si="5"/>
        <v>420.99160254712086</v>
      </c>
      <c r="N11" s="13">
        <f t="shared" si="6"/>
        <v>-1.3755216657520457</v>
      </c>
    </row>
    <row r="12" spans="1:14" ht="15.5" x14ac:dyDescent="0.35">
      <c r="A12" s="1" t="s">
        <v>173</v>
      </c>
      <c r="B12" s="7" t="s">
        <v>6</v>
      </c>
      <c r="C12" s="9" t="s">
        <v>50</v>
      </c>
      <c r="D12" s="5">
        <v>10</v>
      </c>
      <c r="E12" s="5">
        <v>6</v>
      </c>
      <c r="F12" s="5">
        <v>62</v>
      </c>
      <c r="G12" s="5">
        <v>44</v>
      </c>
      <c r="H12" s="11">
        <f t="shared" si="0"/>
        <v>2189.6211955331728</v>
      </c>
      <c r="I12" s="11">
        <f t="shared" si="1"/>
        <v>1346.4991023339319</v>
      </c>
      <c r="J12" s="11">
        <f t="shared" si="2"/>
        <v>3974.6137572921343</v>
      </c>
      <c r="K12" s="11">
        <f t="shared" si="3"/>
        <v>3712.1403864000672</v>
      </c>
      <c r="L12" s="11">
        <f t="shared" si="4"/>
        <v>3082.1174764126536</v>
      </c>
      <c r="M12" s="11">
        <f t="shared" si="5"/>
        <v>2529.3197443669997</v>
      </c>
      <c r="N12" s="13">
        <f t="shared" si="6"/>
        <v>-0.28517242486851657</v>
      </c>
    </row>
    <row r="13" spans="1:14" ht="15.5" x14ac:dyDescent="0.35">
      <c r="A13" s="1" t="s">
        <v>93</v>
      </c>
      <c r="B13" s="7" t="s">
        <v>7</v>
      </c>
      <c r="C13" s="9" t="s">
        <v>51</v>
      </c>
      <c r="D13" s="5">
        <v>13</v>
      </c>
      <c r="E13" s="5">
        <v>0</v>
      </c>
      <c r="F13" s="5">
        <v>75</v>
      </c>
      <c r="G13" s="5">
        <v>29</v>
      </c>
      <c r="H13" s="11">
        <f t="shared" si="0"/>
        <v>2846.5075541931246</v>
      </c>
      <c r="I13" s="11">
        <f t="shared" si="1"/>
        <v>0</v>
      </c>
      <c r="J13" s="11">
        <f t="shared" si="2"/>
        <v>4808.0005128533876</v>
      </c>
      <c r="K13" s="11">
        <f t="shared" si="3"/>
        <v>2446.6379819454992</v>
      </c>
      <c r="L13" s="11">
        <f t="shared" si="4"/>
        <v>3827.2540335232561</v>
      </c>
      <c r="M13" s="11">
        <f t="shared" si="5"/>
        <v>1223.3189909727496</v>
      </c>
      <c r="N13" s="13">
        <f t="shared" si="6"/>
        <v>-1.6455090148024305</v>
      </c>
    </row>
    <row r="14" spans="1:14" ht="15.5" x14ac:dyDescent="0.35">
      <c r="A14" s="1" t="s">
        <v>94</v>
      </c>
      <c r="B14" s="7" t="s">
        <v>10</v>
      </c>
      <c r="C14" s="9" t="s">
        <v>54</v>
      </c>
      <c r="D14" s="5">
        <v>2</v>
      </c>
      <c r="E14" s="5">
        <v>3</v>
      </c>
      <c r="F14" s="5">
        <v>26</v>
      </c>
      <c r="G14" s="5">
        <v>16</v>
      </c>
      <c r="H14" s="11">
        <f t="shared" si="0"/>
        <v>437.92423910663456</v>
      </c>
      <c r="I14" s="11">
        <f t="shared" si="1"/>
        <v>673.24955116696594</v>
      </c>
      <c r="J14" s="11">
        <f t="shared" si="2"/>
        <v>1666.7735111225079</v>
      </c>
      <c r="K14" s="11">
        <f t="shared" si="3"/>
        <v>1349.8692314182063</v>
      </c>
      <c r="L14" s="11">
        <f t="shared" si="4"/>
        <v>1052.3488751145712</v>
      </c>
      <c r="M14" s="11">
        <f t="shared" si="5"/>
        <v>1011.559391292586</v>
      </c>
      <c r="N14" s="13">
        <f t="shared" si="6"/>
        <v>-5.7032039982590023E-2</v>
      </c>
    </row>
    <row r="15" spans="1:14" ht="15.5" x14ac:dyDescent="0.35">
      <c r="A15" s="1" t="s">
        <v>95</v>
      </c>
      <c r="B15" s="7" t="s">
        <v>22</v>
      </c>
      <c r="C15" s="10" t="s">
        <v>67</v>
      </c>
      <c r="D15" s="5">
        <v>5</v>
      </c>
      <c r="E15" s="5">
        <v>3</v>
      </c>
      <c r="F15" s="5">
        <v>25</v>
      </c>
      <c r="G15" s="5">
        <v>23</v>
      </c>
      <c r="H15" s="11">
        <f t="shared" si="0"/>
        <v>1094.8105977665864</v>
      </c>
      <c r="I15" s="11">
        <f t="shared" si="1"/>
        <v>673.24955116696594</v>
      </c>
      <c r="J15" s="11">
        <f t="shared" si="2"/>
        <v>1602.6668376177961</v>
      </c>
      <c r="K15" s="11">
        <f t="shared" si="3"/>
        <v>1940.4370201636716</v>
      </c>
      <c r="L15" s="11">
        <f t="shared" si="4"/>
        <v>1348.7387176921911</v>
      </c>
      <c r="M15" s="11">
        <f t="shared" si="5"/>
        <v>1306.8432856653187</v>
      </c>
      <c r="N15" s="13">
        <f t="shared" si="6"/>
        <v>-4.5524745434803421E-2</v>
      </c>
    </row>
    <row r="16" spans="1:14" ht="15.5" x14ac:dyDescent="0.35">
      <c r="A16" s="7" t="s">
        <v>96</v>
      </c>
      <c r="B16" s="7" t="s">
        <v>42</v>
      </c>
      <c r="C16" s="1" t="s">
        <v>68</v>
      </c>
      <c r="D16" s="5">
        <v>0</v>
      </c>
      <c r="E16" s="5">
        <v>0</v>
      </c>
      <c r="F16" s="5">
        <v>1</v>
      </c>
      <c r="G16" s="5">
        <v>0</v>
      </c>
      <c r="H16" s="11">
        <f t="shared" si="0"/>
        <v>0</v>
      </c>
      <c r="I16" s="11">
        <f t="shared" si="1"/>
        <v>0</v>
      </c>
      <c r="J16" s="11">
        <f t="shared" si="2"/>
        <v>64.106673504711836</v>
      </c>
      <c r="K16" s="11">
        <f t="shared" si="3"/>
        <v>0</v>
      </c>
      <c r="L16" s="11">
        <f t="shared" si="4"/>
        <v>32.053336752355918</v>
      </c>
      <c r="M16" s="11">
        <f t="shared" si="5"/>
        <v>0</v>
      </c>
      <c r="N16" s="13" t="s">
        <v>139</v>
      </c>
    </row>
    <row r="17" spans="1:14" ht="15.5" x14ac:dyDescent="0.35">
      <c r="A17" s="1" t="s">
        <v>97</v>
      </c>
      <c r="B17" s="7" t="s">
        <v>11</v>
      </c>
      <c r="C17" s="9" t="s">
        <v>55</v>
      </c>
      <c r="D17" s="5">
        <v>7</v>
      </c>
      <c r="E17" s="5">
        <v>9</v>
      </c>
      <c r="F17" s="5">
        <v>23</v>
      </c>
      <c r="G17" s="5">
        <v>42</v>
      </c>
      <c r="H17" s="11">
        <f t="shared" si="0"/>
        <v>1532.734836873221</v>
      </c>
      <c r="I17" s="11">
        <f t="shared" si="1"/>
        <v>2019.7486535008975</v>
      </c>
      <c r="J17" s="11">
        <f t="shared" si="2"/>
        <v>1474.4534906083725</v>
      </c>
      <c r="K17" s="11">
        <f t="shared" si="3"/>
        <v>3543.4067324727916</v>
      </c>
      <c r="L17" s="11">
        <f t="shared" si="4"/>
        <v>1503.5941637407968</v>
      </c>
      <c r="M17" s="11">
        <f t="shared" si="5"/>
        <v>2781.5776929868443</v>
      </c>
      <c r="N17" s="13">
        <f t="shared" si="6"/>
        <v>0.88748818182590672</v>
      </c>
    </row>
    <row r="18" spans="1:14" ht="15.5" x14ac:dyDescent="0.35">
      <c r="A18" s="1" t="s">
        <v>98</v>
      </c>
      <c r="B18" s="7" t="s">
        <v>8</v>
      </c>
      <c r="C18" s="9" t="s">
        <v>52</v>
      </c>
      <c r="D18" s="5">
        <v>2</v>
      </c>
      <c r="E18" s="5">
        <v>3</v>
      </c>
      <c r="F18" s="5">
        <v>14</v>
      </c>
      <c r="G18" s="5">
        <v>11</v>
      </c>
      <c r="H18" s="11">
        <f t="shared" si="0"/>
        <v>437.92423910663456</v>
      </c>
      <c r="I18" s="11">
        <f t="shared" si="1"/>
        <v>673.24955116696594</v>
      </c>
      <c r="J18" s="11">
        <f t="shared" si="2"/>
        <v>897.49342906596576</v>
      </c>
      <c r="K18" s="11">
        <f t="shared" si="3"/>
        <v>928.0350966000168</v>
      </c>
      <c r="L18" s="11">
        <f t="shared" si="4"/>
        <v>667.70883408630016</v>
      </c>
      <c r="M18" s="11">
        <f t="shared" si="5"/>
        <v>800.64232388349137</v>
      </c>
      <c r="N18" s="13">
        <f t="shared" si="6"/>
        <v>0.26193875422195456</v>
      </c>
    </row>
    <row r="19" spans="1:14" ht="15.5" x14ac:dyDescent="0.35">
      <c r="A19" s="1" t="s">
        <v>99</v>
      </c>
      <c r="B19" s="7" t="s">
        <v>9</v>
      </c>
      <c r="C19" s="9" t="s">
        <v>53</v>
      </c>
      <c r="D19" s="5">
        <v>4</v>
      </c>
      <c r="E19" s="5">
        <v>1</v>
      </c>
      <c r="F19" s="5">
        <v>17</v>
      </c>
      <c r="G19" s="5">
        <v>10</v>
      </c>
      <c r="H19" s="11">
        <f t="shared" si="0"/>
        <v>875.84847821326912</v>
      </c>
      <c r="I19" s="11">
        <f t="shared" si="1"/>
        <v>224.41651705565531</v>
      </c>
      <c r="J19" s="11">
        <f t="shared" si="2"/>
        <v>1089.8134495801012</v>
      </c>
      <c r="K19" s="11">
        <f t="shared" si="3"/>
        <v>843.66826963637902</v>
      </c>
      <c r="L19" s="11">
        <f t="shared" si="4"/>
        <v>982.83096389668515</v>
      </c>
      <c r="M19" s="11">
        <f t="shared" si="5"/>
        <v>534.04239334601721</v>
      </c>
      <c r="N19" s="13">
        <f t="shared" si="6"/>
        <v>-0.87998903978348586</v>
      </c>
    </row>
    <row r="20" spans="1:14" ht="15.5" x14ac:dyDescent="0.35">
      <c r="A20" s="7" t="s">
        <v>100</v>
      </c>
      <c r="B20" s="7" t="s">
        <v>38</v>
      </c>
      <c r="C20" s="9" t="s">
        <v>59</v>
      </c>
      <c r="D20" s="5">
        <v>0</v>
      </c>
      <c r="E20" s="5">
        <v>0</v>
      </c>
      <c r="F20" s="5">
        <v>0</v>
      </c>
      <c r="G20" s="5">
        <v>1</v>
      </c>
      <c r="H20" s="11">
        <f t="shared" si="0"/>
        <v>0</v>
      </c>
      <c r="I20" s="11">
        <f t="shared" si="1"/>
        <v>0</v>
      </c>
      <c r="J20" s="11">
        <f t="shared" si="2"/>
        <v>0</v>
      </c>
      <c r="K20" s="11">
        <f t="shared" si="3"/>
        <v>84.366826963637891</v>
      </c>
      <c r="L20" s="11">
        <f t="shared" si="4"/>
        <v>0</v>
      </c>
      <c r="M20" s="11">
        <f t="shared" si="5"/>
        <v>42.183413481818945</v>
      </c>
      <c r="N20" s="13" t="s">
        <v>139</v>
      </c>
    </row>
    <row r="21" spans="1:14" s="5" customFormat="1" ht="15.5" x14ac:dyDescent="0.35">
      <c r="A21" s="1" t="s">
        <v>101</v>
      </c>
      <c r="B21" s="7" t="s">
        <v>39</v>
      </c>
      <c r="C21" s="10" t="s">
        <v>59</v>
      </c>
      <c r="D21" s="5">
        <v>1</v>
      </c>
      <c r="E21" s="5">
        <v>0</v>
      </c>
      <c r="F21" s="5">
        <v>1</v>
      </c>
      <c r="G21" s="5">
        <v>1</v>
      </c>
      <c r="H21" s="11">
        <f t="shared" si="0"/>
        <v>218.96211955331728</v>
      </c>
      <c r="I21" s="11">
        <f t="shared" si="1"/>
        <v>0</v>
      </c>
      <c r="J21" s="11">
        <f t="shared" si="2"/>
        <v>64.106673504711836</v>
      </c>
      <c r="K21" s="11">
        <f t="shared" si="3"/>
        <v>84.366826963637891</v>
      </c>
      <c r="L21" s="11">
        <f t="shared" si="4"/>
        <v>141.53439652901454</v>
      </c>
      <c r="M21" s="11">
        <f t="shared" si="5"/>
        <v>42.183413481818945</v>
      </c>
      <c r="N21" s="13">
        <f t="shared" si="6"/>
        <v>-1.7464049601282401</v>
      </c>
    </row>
    <row r="22" spans="1:14" ht="15.5" x14ac:dyDescent="0.35">
      <c r="A22" s="1" t="s">
        <v>102</v>
      </c>
      <c r="B22" s="7" t="s">
        <v>12</v>
      </c>
      <c r="C22" s="9" t="s">
        <v>56</v>
      </c>
      <c r="D22" s="5">
        <v>1</v>
      </c>
      <c r="E22" s="5">
        <v>5</v>
      </c>
      <c r="F22" s="5">
        <v>16</v>
      </c>
      <c r="G22" s="5">
        <v>14</v>
      </c>
      <c r="H22" s="11">
        <f t="shared" si="0"/>
        <v>218.96211955331728</v>
      </c>
      <c r="I22" s="11">
        <f t="shared" si="1"/>
        <v>1122.0825852782766</v>
      </c>
      <c r="J22" s="11">
        <f t="shared" si="2"/>
        <v>1025.7067760753894</v>
      </c>
      <c r="K22" s="11">
        <f t="shared" si="3"/>
        <v>1181.1355774909305</v>
      </c>
      <c r="L22" s="11">
        <f t="shared" si="4"/>
        <v>622.33444781435333</v>
      </c>
      <c r="M22" s="11">
        <f t="shared" si="5"/>
        <v>1151.6090813846035</v>
      </c>
      <c r="N22" s="13">
        <f t="shared" si="6"/>
        <v>0.88788906046164262</v>
      </c>
    </row>
    <row r="23" spans="1:14" ht="15.5" x14ac:dyDescent="0.35">
      <c r="A23" s="1" t="s">
        <v>103</v>
      </c>
      <c r="B23" s="7" t="s">
        <v>13</v>
      </c>
      <c r="C23" s="9" t="s">
        <v>57</v>
      </c>
      <c r="D23" s="5">
        <v>3</v>
      </c>
      <c r="E23" s="5">
        <v>3</v>
      </c>
      <c r="F23" s="5">
        <v>7</v>
      </c>
      <c r="G23" s="5">
        <v>6</v>
      </c>
      <c r="H23" s="11">
        <f t="shared" si="0"/>
        <v>656.88635865995184</v>
      </c>
      <c r="I23" s="11">
        <f t="shared" si="1"/>
        <v>673.24955116696594</v>
      </c>
      <c r="J23" s="11">
        <f t="shared" si="2"/>
        <v>448.74671453298288</v>
      </c>
      <c r="K23" s="11">
        <f t="shared" si="3"/>
        <v>506.2009617818274</v>
      </c>
      <c r="L23" s="11">
        <f t="shared" si="4"/>
        <v>552.81653659646736</v>
      </c>
      <c r="M23" s="11">
        <f t="shared" si="5"/>
        <v>589.7252564743967</v>
      </c>
      <c r="N23" s="13">
        <f t="shared" si="6"/>
        <v>9.3242210325534092E-2</v>
      </c>
    </row>
    <row r="24" spans="1:14" ht="15.5" x14ac:dyDescent="0.35">
      <c r="A24" s="5" t="s">
        <v>146</v>
      </c>
      <c r="B24" s="15" t="s">
        <v>147</v>
      </c>
      <c r="C24" s="9" t="s">
        <v>57</v>
      </c>
      <c r="D24" s="5">
        <v>0</v>
      </c>
      <c r="E24" s="5">
        <v>0</v>
      </c>
      <c r="F24" s="5">
        <v>0</v>
      </c>
      <c r="G24" s="5">
        <v>1</v>
      </c>
      <c r="H24" s="11">
        <f t="shared" si="0"/>
        <v>0</v>
      </c>
      <c r="I24" s="11">
        <f t="shared" si="1"/>
        <v>0</v>
      </c>
      <c r="J24" s="11">
        <f t="shared" si="2"/>
        <v>0</v>
      </c>
      <c r="K24" s="11">
        <f t="shared" si="3"/>
        <v>84.366826963637891</v>
      </c>
      <c r="L24" s="11">
        <f t="shared" si="4"/>
        <v>0</v>
      </c>
      <c r="M24" s="11">
        <f t="shared" si="5"/>
        <v>42.183413481818945</v>
      </c>
      <c r="N24" s="13" t="s">
        <v>139</v>
      </c>
    </row>
    <row r="25" spans="1:14" ht="15.5" x14ac:dyDescent="0.35">
      <c r="A25" s="1" t="s">
        <v>104</v>
      </c>
      <c r="B25" s="7" t="s">
        <v>14</v>
      </c>
      <c r="C25" s="9" t="s">
        <v>58</v>
      </c>
      <c r="D25" s="5">
        <v>2</v>
      </c>
      <c r="E25" s="5">
        <v>6</v>
      </c>
      <c r="F25" s="5">
        <v>9</v>
      </c>
      <c r="G25" s="5">
        <v>5</v>
      </c>
      <c r="H25" s="11">
        <f t="shared" si="0"/>
        <v>437.92423910663456</v>
      </c>
      <c r="I25" s="11">
        <f t="shared" si="1"/>
        <v>1346.4991023339319</v>
      </c>
      <c r="J25" s="11">
        <f t="shared" si="2"/>
        <v>576.96006154240649</v>
      </c>
      <c r="K25" s="11">
        <f t="shared" si="3"/>
        <v>421.83413481818951</v>
      </c>
      <c r="L25" s="11">
        <f t="shared" si="4"/>
        <v>507.44215032452053</v>
      </c>
      <c r="M25" s="11">
        <f t="shared" si="5"/>
        <v>884.16661857606073</v>
      </c>
      <c r="N25" s="13">
        <f t="shared" si="6"/>
        <v>0.80107490601097864</v>
      </c>
    </row>
    <row r="26" spans="1:14" ht="15.5" x14ac:dyDescent="0.35">
      <c r="A26" s="5" t="s">
        <v>148</v>
      </c>
      <c r="B26" s="15" t="s">
        <v>149</v>
      </c>
      <c r="C26" s="9" t="s">
        <v>58</v>
      </c>
      <c r="D26" s="5">
        <v>0</v>
      </c>
      <c r="E26" s="5">
        <v>0</v>
      </c>
      <c r="F26" s="5">
        <v>0</v>
      </c>
      <c r="G26" s="5">
        <v>2</v>
      </c>
      <c r="H26" s="11">
        <f t="shared" si="0"/>
        <v>0</v>
      </c>
      <c r="I26" s="11">
        <f t="shared" si="1"/>
        <v>0</v>
      </c>
      <c r="J26" s="11">
        <f t="shared" si="2"/>
        <v>0</v>
      </c>
      <c r="K26" s="11">
        <f t="shared" si="3"/>
        <v>168.73365392727578</v>
      </c>
      <c r="L26" s="11">
        <f t="shared" si="4"/>
        <v>0</v>
      </c>
      <c r="M26" s="11">
        <f t="shared" si="5"/>
        <v>84.366826963637891</v>
      </c>
      <c r="N26" s="13" t="s">
        <v>139</v>
      </c>
    </row>
    <row r="27" spans="1:14" ht="15.5" x14ac:dyDescent="0.35">
      <c r="A27" s="1" t="s">
        <v>105</v>
      </c>
      <c r="B27" s="7" t="s">
        <v>15</v>
      </c>
      <c r="C27" s="9" t="s">
        <v>59</v>
      </c>
      <c r="D27" s="5">
        <v>2</v>
      </c>
      <c r="E27" s="5">
        <v>0</v>
      </c>
      <c r="F27" s="5">
        <v>3</v>
      </c>
      <c r="G27" s="5">
        <v>3</v>
      </c>
      <c r="H27" s="11">
        <f t="shared" si="0"/>
        <v>437.92423910663456</v>
      </c>
      <c r="I27" s="11">
        <f t="shared" si="1"/>
        <v>0</v>
      </c>
      <c r="J27" s="11">
        <f t="shared" si="2"/>
        <v>192.32002051413554</v>
      </c>
      <c r="K27" s="11">
        <f t="shared" si="3"/>
        <v>253.1004808909137</v>
      </c>
      <c r="L27" s="11">
        <f t="shared" si="4"/>
        <v>315.12212981038505</v>
      </c>
      <c r="M27" s="11">
        <f t="shared" si="5"/>
        <v>126.55024044545685</v>
      </c>
      <c r="N27" s="13">
        <f t="shared" si="6"/>
        <v>-1.3162008242433128</v>
      </c>
    </row>
    <row r="28" spans="1:14" ht="15.5" x14ac:dyDescent="0.35">
      <c r="A28" s="1" t="s">
        <v>106</v>
      </c>
      <c r="B28" s="7" t="s">
        <v>16</v>
      </c>
      <c r="C28" s="9" t="s">
        <v>60</v>
      </c>
      <c r="D28" s="5">
        <v>2</v>
      </c>
      <c r="E28" s="5">
        <v>1</v>
      </c>
      <c r="F28" s="5">
        <v>3</v>
      </c>
      <c r="G28" s="5">
        <v>3</v>
      </c>
      <c r="H28" s="11">
        <f t="shared" si="0"/>
        <v>437.92423910663456</v>
      </c>
      <c r="I28" s="11">
        <f t="shared" si="1"/>
        <v>224.41651705565531</v>
      </c>
      <c r="J28" s="11">
        <f t="shared" si="2"/>
        <v>192.32002051413554</v>
      </c>
      <c r="K28" s="11">
        <f t="shared" si="3"/>
        <v>253.1004808909137</v>
      </c>
      <c r="L28" s="11">
        <f t="shared" si="4"/>
        <v>315.12212981038505</v>
      </c>
      <c r="M28" s="11">
        <f t="shared" si="5"/>
        <v>238.7584989732845</v>
      </c>
      <c r="N28" s="13">
        <f t="shared" si="6"/>
        <v>-0.40035898382010643</v>
      </c>
    </row>
    <row r="29" spans="1:14" ht="15.5" x14ac:dyDescent="0.35">
      <c r="A29" s="1" t="s">
        <v>107</v>
      </c>
      <c r="B29" s="7" t="s">
        <v>17</v>
      </c>
      <c r="C29" s="9" t="s">
        <v>61</v>
      </c>
      <c r="D29" s="5">
        <v>2</v>
      </c>
      <c r="E29" s="5">
        <v>1</v>
      </c>
      <c r="F29" s="5">
        <v>4</v>
      </c>
      <c r="G29" s="5">
        <v>2</v>
      </c>
      <c r="H29" s="11">
        <f t="shared" si="0"/>
        <v>437.92423910663456</v>
      </c>
      <c r="I29" s="11">
        <f t="shared" si="1"/>
        <v>224.41651705565531</v>
      </c>
      <c r="J29" s="11">
        <f t="shared" si="2"/>
        <v>256.42669401884734</v>
      </c>
      <c r="K29" s="11">
        <f t="shared" si="3"/>
        <v>168.73365392727578</v>
      </c>
      <c r="L29" s="11">
        <f t="shared" si="4"/>
        <v>347.17546656274095</v>
      </c>
      <c r="M29" s="11">
        <f t="shared" si="5"/>
        <v>196.57508549146553</v>
      </c>
      <c r="N29" s="13">
        <f t="shared" si="6"/>
        <v>-0.82058452034091567</v>
      </c>
    </row>
    <row r="30" spans="1:14" ht="15.5" x14ac:dyDescent="0.35">
      <c r="A30" s="1" t="s">
        <v>108</v>
      </c>
      <c r="B30" s="7" t="s">
        <v>19</v>
      </c>
      <c r="C30" s="10" t="s">
        <v>69</v>
      </c>
      <c r="D30" s="5">
        <v>0</v>
      </c>
      <c r="E30" s="5">
        <v>0</v>
      </c>
      <c r="F30" s="5">
        <v>1</v>
      </c>
      <c r="G30" s="5">
        <v>1</v>
      </c>
      <c r="H30" s="11">
        <f t="shared" si="0"/>
        <v>0</v>
      </c>
      <c r="I30" s="11">
        <f t="shared" si="1"/>
        <v>0</v>
      </c>
      <c r="J30" s="11">
        <f t="shared" si="2"/>
        <v>64.106673504711836</v>
      </c>
      <c r="K30" s="11">
        <f t="shared" si="3"/>
        <v>84.366826963637891</v>
      </c>
      <c r="L30" s="11">
        <f t="shared" si="4"/>
        <v>32.053336752355918</v>
      </c>
      <c r="M30" s="11">
        <f t="shared" si="5"/>
        <v>42.183413481818945</v>
      </c>
      <c r="N30" s="13">
        <f t="shared" si="6"/>
        <v>0.39620129352256361</v>
      </c>
    </row>
    <row r="31" spans="1:14" ht="15.5" x14ac:dyDescent="0.35">
      <c r="A31" s="5" t="s">
        <v>150</v>
      </c>
      <c r="B31" s="15" t="s">
        <v>151</v>
      </c>
      <c r="C31" s="10" t="s">
        <v>69</v>
      </c>
      <c r="D31" s="5">
        <v>0</v>
      </c>
      <c r="E31" s="5">
        <v>0</v>
      </c>
      <c r="F31" s="5">
        <v>1</v>
      </c>
      <c r="G31" s="5">
        <v>0</v>
      </c>
      <c r="H31" s="11">
        <f t="shared" si="0"/>
        <v>0</v>
      </c>
      <c r="I31" s="11">
        <f t="shared" si="1"/>
        <v>0</v>
      </c>
      <c r="J31" s="11">
        <f t="shared" si="2"/>
        <v>64.106673504711836</v>
      </c>
      <c r="K31" s="11">
        <f t="shared" si="3"/>
        <v>0</v>
      </c>
      <c r="L31" s="11">
        <f t="shared" si="4"/>
        <v>32.053336752355918</v>
      </c>
      <c r="M31" s="11">
        <f t="shared" si="5"/>
        <v>0</v>
      </c>
      <c r="N31" s="13" t="s">
        <v>139</v>
      </c>
    </row>
    <row r="32" spans="1:14" ht="15.5" x14ac:dyDescent="0.35">
      <c r="A32" s="1" t="s">
        <v>109</v>
      </c>
      <c r="B32" s="7" t="s">
        <v>18</v>
      </c>
      <c r="C32" s="9" t="s">
        <v>62</v>
      </c>
      <c r="D32" s="5">
        <v>0</v>
      </c>
      <c r="E32" s="5">
        <v>1</v>
      </c>
      <c r="F32" s="5">
        <v>2</v>
      </c>
      <c r="G32" s="5">
        <v>0</v>
      </c>
      <c r="H32" s="11">
        <f t="shared" si="0"/>
        <v>0</v>
      </c>
      <c r="I32" s="11">
        <f t="shared" si="1"/>
        <v>224.41651705565531</v>
      </c>
      <c r="J32" s="11">
        <f t="shared" si="2"/>
        <v>128.21334700942367</v>
      </c>
      <c r="K32" s="11">
        <f t="shared" si="3"/>
        <v>0</v>
      </c>
      <c r="L32" s="11">
        <f t="shared" si="4"/>
        <v>64.106673504711836</v>
      </c>
      <c r="M32" s="11">
        <f t="shared" si="5"/>
        <v>112.20825852782765</v>
      </c>
      <c r="N32" s="13">
        <f t="shared" si="6"/>
        <v>0.80763240788135859</v>
      </c>
    </row>
    <row r="33" spans="1:14" ht="15.5" x14ac:dyDescent="0.35">
      <c r="A33" s="1" t="s">
        <v>110</v>
      </c>
      <c r="B33" s="7" t="s">
        <v>20</v>
      </c>
      <c r="C33" s="9" t="s">
        <v>63</v>
      </c>
      <c r="D33" s="5">
        <v>1</v>
      </c>
      <c r="E33" s="5">
        <v>0</v>
      </c>
      <c r="F33" s="5">
        <v>2</v>
      </c>
      <c r="G33" s="5">
        <v>0</v>
      </c>
      <c r="H33" s="11">
        <f t="shared" si="0"/>
        <v>218.96211955331728</v>
      </c>
      <c r="I33" s="11">
        <f t="shared" si="1"/>
        <v>0</v>
      </c>
      <c r="J33" s="11">
        <f t="shared" si="2"/>
        <v>128.21334700942367</v>
      </c>
      <c r="K33" s="11">
        <f t="shared" si="3"/>
        <v>0</v>
      </c>
      <c r="L33" s="11">
        <f t="shared" si="4"/>
        <v>173.58773328137048</v>
      </c>
      <c r="M33" s="11">
        <f t="shared" si="5"/>
        <v>0</v>
      </c>
      <c r="N33" s="13" t="s">
        <v>139</v>
      </c>
    </row>
    <row r="34" spans="1:14" ht="15.5" x14ac:dyDescent="0.35">
      <c r="A34" s="1" t="s">
        <v>111</v>
      </c>
      <c r="B34" s="7" t="s">
        <v>21</v>
      </c>
      <c r="C34" s="9" t="s">
        <v>64</v>
      </c>
      <c r="D34" s="5">
        <v>0</v>
      </c>
      <c r="E34" s="5">
        <v>1</v>
      </c>
      <c r="F34" s="5">
        <v>3</v>
      </c>
      <c r="G34" s="5">
        <v>3</v>
      </c>
      <c r="H34" s="11">
        <f t="shared" si="0"/>
        <v>0</v>
      </c>
      <c r="I34" s="11">
        <f t="shared" si="1"/>
        <v>224.41651705565531</v>
      </c>
      <c r="J34" s="11">
        <f t="shared" si="2"/>
        <v>192.32002051413554</v>
      </c>
      <c r="K34" s="11">
        <f t="shared" si="3"/>
        <v>253.1004808909137</v>
      </c>
      <c r="L34" s="11">
        <f t="shared" si="4"/>
        <v>96.160010257067768</v>
      </c>
      <c r="M34" s="11">
        <f t="shared" si="5"/>
        <v>238.7584989732845</v>
      </c>
      <c r="N34" s="13">
        <f t="shared" si="6"/>
        <v>1.3120431339457699</v>
      </c>
    </row>
    <row r="35" spans="1:14" ht="15.5" x14ac:dyDescent="0.35">
      <c r="A35" s="1" t="s">
        <v>112</v>
      </c>
      <c r="B35" s="7" t="s">
        <v>36</v>
      </c>
      <c r="C35" s="1" t="s">
        <v>70</v>
      </c>
      <c r="D35" s="5">
        <v>0</v>
      </c>
      <c r="E35" s="5">
        <v>0</v>
      </c>
      <c r="F35" s="5">
        <v>0</v>
      </c>
      <c r="G35" s="5">
        <v>1</v>
      </c>
      <c r="H35" s="11">
        <f t="shared" si="0"/>
        <v>0</v>
      </c>
      <c r="I35" s="11">
        <f t="shared" si="1"/>
        <v>0</v>
      </c>
      <c r="J35" s="11">
        <f t="shared" si="2"/>
        <v>0</v>
      </c>
      <c r="K35" s="11">
        <f t="shared" si="3"/>
        <v>84.366826963637891</v>
      </c>
      <c r="L35" s="11">
        <f t="shared" si="4"/>
        <v>0</v>
      </c>
      <c r="M35" s="11">
        <f t="shared" si="5"/>
        <v>42.183413481818945</v>
      </c>
      <c r="N35" s="13" t="s">
        <v>139</v>
      </c>
    </row>
    <row r="36" spans="1:14" ht="15.5" x14ac:dyDescent="0.35">
      <c r="A36" s="1" t="s">
        <v>113</v>
      </c>
      <c r="B36" s="7" t="s">
        <v>29</v>
      </c>
      <c r="C36" s="1" t="s">
        <v>71</v>
      </c>
      <c r="D36" s="5">
        <v>0</v>
      </c>
      <c r="E36" s="5">
        <v>0</v>
      </c>
      <c r="F36" s="5">
        <v>1</v>
      </c>
      <c r="G36" s="5">
        <v>1</v>
      </c>
      <c r="H36" s="11">
        <f t="shared" si="0"/>
        <v>0</v>
      </c>
      <c r="I36" s="11">
        <f t="shared" si="1"/>
        <v>0</v>
      </c>
      <c r="J36" s="11">
        <f t="shared" si="2"/>
        <v>64.106673504711836</v>
      </c>
      <c r="K36" s="11">
        <f t="shared" si="3"/>
        <v>84.366826963637891</v>
      </c>
      <c r="L36" s="11">
        <f t="shared" si="4"/>
        <v>32.053336752355918</v>
      </c>
      <c r="M36" s="11">
        <f t="shared" si="5"/>
        <v>42.183413481818945</v>
      </c>
      <c r="N36" s="13">
        <f t="shared" si="6"/>
        <v>0.39620129352256361</v>
      </c>
    </row>
    <row r="37" spans="1:14" ht="15.5" x14ac:dyDescent="0.35">
      <c r="A37" s="1" t="s">
        <v>114</v>
      </c>
      <c r="B37" s="7" t="s">
        <v>26</v>
      </c>
      <c r="C37" s="1" t="s">
        <v>72</v>
      </c>
      <c r="D37" s="5">
        <v>0</v>
      </c>
      <c r="E37" s="5">
        <v>0</v>
      </c>
      <c r="F37" s="5">
        <v>1</v>
      </c>
      <c r="G37" s="5">
        <v>1</v>
      </c>
      <c r="H37" s="11">
        <f t="shared" si="0"/>
        <v>0</v>
      </c>
      <c r="I37" s="11">
        <f t="shared" si="1"/>
        <v>0</v>
      </c>
      <c r="J37" s="11">
        <f t="shared" si="2"/>
        <v>64.106673504711836</v>
      </c>
      <c r="K37" s="11">
        <f t="shared" si="3"/>
        <v>84.366826963637891</v>
      </c>
      <c r="L37" s="11">
        <f t="shared" si="4"/>
        <v>32.053336752355918</v>
      </c>
      <c r="M37" s="11">
        <f t="shared" si="5"/>
        <v>42.183413481818945</v>
      </c>
      <c r="N37" s="13">
        <f t="shared" si="6"/>
        <v>0.39620129352256361</v>
      </c>
    </row>
    <row r="38" spans="1:14" ht="15.5" x14ac:dyDescent="0.35">
      <c r="A38" s="1" t="s">
        <v>115</v>
      </c>
      <c r="B38" s="7" t="s">
        <v>23</v>
      </c>
      <c r="C38" s="1" t="s">
        <v>73</v>
      </c>
      <c r="D38" s="5">
        <v>0</v>
      </c>
      <c r="E38" s="5">
        <v>0</v>
      </c>
      <c r="F38" s="5">
        <v>1</v>
      </c>
      <c r="G38" s="5">
        <v>0</v>
      </c>
      <c r="H38" s="11">
        <f t="shared" si="0"/>
        <v>0</v>
      </c>
      <c r="I38" s="11">
        <f t="shared" si="1"/>
        <v>0</v>
      </c>
      <c r="J38" s="11">
        <f t="shared" si="2"/>
        <v>64.106673504711836</v>
      </c>
      <c r="K38" s="11">
        <f t="shared" si="3"/>
        <v>0</v>
      </c>
      <c r="L38" s="11">
        <f t="shared" si="4"/>
        <v>32.053336752355918</v>
      </c>
      <c r="M38" s="11">
        <f t="shared" si="5"/>
        <v>0</v>
      </c>
      <c r="N38" s="13" t="s">
        <v>139</v>
      </c>
    </row>
    <row r="39" spans="1:14" ht="15.5" x14ac:dyDescent="0.35">
      <c r="A39" s="1" t="s">
        <v>116</v>
      </c>
      <c r="B39" s="7" t="s">
        <v>27</v>
      </c>
      <c r="C39" s="1" t="s">
        <v>74</v>
      </c>
      <c r="D39" s="5">
        <v>0</v>
      </c>
      <c r="E39" s="5">
        <v>1</v>
      </c>
      <c r="F39" s="5">
        <v>1</v>
      </c>
      <c r="G39" s="5">
        <v>0</v>
      </c>
      <c r="H39" s="11">
        <f t="shared" si="0"/>
        <v>0</v>
      </c>
      <c r="I39" s="11">
        <f t="shared" si="1"/>
        <v>224.41651705565531</v>
      </c>
      <c r="J39" s="11">
        <f t="shared" si="2"/>
        <v>64.106673504711836</v>
      </c>
      <c r="K39" s="11">
        <f t="shared" si="3"/>
        <v>0</v>
      </c>
      <c r="L39" s="11">
        <f t="shared" si="4"/>
        <v>32.053336752355918</v>
      </c>
      <c r="M39" s="11">
        <f t="shared" si="5"/>
        <v>112.20825852782765</v>
      </c>
      <c r="N39" s="13">
        <f t="shared" si="6"/>
        <v>1.8076324078813586</v>
      </c>
    </row>
    <row r="40" spans="1:14" ht="15.5" x14ac:dyDescent="0.35">
      <c r="A40" s="1" t="s">
        <v>117</v>
      </c>
      <c r="B40" s="10" t="s">
        <v>43</v>
      </c>
      <c r="C40" s="1" t="s">
        <v>75</v>
      </c>
      <c r="D40" s="5">
        <v>0</v>
      </c>
      <c r="E40" s="5">
        <v>0</v>
      </c>
      <c r="F40" s="5">
        <v>1</v>
      </c>
      <c r="G40" s="5">
        <v>0</v>
      </c>
      <c r="H40" s="11">
        <f t="shared" si="0"/>
        <v>0</v>
      </c>
      <c r="I40" s="11">
        <f t="shared" si="1"/>
        <v>0</v>
      </c>
      <c r="J40" s="11">
        <f t="shared" si="2"/>
        <v>64.106673504711836</v>
      </c>
      <c r="K40" s="11">
        <f t="shared" si="3"/>
        <v>0</v>
      </c>
      <c r="L40" s="11">
        <f t="shared" si="4"/>
        <v>32.053336752355918</v>
      </c>
      <c r="M40" s="11">
        <f t="shared" si="5"/>
        <v>0</v>
      </c>
      <c r="N40" s="13" t="s">
        <v>139</v>
      </c>
    </row>
    <row r="41" spans="1:14" ht="15.5" x14ac:dyDescent="0.35">
      <c r="A41" s="5" t="s">
        <v>152</v>
      </c>
      <c r="B41" s="15" t="s">
        <v>153</v>
      </c>
      <c r="C41" s="1" t="s">
        <v>75</v>
      </c>
      <c r="D41" s="5">
        <v>0</v>
      </c>
      <c r="E41" s="5">
        <v>1</v>
      </c>
      <c r="F41" s="5">
        <v>1</v>
      </c>
      <c r="G41" s="5">
        <v>0</v>
      </c>
      <c r="H41" s="11">
        <f t="shared" si="0"/>
        <v>0</v>
      </c>
      <c r="I41" s="11">
        <f t="shared" si="1"/>
        <v>224.41651705565531</v>
      </c>
      <c r="J41" s="11">
        <f t="shared" si="2"/>
        <v>64.106673504711836</v>
      </c>
      <c r="K41" s="11">
        <f t="shared" si="3"/>
        <v>0</v>
      </c>
      <c r="L41" s="11">
        <f t="shared" si="4"/>
        <v>32.053336752355918</v>
      </c>
      <c r="M41" s="11">
        <f t="shared" si="5"/>
        <v>112.20825852782765</v>
      </c>
      <c r="N41" s="13">
        <f t="shared" si="6"/>
        <v>1.8076324078813586</v>
      </c>
    </row>
    <row r="42" spans="1:14" ht="15.5" x14ac:dyDescent="0.35">
      <c r="A42" s="1" t="s">
        <v>118</v>
      </c>
      <c r="B42" s="7" t="s">
        <v>30</v>
      </c>
      <c r="C42" s="1" t="s">
        <v>76</v>
      </c>
      <c r="D42" s="5">
        <v>0</v>
      </c>
      <c r="E42" s="5">
        <v>0</v>
      </c>
      <c r="F42" s="5">
        <v>1</v>
      </c>
      <c r="G42" s="5">
        <v>0</v>
      </c>
      <c r="H42" s="11">
        <f t="shared" si="0"/>
        <v>0</v>
      </c>
      <c r="I42" s="11">
        <f t="shared" si="1"/>
        <v>0</v>
      </c>
      <c r="J42" s="11">
        <f t="shared" si="2"/>
        <v>64.106673504711836</v>
      </c>
      <c r="K42" s="11">
        <f t="shared" si="3"/>
        <v>0</v>
      </c>
      <c r="L42" s="11">
        <f t="shared" si="4"/>
        <v>32.053336752355918</v>
      </c>
      <c r="M42" s="11">
        <f t="shared" si="5"/>
        <v>0</v>
      </c>
      <c r="N42" s="13" t="s">
        <v>139</v>
      </c>
    </row>
    <row r="43" spans="1:14" ht="15.5" x14ac:dyDescent="0.35">
      <c r="A43" s="1" t="s">
        <v>119</v>
      </c>
      <c r="B43" s="7" t="s">
        <v>31</v>
      </c>
      <c r="C43" s="1" t="s">
        <v>77</v>
      </c>
      <c r="D43" s="5">
        <v>0</v>
      </c>
      <c r="E43" s="5">
        <v>1</v>
      </c>
      <c r="F43" s="5">
        <v>1</v>
      </c>
      <c r="G43" s="5">
        <v>3</v>
      </c>
      <c r="H43" s="11">
        <f t="shared" si="0"/>
        <v>0</v>
      </c>
      <c r="I43" s="11">
        <f t="shared" si="1"/>
        <v>224.41651705565531</v>
      </c>
      <c r="J43" s="11">
        <f t="shared" si="2"/>
        <v>64.106673504711836</v>
      </c>
      <c r="K43" s="11">
        <f t="shared" si="3"/>
        <v>253.1004808909137</v>
      </c>
      <c r="L43" s="11">
        <f t="shared" si="4"/>
        <v>32.053336752355918</v>
      </c>
      <c r="M43" s="11">
        <f t="shared" si="5"/>
        <v>238.7584989732845</v>
      </c>
      <c r="N43" s="13">
        <f t="shared" si="6"/>
        <v>2.8970056346669262</v>
      </c>
    </row>
    <row r="44" spans="1:14" ht="15.5" x14ac:dyDescent="0.35">
      <c r="A44" s="1" t="s">
        <v>120</v>
      </c>
      <c r="B44" s="10" t="s">
        <v>44</v>
      </c>
      <c r="C44" s="1" t="s">
        <v>78</v>
      </c>
      <c r="D44" s="5">
        <v>1</v>
      </c>
      <c r="E44" s="5">
        <v>0</v>
      </c>
      <c r="F44" s="5">
        <v>1</v>
      </c>
      <c r="G44" s="5">
        <v>0</v>
      </c>
      <c r="H44" s="11">
        <f t="shared" si="0"/>
        <v>218.96211955331728</v>
      </c>
      <c r="I44" s="11">
        <f t="shared" si="1"/>
        <v>0</v>
      </c>
      <c r="J44" s="11">
        <f t="shared" si="2"/>
        <v>64.106673504711836</v>
      </c>
      <c r="K44" s="11">
        <f t="shared" si="3"/>
        <v>0</v>
      </c>
      <c r="L44" s="11">
        <f t="shared" si="4"/>
        <v>141.53439652901454</v>
      </c>
      <c r="M44" s="11">
        <f t="shared" si="5"/>
        <v>0</v>
      </c>
      <c r="N44" s="13" t="s">
        <v>139</v>
      </c>
    </row>
    <row r="45" spans="1:14" ht="15.5" x14ac:dyDescent="0.35">
      <c r="A45" s="1" t="s">
        <v>121</v>
      </c>
      <c r="B45" s="7" t="s">
        <v>25</v>
      </c>
      <c r="C45" s="1" t="s">
        <v>79</v>
      </c>
      <c r="D45" s="5">
        <v>3</v>
      </c>
      <c r="E45" s="5">
        <v>2</v>
      </c>
      <c r="F45" s="5">
        <v>3</v>
      </c>
      <c r="G45" s="5">
        <v>4</v>
      </c>
      <c r="H45" s="11">
        <f t="shared" si="0"/>
        <v>656.88635865995184</v>
      </c>
      <c r="I45" s="11">
        <f t="shared" si="1"/>
        <v>448.83303411131061</v>
      </c>
      <c r="J45" s="11">
        <f t="shared" si="2"/>
        <v>192.32002051413554</v>
      </c>
      <c r="K45" s="11">
        <f t="shared" si="3"/>
        <v>337.46730785455156</v>
      </c>
      <c r="L45" s="11">
        <f t="shared" si="4"/>
        <v>424.60318958704369</v>
      </c>
      <c r="M45" s="11">
        <f t="shared" si="5"/>
        <v>393.15017098293106</v>
      </c>
      <c r="N45" s="13">
        <f t="shared" si="6"/>
        <v>-0.11103472687727094</v>
      </c>
    </row>
    <row r="46" spans="1:14" ht="15.5" x14ac:dyDescent="0.35">
      <c r="A46" s="5" t="s">
        <v>154</v>
      </c>
      <c r="B46" s="15" t="s">
        <v>155</v>
      </c>
      <c r="C46" s="1" t="s">
        <v>79</v>
      </c>
      <c r="D46" s="5">
        <v>2</v>
      </c>
      <c r="E46" s="5">
        <v>5</v>
      </c>
      <c r="F46" s="5">
        <v>4</v>
      </c>
      <c r="G46" s="5">
        <v>3</v>
      </c>
      <c r="H46" s="11">
        <f t="shared" si="0"/>
        <v>437.92423910663456</v>
      </c>
      <c r="I46" s="11">
        <f t="shared" si="1"/>
        <v>1122.0825852782766</v>
      </c>
      <c r="J46" s="11">
        <f t="shared" si="2"/>
        <v>256.42669401884734</v>
      </c>
      <c r="K46" s="11">
        <f t="shared" si="3"/>
        <v>253.1004808909137</v>
      </c>
      <c r="L46" s="11">
        <f t="shared" si="4"/>
        <v>347.17546656274095</v>
      </c>
      <c r="M46" s="11">
        <f t="shared" si="5"/>
        <v>687.5915330845952</v>
      </c>
      <c r="N46" s="13">
        <f t="shared" si="6"/>
        <v>0.98588677759693799</v>
      </c>
    </row>
    <row r="47" spans="1:14" ht="15.5" x14ac:dyDescent="0.35">
      <c r="A47" s="1" t="s">
        <v>122</v>
      </c>
      <c r="B47" s="7" t="s">
        <v>24</v>
      </c>
      <c r="C47" s="1" t="s">
        <v>80</v>
      </c>
      <c r="D47" s="5">
        <v>1</v>
      </c>
      <c r="E47" s="5">
        <v>0</v>
      </c>
      <c r="F47" s="5">
        <v>2</v>
      </c>
      <c r="G47" s="5">
        <v>0</v>
      </c>
      <c r="H47" s="11">
        <f t="shared" si="0"/>
        <v>218.96211955331728</v>
      </c>
      <c r="I47" s="11">
        <f t="shared" si="1"/>
        <v>0</v>
      </c>
      <c r="J47" s="11">
        <f t="shared" si="2"/>
        <v>128.21334700942367</v>
      </c>
      <c r="K47" s="11">
        <f t="shared" si="3"/>
        <v>0</v>
      </c>
      <c r="L47" s="11">
        <f t="shared" si="4"/>
        <v>173.58773328137048</v>
      </c>
      <c r="M47" s="11">
        <f t="shared" si="5"/>
        <v>0</v>
      </c>
      <c r="N47" s="13" t="s">
        <v>139</v>
      </c>
    </row>
    <row r="48" spans="1:14" ht="15.5" x14ac:dyDescent="0.35">
      <c r="A48" s="1" t="s">
        <v>123</v>
      </c>
      <c r="B48" s="7" t="s">
        <v>28</v>
      </c>
      <c r="C48" s="1" t="s">
        <v>81</v>
      </c>
      <c r="D48" s="5">
        <v>0</v>
      </c>
      <c r="E48" s="5">
        <v>1</v>
      </c>
      <c r="F48" s="5">
        <v>0</v>
      </c>
      <c r="G48" s="5">
        <v>0</v>
      </c>
      <c r="H48" s="11">
        <f t="shared" si="0"/>
        <v>0</v>
      </c>
      <c r="I48" s="11">
        <f t="shared" si="1"/>
        <v>224.41651705565531</v>
      </c>
      <c r="J48" s="11">
        <f t="shared" si="2"/>
        <v>0</v>
      </c>
      <c r="K48" s="11">
        <f t="shared" si="3"/>
        <v>0</v>
      </c>
      <c r="L48" s="11">
        <f t="shared" si="4"/>
        <v>0</v>
      </c>
      <c r="M48" s="11">
        <f t="shared" si="5"/>
        <v>112.20825852782765</v>
      </c>
      <c r="N48" s="13" t="s">
        <v>139</v>
      </c>
    </row>
    <row r="49" spans="1:14" ht="15.5" x14ac:dyDescent="0.35">
      <c r="A49" s="1" t="s">
        <v>124</v>
      </c>
      <c r="B49" s="7" t="s">
        <v>32</v>
      </c>
      <c r="C49" s="1" t="s">
        <v>82</v>
      </c>
      <c r="D49" s="5">
        <v>0</v>
      </c>
      <c r="E49" s="5">
        <v>0</v>
      </c>
      <c r="F49" s="5">
        <v>0</v>
      </c>
      <c r="G49" s="5">
        <v>1</v>
      </c>
      <c r="H49" s="11">
        <f t="shared" si="0"/>
        <v>0</v>
      </c>
      <c r="I49" s="11">
        <f t="shared" si="1"/>
        <v>0</v>
      </c>
      <c r="J49" s="11">
        <f t="shared" si="2"/>
        <v>0</v>
      </c>
      <c r="K49" s="11">
        <f t="shared" si="3"/>
        <v>84.366826963637891</v>
      </c>
      <c r="L49" s="11">
        <f t="shared" si="4"/>
        <v>0</v>
      </c>
      <c r="M49" s="11">
        <f t="shared" si="5"/>
        <v>42.183413481818945</v>
      </c>
      <c r="N49" s="13" t="s">
        <v>139</v>
      </c>
    </row>
    <row r="50" spans="1:14" ht="15.5" x14ac:dyDescent="0.35">
      <c r="A50" s="1" t="s">
        <v>125</v>
      </c>
      <c r="B50" s="7" t="s">
        <v>33</v>
      </c>
      <c r="C50" s="1" t="s">
        <v>83</v>
      </c>
      <c r="D50" s="5">
        <v>0</v>
      </c>
      <c r="E50" s="5">
        <v>0</v>
      </c>
      <c r="F50" s="5">
        <v>0</v>
      </c>
      <c r="G50" s="5">
        <v>2</v>
      </c>
      <c r="H50" s="11">
        <f t="shared" si="0"/>
        <v>0</v>
      </c>
      <c r="I50" s="11">
        <f t="shared" si="1"/>
        <v>0</v>
      </c>
      <c r="J50" s="11">
        <f t="shared" si="2"/>
        <v>0</v>
      </c>
      <c r="K50" s="11">
        <f t="shared" si="3"/>
        <v>168.73365392727578</v>
      </c>
      <c r="L50" s="11">
        <f t="shared" si="4"/>
        <v>0</v>
      </c>
      <c r="M50" s="11">
        <f t="shared" si="5"/>
        <v>84.366826963637891</v>
      </c>
      <c r="N50" s="13" t="s">
        <v>139</v>
      </c>
    </row>
    <row r="51" spans="1:14" ht="15.5" x14ac:dyDescent="0.35">
      <c r="A51" s="1" t="s">
        <v>126</v>
      </c>
      <c r="B51" s="7" t="s">
        <v>34</v>
      </c>
      <c r="C51" s="1" t="s">
        <v>84</v>
      </c>
      <c r="D51" s="5">
        <v>2</v>
      </c>
      <c r="E51" s="5">
        <v>1</v>
      </c>
      <c r="F51" s="5">
        <v>1</v>
      </c>
      <c r="G51" s="5">
        <v>3</v>
      </c>
      <c r="H51" s="11">
        <f t="shared" si="0"/>
        <v>437.92423910663456</v>
      </c>
      <c r="I51" s="11">
        <f t="shared" si="1"/>
        <v>224.41651705565531</v>
      </c>
      <c r="J51" s="11">
        <f t="shared" si="2"/>
        <v>64.106673504711836</v>
      </c>
      <c r="K51" s="11">
        <f t="shared" si="3"/>
        <v>253.1004808909137</v>
      </c>
      <c r="L51" s="11">
        <f t="shared" si="4"/>
        <v>251.01545630567318</v>
      </c>
      <c r="M51" s="11">
        <f t="shared" si="5"/>
        <v>238.7584989732845</v>
      </c>
      <c r="N51" s="13">
        <f t="shared" si="6"/>
        <v>-7.2224112029697349E-2</v>
      </c>
    </row>
    <row r="52" spans="1:14" ht="15.5" x14ac:dyDescent="0.35">
      <c r="A52" s="1" t="s">
        <v>127</v>
      </c>
      <c r="B52" s="7" t="s">
        <v>35</v>
      </c>
      <c r="C52" s="1" t="s">
        <v>85</v>
      </c>
      <c r="D52" s="5">
        <v>0</v>
      </c>
      <c r="E52" s="5">
        <v>1</v>
      </c>
      <c r="F52" s="5">
        <v>0</v>
      </c>
      <c r="G52" s="5">
        <v>2</v>
      </c>
      <c r="H52" s="11">
        <f t="shared" si="0"/>
        <v>0</v>
      </c>
      <c r="I52" s="11">
        <f t="shared" si="1"/>
        <v>224.41651705565531</v>
      </c>
      <c r="J52" s="11">
        <f t="shared" si="2"/>
        <v>0</v>
      </c>
      <c r="K52" s="11">
        <f t="shared" si="3"/>
        <v>168.73365392727578</v>
      </c>
      <c r="L52" s="11">
        <f t="shared" si="4"/>
        <v>0</v>
      </c>
      <c r="M52" s="11">
        <f t="shared" si="5"/>
        <v>196.57508549146553</v>
      </c>
      <c r="N52" s="13" t="s">
        <v>139</v>
      </c>
    </row>
    <row r="53" spans="1:14" ht="15.5" x14ac:dyDescent="0.35">
      <c r="A53" s="5" t="s">
        <v>156</v>
      </c>
      <c r="B53" s="15" t="s">
        <v>157</v>
      </c>
      <c r="C53" s="4" t="s">
        <v>168</v>
      </c>
      <c r="D53" s="5">
        <v>3</v>
      </c>
      <c r="E53" s="5">
        <v>1</v>
      </c>
      <c r="F53" s="5">
        <v>8</v>
      </c>
      <c r="G53" s="5">
        <v>5</v>
      </c>
      <c r="H53" s="11">
        <f t="shared" si="0"/>
        <v>656.88635865995184</v>
      </c>
      <c r="I53" s="11">
        <f t="shared" si="1"/>
        <v>224.41651705565531</v>
      </c>
      <c r="J53" s="11">
        <f t="shared" si="2"/>
        <v>512.85338803769469</v>
      </c>
      <c r="K53" s="11">
        <f t="shared" si="3"/>
        <v>421.83413481818951</v>
      </c>
      <c r="L53" s="11">
        <f t="shared" si="4"/>
        <v>584.86987334882326</v>
      </c>
      <c r="M53" s="11">
        <f t="shared" si="5"/>
        <v>323.12532593692242</v>
      </c>
      <c r="N53" s="13">
        <f t="shared" si="6"/>
        <v>-0.85602184708441043</v>
      </c>
    </row>
    <row r="54" spans="1:14" ht="15.5" x14ac:dyDescent="0.35">
      <c r="A54" s="5" t="s">
        <v>158</v>
      </c>
      <c r="B54" s="15" t="s">
        <v>159</v>
      </c>
      <c r="C54" s="4" t="s">
        <v>169</v>
      </c>
      <c r="D54" s="5">
        <v>0</v>
      </c>
      <c r="E54" s="5">
        <v>2</v>
      </c>
      <c r="F54" s="5">
        <v>3</v>
      </c>
      <c r="G54" s="5">
        <v>6</v>
      </c>
      <c r="H54" s="11">
        <f t="shared" si="0"/>
        <v>0</v>
      </c>
      <c r="I54" s="11">
        <f t="shared" si="1"/>
        <v>448.83303411131061</v>
      </c>
      <c r="J54" s="11">
        <f t="shared" si="2"/>
        <v>192.32002051413554</v>
      </c>
      <c r="K54" s="11">
        <f t="shared" si="3"/>
        <v>506.2009617818274</v>
      </c>
      <c r="L54" s="11">
        <f t="shared" si="4"/>
        <v>96.160010257067768</v>
      </c>
      <c r="M54" s="11">
        <f t="shared" si="5"/>
        <v>477.51699794656901</v>
      </c>
      <c r="N54" s="13">
        <f t="shared" si="6"/>
        <v>2.3120431339457701</v>
      </c>
    </row>
    <row r="55" spans="1:14" ht="15.5" x14ac:dyDescent="0.35">
      <c r="A55" s="5" t="s">
        <v>160</v>
      </c>
      <c r="B55" s="15" t="s">
        <v>161</v>
      </c>
      <c r="C55" s="4" t="s">
        <v>170</v>
      </c>
      <c r="D55" s="5">
        <v>0</v>
      </c>
      <c r="E55" s="5">
        <v>0</v>
      </c>
      <c r="F55" s="5">
        <v>2</v>
      </c>
      <c r="G55" s="5">
        <v>1</v>
      </c>
      <c r="H55" s="11">
        <f t="shared" si="0"/>
        <v>0</v>
      </c>
      <c r="I55" s="11">
        <f t="shared" si="1"/>
        <v>0</v>
      </c>
      <c r="J55" s="11">
        <f t="shared" si="2"/>
        <v>128.21334700942367</v>
      </c>
      <c r="K55" s="11">
        <f t="shared" si="3"/>
        <v>84.366826963637891</v>
      </c>
      <c r="L55" s="11">
        <f t="shared" si="4"/>
        <v>64.106673504711836</v>
      </c>
      <c r="M55" s="11">
        <f t="shared" si="5"/>
        <v>42.183413481818945</v>
      </c>
      <c r="N55" s="13">
        <f t="shared" si="6"/>
        <v>-0.60379870647743639</v>
      </c>
    </row>
    <row r="56" spans="1:14" ht="15.5" x14ac:dyDescent="0.35">
      <c r="A56" s="5" t="s">
        <v>162</v>
      </c>
      <c r="B56" s="15" t="s">
        <v>163</v>
      </c>
      <c r="C56" s="4" t="s">
        <v>171</v>
      </c>
      <c r="D56" s="5">
        <v>0</v>
      </c>
      <c r="E56" s="5">
        <v>1</v>
      </c>
      <c r="F56" s="5">
        <v>3</v>
      </c>
      <c r="G56" s="5">
        <v>2</v>
      </c>
      <c r="H56" s="11">
        <f t="shared" si="0"/>
        <v>0</v>
      </c>
      <c r="I56" s="11">
        <f t="shared" si="1"/>
        <v>224.41651705565531</v>
      </c>
      <c r="J56" s="11">
        <f t="shared" si="2"/>
        <v>192.32002051413554</v>
      </c>
      <c r="K56" s="11">
        <f t="shared" si="3"/>
        <v>168.73365392727578</v>
      </c>
      <c r="L56" s="11">
        <f t="shared" si="4"/>
        <v>96.160010257067768</v>
      </c>
      <c r="M56" s="11">
        <f t="shared" si="5"/>
        <v>196.57508549146553</v>
      </c>
      <c r="N56" s="13">
        <f t="shared" si="6"/>
        <v>1.0315715267735328</v>
      </c>
    </row>
    <row r="57" spans="1:14" ht="15.5" x14ac:dyDescent="0.35">
      <c r="A57" s="5" t="s">
        <v>164</v>
      </c>
      <c r="B57" s="15" t="s">
        <v>165</v>
      </c>
      <c r="C57" s="4" t="s">
        <v>171</v>
      </c>
      <c r="D57" s="5">
        <v>0</v>
      </c>
      <c r="E57" s="5">
        <v>0</v>
      </c>
      <c r="F57" s="5">
        <v>0</v>
      </c>
      <c r="G57" s="5">
        <v>3</v>
      </c>
      <c r="H57" s="11">
        <f t="shared" si="0"/>
        <v>0</v>
      </c>
      <c r="I57" s="11">
        <f t="shared" si="1"/>
        <v>0</v>
      </c>
      <c r="J57" s="11">
        <f t="shared" si="2"/>
        <v>0</v>
      </c>
      <c r="K57" s="11">
        <f t="shared" si="3"/>
        <v>253.1004808909137</v>
      </c>
      <c r="L57" s="11">
        <f t="shared" si="4"/>
        <v>0</v>
      </c>
      <c r="M57" s="11">
        <f t="shared" si="5"/>
        <v>126.55024044545685</v>
      </c>
      <c r="N57" s="13" t="s">
        <v>139</v>
      </c>
    </row>
    <row r="58" spans="1:14" ht="15.5" x14ac:dyDescent="0.35">
      <c r="A58" s="5" t="s">
        <v>166</v>
      </c>
      <c r="B58" s="15" t="s">
        <v>167</v>
      </c>
      <c r="C58" s="4" t="s">
        <v>172</v>
      </c>
      <c r="D58" s="5">
        <v>0</v>
      </c>
      <c r="E58" s="5">
        <v>0</v>
      </c>
      <c r="F58" s="5">
        <v>0</v>
      </c>
      <c r="G58" s="5">
        <v>1</v>
      </c>
      <c r="H58" s="11">
        <f t="shared" si="0"/>
        <v>0</v>
      </c>
      <c r="I58" s="11">
        <f t="shared" si="1"/>
        <v>0</v>
      </c>
      <c r="J58" s="11">
        <f t="shared" si="2"/>
        <v>0</v>
      </c>
      <c r="K58" s="11">
        <f t="shared" si="3"/>
        <v>84.366826963637891</v>
      </c>
      <c r="L58" s="11">
        <f t="shared" si="4"/>
        <v>0</v>
      </c>
      <c r="M58" s="11">
        <f t="shared" si="5"/>
        <v>42.183413481818945</v>
      </c>
      <c r="N58" s="13" t="s">
        <v>139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1" sqref="N1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MEKI, Irene</dc:creator>
  <cp:lastModifiedBy>Kasindi</cp:lastModifiedBy>
  <dcterms:created xsi:type="dcterms:W3CDTF">2016-12-16T10:34:40Z</dcterms:created>
  <dcterms:modified xsi:type="dcterms:W3CDTF">2018-07-16T16:53:29Z</dcterms:modified>
</cp:coreProperties>
</file>