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2"/>
  </bookViews>
  <sheets>
    <sheet name="Table S1" sheetId="1" r:id="rId1"/>
    <sheet name="Table S2" sheetId="6" r:id="rId2"/>
    <sheet name="Table S3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2" i="4" l="1"/>
  <c r="H192" i="4"/>
  <c r="F192" i="4"/>
  <c r="D192" i="4"/>
  <c r="K191" i="4"/>
  <c r="I191" i="4"/>
  <c r="G191" i="4"/>
  <c r="E191" i="4"/>
  <c r="K190" i="4"/>
  <c r="I190" i="4"/>
  <c r="G190" i="4"/>
  <c r="E190" i="4"/>
  <c r="K189" i="4"/>
  <c r="K192" i="4" s="1"/>
  <c r="I189" i="4"/>
  <c r="I192" i="4" s="1"/>
  <c r="G189" i="4"/>
  <c r="G192" i="4" s="1"/>
  <c r="E189" i="4"/>
  <c r="E192" i="4" s="1"/>
  <c r="J188" i="4"/>
  <c r="H188" i="4"/>
  <c r="F188" i="4"/>
  <c r="D188" i="4"/>
  <c r="K187" i="4"/>
  <c r="I187" i="4"/>
  <c r="G187" i="4"/>
  <c r="E187" i="4"/>
  <c r="K186" i="4"/>
  <c r="K188" i="4" s="1"/>
  <c r="I186" i="4"/>
  <c r="I188" i="4" s="1"/>
  <c r="G186" i="4"/>
  <c r="G188" i="4" s="1"/>
  <c r="E186" i="4"/>
  <c r="E188" i="4" s="1"/>
  <c r="J185" i="4"/>
  <c r="H185" i="4"/>
  <c r="F185" i="4"/>
  <c r="D185" i="4"/>
  <c r="K184" i="4"/>
  <c r="I184" i="4"/>
  <c r="G184" i="4"/>
  <c r="E184" i="4"/>
  <c r="K183" i="4"/>
  <c r="I183" i="4"/>
  <c r="G183" i="4"/>
  <c r="E183" i="4"/>
  <c r="K182" i="4"/>
  <c r="I182" i="4"/>
  <c r="G182" i="4"/>
  <c r="E182" i="4"/>
  <c r="K181" i="4"/>
  <c r="I181" i="4"/>
  <c r="G181" i="4"/>
  <c r="E181" i="4"/>
  <c r="K180" i="4"/>
  <c r="K185" i="4" s="1"/>
  <c r="I180" i="4"/>
  <c r="I185" i="4" s="1"/>
  <c r="G180" i="4"/>
  <c r="G185" i="4" s="1"/>
  <c r="E180" i="4"/>
  <c r="E185" i="4" s="1"/>
  <c r="J179" i="4"/>
  <c r="H179" i="4"/>
  <c r="F179" i="4"/>
  <c r="D179" i="4"/>
  <c r="K178" i="4"/>
  <c r="I178" i="4"/>
  <c r="G178" i="4"/>
  <c r="E178" i="4"/>
  <c r="K177" i="4"/>
  <c r="I177" i="4"/>
  <c r="G177" i="4"/>
  <c r="E177" i="4"/>
  <c r="K176" i="4"/>
  <c r="I176" i="4"/>
  <c r="G176" i="4"/>
  <c r="E176" i="4"/>
  <c r="K175" i="4"/>
  <c r="I175" i="4"/>
  <c r="G175" i="4"/>
  <c r="E175" i="4"/>
  <c r="K174" i="4"/>
  <c r="I174" i="4"/>
  <c r="G174" i="4"/>
  <c r="E174" i="4"/>
  <c r="K173" i="4"/>
  <c r="I173" i="4"/>
  <c r="G173" i="4"/>
  <c r="E173" i="4"/>
  <c r="K172" i="4"/>
  <c r="I172" i="4"/>
  <c r="G172" i="4"/>
  <c r="E172" i="4"/>
  <c r="K171" i="4"/>
  <c r="I171" i="4"/>
  <c r="G171" i="4"/>
  <c r="E171" i="4"/>
  <c r="K170" i="4"/>
  <c r="I170" i="4"/>
  <c r="G170" i="4"/>
  <c r="E170" i="4"/>
  <c r="K169" i="4"/>
  <c r="K179" i="4" s="1"/>
  <c r="I169" i="4"/>
  <c r="I179" i="4" s="1"/>
  <c r="G169" i="4"/>
  <c r="G179" i="4" s="1"/>
  <c r="E169" i="4"/>
  <c r="E179" i="4" s="1"/>
  <c r="J168" i="4"/>
  <c r="H168" i="4"/>
  <c r="F168" i="4"/>
  <c r="D168" i="4"/>
  <c r="K167" i="4"/>
  <c r="I167" i="4"/>
  <c r="G167" i="4"/>
  <c r="E167" i="4"/>
  <c r="K166" i="4"/>
  <c r="K168" i="4" s="1"/>
  <c r="I166" i="4"/>
  <c r="I168" i="4" s="1"/>
  <c r="G166" i="4"/>
  <c r="G168" i="4" s="1"/>
  <c r="E166" i="4"/>
  <c r="E168" i="4" s="1"/>
  <c r="J165" i="4"/>
  <c r="J194" i="4" s="1"/>
  <c r="H165" i="4"/>
  <c r="H194" i="4" s="1"/>
  <c r="F165" i="4"/>
  <c r="F194" i="4" s="1"/>
  <c r="D165" i="4"/>
  <c r="D194" i="4" s="1"/>
  <c r="K164" i="4"/>
  <c r="I164" i="4"/>
  <c r="G164" i="4"/>
  <c r="E164" i="4"/>
  <c r="K163" i="4"/>
  <c r="I163" i="4"/>
  <c r="G163" i="4"/>
  <c r="E163" i="4"/>
  <c r="K162" i="4"/>
  <c r="I162" i="4"/>
  <c r="G162" i="4"/>
  <c r="E162" i="4"/>
  <c r="K161" i="4"/>
  <c r="I161" i="4"/>
  <c r="G161" i="4"/>
  <c r="E161" i="4"/>
  <c r="K160" i="4"/>
  <c r="I160" i="4"/>
  <c r="G160" i="4"/>
  <c r="E160" i="4"/>
  <c r="K159" i="4"/>
  <c r="I159" i="4"/>
  <c r="G159" i="4"/>
  <c r="E159" i="4"/>
  <c r="K158" i="4"/>
  <c r="I158" i="4"/>
  <c r="G158" i="4"/>
  <c r="E158" i="4"/>
  <c r="K157" i="4"/>
  <c r="I157" i="4"/>
  <c r="G157" i="4"/>
  <c r="E157" i="4"/>
  <c r="K156" i="4"/>
  <c r="I156" i="4"/>
  <c r="G156" i="4"/>
  <c r="E156" i="4"/>
  <c r="K155" i="4"/>
  <c r="I155" i="4"/>
  <c r="G155" i="4"/>
  <c r="E155" i="4"/>
  <c r="K154" i="4"/>
  <c r="I154" i="4"/>
  <c r="G154" i="4"/>
  <c r="E154" i="4"/>
  <c r="K153" i="4"/>
  <c r="K165" i="4" s="1"/>
  <c r="K194" i="4" s="1"/>
  <c r="I153" i="4"/>
  <c r="I165" i="4" s="1"/>
  <c r="I194" i="4" s="1"/>
  <c r="G153" i="4"/>
  <c r="G165" i="4" s="1"/>
  <c r="G194" i="4" s="1"/>
  <c r="E153" i="4"/>
  <c r="E165" i="4" s="1"/>
  <c r="E194" i="4" s="1"/>
  <c r="J143" i="4"/>
  <c r="H143" i="4"/>
  <c r="F143" i="4"/>
  <c r="D143" i="4"/>
  <c r="K142" i="4"/>
  <c r="I142" i="4"/>
  <c r="G142" i="4"/>
  <c r="E142" i="4"/>
  <c r="K141" i="4"/>
  <c r="I141" i="4"/>
  <c r="G141" i="4"/>
  <c r="E141" i="4"/>
  <c r="K140" i="4"/>
  <c r="K143" i="4" s="1"/>
  <c r="I140" i="4"/>
  <c r="I143" i="4" s="1"/>
  <c r="G140" i="4"/>
  <c r="G143" i="4" s="1"/>
  <c r="E140" i="4"/>
  <c r="E143" i="4" s="1"/>
  <c r="J139" i="4"/>
  <c r="H139" i="4"/>
  <c r="F139" i="4"/>
  <c r="D139" i="4"/>
  <c r="K138" i="4"/>
  <c r="I138" i="4"/>
  <c r="G138" i="4"/>
  <c r="E138" i="4"/>
  <c r="K137" i="4"/>
  <c r="K139" i="4" s="1"/>
  <c r="I137" i="4"/>
  <c r="I139" i="4" s="1"/>
  <c r="G137" i="4"/>
  <c r="G139" i="4" s="1"/>
  <c r="E137" i="4"/>
  <c r="E139" i="4" s="1"/>
  <c r="J136" i="4"/>
  <c r="H136" i="4"/>
  <c r="F136" i="4"/>
  <c r="D136" i="4"/>
  <c r="K135" i="4"/>
  <c r="I135" i="4"/>
  <c r="G135" i="4"/>
  <c r="E135" i="4"/>
  <c r="K134" i="4"/>
  <c r="I134" i="4"/>
  <c r="G134" i="4"/>
  <c r="E134" i="4"/>
  <c r="K133" i="4"/>
  <c r="I133" i="4"/>
  <c r="G133" i="4"/>
  <c r="E133" i="4"/>
  <c r="K132" i="4"/>
  <c r="I132" i="4"/>
  <c r="G132" i="4"/>
  <c r="E132" i="4"/>
  <c r="K131" i="4"/>
  <c r="K136" i="4" s="1"/>
  <c r="I131" i="4"/>
  <c r="I136" i="4" s="1"/>
  <c r="G131" i="4"/>
  <c r="G136" i="4" s="1"/>
  <c r="E131" i="4"/>
  <c r="E136" i="4" s="1"/>
  <c r="J130" i="4"/>
  <c r="H130" i="4"/>
  <c r="F130" i="4"/>
  <c r="D130" i="4"/>
  <c r="K129" i="4"/>
  <c r="I129" i="4"/>
  <c r="G129" i="4"/>
  <c r="E129" i="4"/>
  <c r="K128" i="4"/>
  <c r="I128" i="4"/>
  <c r="G128" i="4"/>
  <c r="E128" i="4"/>
  <c r="K127" i="4"/>
  <c r="I127" i="4"/>
  <c r="G127" i="4"/>
  <c r="E127" i="4"/>
  <c r="K126" i="4"/>
  <c r="I126" i="4"/>
  <c r="G126" i="4"/>
  <c r="E126" i="4"/>
  <c r="K125" i="4"/>
  <c r="I125" i="4"/>
  <c r="G125" i="4"/>
  <c r="E125" i="4"/>
  <c r="K124" i="4"/>
  <c r="I124" i="4"/>
  <c r="G124" i="4"/>
  <c r="E124" i="4"/>
  <c r="K123" i="4"/>
  <c r="I123" i="4"/>
  <c r="G123" i="4"/>
  <c r="E123" i="4"/>
  <c r="K122" i="4"/>
  <c r="I122" i="4"/>
  <c r="G122" i="4"/>
  <c r="E122" i="4"/>
  <c r="K121" i="4"/>
  <c r="I121" i="4"/>
  <c r="G121" i="4"/>
  <c r="E121" i="4"/>
  <c r="K120" i="4"/>
  <c r="K130" i="4" s="1"/>
  <c r="I120" i="4"/>
  <c r="I130" i="4" s="1"/>
  <c r="G120" i="4"/>
  <c r="G130" i="4" s="1"/>
  <c r="E120" i="4"/>
  <c r="E130" i="4" s="1"/>
  <c r="J119" i="4"/>
  <c r="H119" i="4"/>
  <c r="F119" i="4"/>
  <c r="D119" i="4"/>
  <c r="K118" i="4"/>
  <c r="I118" i="4"/>
  <c r="G118" i="4"/>
  <c r="E118" i="4"/>
  <c r="K117" i="4"/>
  <c r="K119" i="4" s="1"/>
  <c r="I117" i="4"/>
  <c r="I119" i="4" s="1"/>
  <c r="G117" i="4"/>
  <c r="G119" i="4" s="1"/>
  <c r="E117" i="4"/>
  <c r="E119" i="4" s="1"/>
  <c r="J116" i="4"/>
  <c r="J145" i="4" s="1"/>
  <c r="H116" i="4"/>
  <c r="H145" i="4" s="1"/>
  <c r="F116" i="4"/>
  <c r="F145" i="4" s="1"/>
  <c r="D116" i="4"/>
  <c r="D145" i="4" s="1"/>
  <c r="K115" i="4"/>
  <c r="I115" i="4"/>
  <c r="G115" i="4"/>
  <c r="E115" i="4"/>
  <c r="K114" i="4"/>
  <c r="I114" i="4"/>
  <c r="G114" i="4"/>
  <c r="E114" i="4"/>
  <c r="K113" i="4"/>
  <c r="I113" i="4"/>
  <c r="G113" i="4"/>
  <c r="E113" i="4"/>
  <c r="K112" i="4"/>
  <c r="I112" i="4"/>
  <c r="G112" i="4"/>
  <c r="E112" i="4"/>
  <c r="K111" i="4"/>
  <c r="I111" i="4"/>
  <c r="G111" i="4"/>
  <c r="E111" i="4"/>
  <c r="K110" i="4"/>
  <c r="I110" i="4"/>
  <c r="G110" i="4"/>
  <c r="E110" i="4"/>
  <c r="K109" i="4"/>
  <c r="I109" i="4"/>
  <c r="G109" i="4"/>
  <c r="E109" i="4"/>
  <c r="K108" i="4"/>
  <c r="I108" i="4"/>
  <c r="G108" i="4"/>
  <c r="E108" i="4"/>
  <c r="K107" i="4"/>
  <c r="I107" i="4"/>
  <c r="G107" i="4"/>
  <c r="E107" i="4"/>
  <c r="K106" i="4"/>
  <c r="I106" i="4"/>
  <c r="G106" i="4"/>
  <c r="E106" i="4"/>
  <c r="K105" i="4"/>
  <c r="I105" i="4"/>
  <c r="G105" i="4"/>
  <c r="E105" i="4"/>
  <c r="K104" i="4"/>
  <c r="K116" i="4" s="1"/>
  <c r="K145" i="4" s="1"/>
  <c r="I104" i="4"/>
  <c r="I116" i="4" s="1"/>
  <c r="I145" i="4" s="1"/>
  <c r="G104" i="4"/>
  <c r="G116" i="4" s="1"/>
  <c r="G145" i="4" s="1"/>
  <c r="E104" i="4"/>
  <c r="E116" i="4" s="1"/>
  <c r="E145" i="4" s="1"/>
  <c r="J94" i="4"/>
  <c r="H94" i="4"/>
  <c r="F94" i="4"/>
  <c r="D94" i="4"/>
  <c r="K93" i="4"/>
  <c r="I93" i="4"/>
  <c r="G93" i="4"/>
  <c r="E93" i="4"/>
  <c r="K92" i="4"/>
  <c r="I92" i="4"/>
  <c r="G92" i="4"/>
  <c r="E92" i="4"/>
  <c r="K91" i="4"/>
  <c r="K94" i="4" s="1"/>
  <c r="I91" i="4"/>
  <c r="I94" i="4" s="1"/>
  <c r="G91" i="4"/>
  <c r="G94" i="4" s="1"/>
  <c r="E91" i="4"/>
  <c r="E94" i="4" s="1"/>
  <c r="J90" i="4"/>
  <c r="H90" i="4"/>
  <c r="F90" i="4"/>
  <c r="D90" i="4"/>
  <c r="K89" i="4"/>
  <c r="I89" i="4"/>
  <c r="G89" i="4"/>
  <c r="E89" i="4"/>
  <c r="K88" i="4"/>
  <c r="K90" i="4" s="1"/>
  <c r="I88" i="4"/>
  <c r="I90" i="4" s="1"/>
  <c r="G88" i="4"/>
  <c r="G90" i="4" s="1"/>
  <c r="E88" i="4"/>
  <c r="E90" i="4" s="1"/>
  <c r="J87" i="4"/>
  <c r="H87" i="4"/>
  <c r="F87" i="4"/>
  <c r="D87" i="4"/>
  <c r="K86" i="4"/>
  <c r="I86" i="4"/>
  <c r="G86" i="4"/>
  <c r="E86" i="4"/>
  <c r="K85" i="4"/>
  <c r="I85" i="4"/>
  <c r="G85" i="4"/>
  <c r="E85" i="4"/>
  <c r="K84" i="4"/>
  <c r="I84" i="4"/>
  <c r="G84" i="4"/>
  <c r="E84" i="4"/>
  <c r="K83" i="4"/>
  <c r="I83" i="4"/>
  <c r="G83" i="4"/>
  <c r="E83" i="4"/>
  <c r="K82" i="4"/>
  <c r="K87" i="4" s="1"/>
  <c r="I82" i="4"/>
  <c r="I87" i="4" s="1"/>
  <c r="G82" i="4"/>
  <c r="G87" i="4" s="1"/>
  <c r="E82" i="4"/>
  <c r="E87" i="4" s="1"/>
  <c r="J81" i="4"/>
  <c r="H81" i="4"/>
  <c r="F81" i="4"/>
  <c r="D81" i="4"/>
  <c r="K80" i="4"/>
  <c r="I80" i="4"/>
  <c r="G80" i="4"/>
  <c r="E80" i="4"/>
  <c r="K79" i="4"/>
  <c r="I79" i="4"/>
  <c r="G79" i="4"/>
  <c r="E79" i="4"/>
  <c r="K78" i="4"/>
  <c r="I78" i="4"/>
  <c r="G78" i="4"/>
  <c r="E78" i="4"/>
  <c r="K77" i="4"/>
  <c r="I77" i="4"/>
  <c r="G77" i="4"/>
  <c r="E77" i="4"/>
  <c r="K76" i="4"/>
  <c r="I76" i="4"/>
  <c r="G76" i="4"/>
  <c r="E76" i="4"/>
  <c r="K75" i="4"/>
  <c r="I75" i="4"/>
  <c r="G75" i="4"/>
  <c r="E75" i="4"/>
  <c r="K74" i="4"/>
  <c r="I74" i="4"/>
  <c r="G74" i="4"/>
  <c r="E74" i="4"/>
  <c r="K73" i="4"/>
  <c r="I73" i="4"/>
  <c r="G73" i="4"/>
  <c r="E73" i="4"/>
  <c r="K72" i="4"/>
  <c r="I72" i="4"/>
  <c r="G72" i="4"/>
  <c r="E72" i="4"/>
  <c r="K71" i="4"/>
  <c r="K81" i="4" s="1"/>
  <c r="I71" i="4"/>
  <c r="I81" i="4" s="1"/>
  <c r="G71" i="4"/>
  <c r="G81" i="4" s="1"/>
  <c r="E71" i="4"/>
  <c r="E81" i="4" s="1"/>
  <c r="J70" i="4"/>
  <c r="H70" i="4"/>
  <c r="H96" i="4" s="1"/>
  <c r="F70" i="4"/>
  <c r="E70" i="4"/>
  <c r="D70" i="4"/>
  <c r="D96" i="4" s="1"/>
  <c r="C70" i="4"/>
  <c r="K69" i="4"/>
  <c r="I69" i="4"/>
  <c r="G69" i="4"/>
  <c r="E69" i="4"/>
  <c r="K68" i="4"/>
  <c r="K70" i="4" s="1"/>
  <c r="I68" i="4"/>
  <c r="I70" i="4" s="1"/>
  <c r="G68" i="4"/>
  <c r="G70" i="4" s="1"/>
  <c r="E68" i="4"/>
  <c r="J67" i="4"/>
  <c r="J96" i="4" s="1"/>
  <c r="I67" i="4"/>
  <c r="I96" i="4" s="1"/>
  <c r="H67" i="4"/>
  <c r="F67" i="4"/>
  <c r="F96" i="4" s="1"/>
  <c r="E67" i="4"/>
  <c r="E96" i="4" s="1"/>
  <c r="D67" i="4"/>
  <c r="K66" i="4"/>
  <c r="I66" i="4"/>
  <c r="G66" i="4"/>
  <c r="E66" i="4"/>
  <c r="K65" i="4"/>
  <c r="I65" i="4"/>
  <c r="G65" i="4"/>
  <c r="E65" i="4"/>
  <c r="K64" i="4"/>
  <c r="I64" i="4"/>
  <c r="G64" i="4"/>
  <c r="E64" i="4"/>
  <c r="K63" i="4"/>
  <c r="I63" i="4"/>
  <c r="G63" i="4"/>
  <c r="E63" i="4"/>
  <c r="K62" i="4"/>
  <c r="I62" i="4"/>
  <c r="G62" i="4"/>
  <c r="E62" i="4"/>
  <c r="K61" i="4"/>
  <c r="I61" i="4"/>
  <c r="G61" i="4"/>
  <c r="E61" i="4"/>
  <c r="K60" i="4"/>
  <c r="I60" i="4"/>
  <c r="G60" i="4"/>
  <c r="E60" i="4"/>
  <c r="K59" i="4"/>
  <c r="I59" i="4"/>
  <c r="G59" i="4"/>
  <c r="E59" i="4"/>
  <c r="K58" i="4"/>
  <c r="I58" i="4"/>
  <c r="G58" i="4"/>
  <c r="E58" i="4"/>
  <c r="K57" i="4"/>
  <c r="I57" i="4"/>
  <c r="G57" i="4"/>
  <c r="E57" i="4"/>
  <c r="K56" i="4"/>
  <c r="I56" i="4"/>
  <c r="G56" i="4"/>
  <c r="E56" i="4"/>
  <c r="K55" i="4"/>
  <c r="K67" i="4" s="1"/>
  <c r="K96" i="4" s="1"/>
  <c r="I55" i="4"/>
  <c r="G55" i="4"/>
  <c r="G67" i="4" s="1"/>
  <c r="G96" i="4" s="1"/>
  <c r="E55" i="4"/>
  <c r="J45" i="4"/>
  <c r="I45" i="4"/>
  <c r="H45" i="4"/>
  <c r="F45" i="4"/>
  <c r="E45" i="4"/>
  <c r="D45" i="4"/>
  <c r="K44" i="4"/>
  <c r="I44" i="4"/>
  <c r="G44" i="4"/>
  <c r="E44" i="4"/>
  <c r="K43" i="4"/>
  <c r="I43" i="4"/>
  <c r="G43" i="4"/>
  <c r="E43" i="4"/>
  <c r="K42" i="4"/>
  <c r="K45" i="4" s="1"/>
  <c r="I42" i="4"/>
  <c r="G42" i="4"/>
  <c r="G45" i="4" s="1"/>
  <c r="E42" i="4"/>
  <c r="J41" i="4"/>
  <c r="I41" i="4"/>
  <c r="H41" i="4"/>
  <c r="F41" i="4"/>
  <c r="E41" i="4"/>
  <c r="D41" i="4"/>
  <c r="K40" i="4"/>
  <c r="I40" i="4"/>
  <c r="G40" i="4"/>
  <c r="E40" i="4"/>
  <c r="K39" i="4"/>
  <c r="K41" i="4" s="1"/>
  <c r="I39" i="4"/>
  <c r="G39" i="4"/>
  <c r="G41" i="4" s="1"/>
  <c r="E39" i="4"/>
  <c r="J38" i="4"/>
  <c r="I38" i="4"/>
  <c r="H38" i="4"/>
  <c r="F38" i="4"/>
  <c r="E38" i="4"/>
  <c r="D38" i="4"/>
  <c r="K37" i="4"/>
  <c r="I37" i="4"/>
  <c r="G37" i="4"/>
  <c r="E37" i="4"/>
  <c r="K36" i="4"/>
  <c r="I36" i="4"/>
  <c r="G36" i="4"/>
  <c r="E36" i="4"/>
  <c r="K35" i="4"/>
  <c r="I35" i="4"/>
  <c r="G35" i="4"/>
  <c r="E35" i="4"/>
  <c r="K34" i="4"/>
  <c r="I34" i="4"/>
  <c r="G34" i="4"/>
  <c r="E34" i="4"/>
  <c r="K33" i="4"/>
  <c r="K38" i="4" s="1"/>
  <c r="I33" i="4"/>
  <c r="G33" i="4"/>
  <c r="G38" i="4" s="1"/>
  <c r="E33" i="4"/>
  <c r="J32" i="4"/>
  <c r="I32" i="4"/>
  <c r="H32" i="4"/>
  <c r="F32" i="4"/>
  <c r="E32" i="4"/>
  <c r="D32" i="4"/>
  <c r="K31" i="4"/>
  <c r="I31" i="4"/>
  <c r="G31" i="4"/>
  <c r="E31" i="4"/>
  <c r="K30" i="4"/>
  <c r="I30" i="4"/>
  <c r="G30" i="4"/>
  <c r="E30" i="4"/>
  <c r="K29" i="4"/>
  <c r="I29" i="4"/>
  <c r="G29" i="4"/>
  <c r="E29" i="4"/>
  <c r="K28" i="4"/>
  <c r="I28" i="4"/>
  <c r="G28" i="4"/>
  <c r="E28" i="4"/>
  <c r="K27" i="4"/>
  <c r="I27" i="4"/>
  <c r="G27" i="4"/>
  <c r="E27" i="4"/>
  <c r="K26" i="4"/>
  <c r="I26" i="4"/>
  <c r="G26" i="4"/>
  <c r="E26" i="4"/>
  <c r="K25" i="4"/>
  <c r="I25" i="4"/>
  <c r="G25" i="4"/>
  <c r="E25" i="4"/>
  <c r="K24" i="4"/>
  <c r="I24" i="4"/>
  <c r="G24" i="4"/>
  <c r="E24" i="4"/>
  <c r="K23" i="4"/>
  <c r="I23" i="4"/>
  <c r="G23" i="4"/>
  <c r="E23" i="4"/>
  <c r="K22" i="4"/>
  <c r="K32" i="4" s="1"/>
  <c r="I22" i="4"/>
  <c r="G22" i="4"/>
  <c r="G32" i="4" s="1"/>
  <c r="E22" i="4"/>
  <c r="J21" i="4"/>
  <c r="I21" i="4"/>
  <c r="H21" i="4"/>
  <c r="F21" i="4"/>
  <c r="E21" i="4"/>
  <c r="D21" i="4"/>
  <c r="K20" i="4"/>
  <c r="I20" i="4"/>
  <c r="G20" i="4"/>
  <c r="E20" i="4"/>
  <c r="K19" i="4"/>
  <c r="K21" i="4" s="1"/>
  <c r="I19" i="4"/>
  <c r="G19" i="4"/>
  <c r="G21" i="4" s="1"/>
  <c r="E19" i="4"/>
  <c r="J18" i="4"/>
  <c r="J47" i="4" s="1"/>
  <c r="I18" i="4"/>
  <c r="I47" i="4" s="1"/>
  <c r="H18" i="4"/>
  <c r="H47" i="4" s="1"/>
  <c r="F18" i="4"/>
  <c r="F47" i="4" s="1"/>
  <c r="E18" i="4"/>
  <c r="E47" i="4" s="1"/>
  <c r="D18" i="4"/>
  <c r="D47" i="4" s="1"/>
  <c r="K17" i="4"/>
  <c r="I17" i="4"/>
  <c r="G17" i="4"/>
  <c r="E17" i="4"/>
  <c r="K16" i="4"/>
  <c r="I16" i="4"/>
  <c r="G16" i="4"/>
  <c r="E16" i="4"/>
  <c r="K15" i="4"/>
  <c r="I15" i="4"/>
  <c r="G15" i="4"/>
  <c r="E15" i="4"/>
  <c r="K14" i="4"/>
  <c r="I14" i="4"/>
  <c r="G14" i="4"/>
  <c r="E14" i="4"/>
  <c r="K13" i="4"/>
  <c r="I13" i="4"/>
  <c r="G13" i="4"/>
  <c r="E13" i="4"/>
  <c r="K12" i="4"/>
  <c r="I12" i="4"/>
  <c r="G12" i="4"/>
  <c r="E12" i="4"/>
  <c r="K11" i="4"/>
  <c r="I11" i="4"/>
  <c r="G11" i="4"/>
  <c r="E11" i="4"/>
  <c r="K10" i="4"/>
  <c r="I10" i="4"/>
  <c r="G10" i="4"/>
  <c r="E10" i="4"/>
  <c r="K9" i="4"/>
  <c r="I9" i="4"/>
  <c r="G9" i="4"/>
  <c r="E9" i="4"/>
  <c r="K8" i="4"/>
  <c r="I8" i="4"/>
  <c r="G8" i="4"/>
  <c r="E8" i="4"/>
  <c r="K7" i="4"/>
  <c r="I7" i="4"/>
  <c r="G7" i="4"/>
  <c r="E7" i="4"/>
  <c r="K6" i="4"/>
  <c r="K18" i="4" s="1"/>
  <c r="K47" i="4" s="1"/>
  <c r="I6" i="4"/>
  <c r="G6" i="4"/>
  <c r="G18" i="4" s="1"/>
  <c r="G47" i="4" s="1"/>
  <c r="E6" i="4"/>
</calcChain>
</file>

<file path=xl/sharedStrings.xml><?xml version="1.0" encoding="utf-8"?>
<sst xmlns="http://schemas.openxmlformats.org/spreadsheetml/2006/main" count="500" uniqueCount="123">
  <si>
    <t>Linear fit</t>
  </si>
  <si>
    <t>Power fit</t>
  </si>
  <si>
    <t>Mass range (ng)</t>
  </si>
  <si>
    <t>y = a + bx</t>
  </si>
  <si>
    <t>y = ax^b</t>
  </si>
  <si>
    <t>Compounds</t>
  </si>
  <si>
    <t>Retention time (min)</t>
  </si>
  <si>
    <t>MW (g/mol)</t>
  </si>
  <si>
    <t>MS Quan Ion</t>
  </si>
  <si>
    <t>Min</t>
  </si>
  <si>
    <t>Max</t>
  </si>
  <si>
    <t>b</t>
  </si>
  <si>
    <r>
      <t>r</t>
    </r>
    <r>
      <rPr>
        <b/>
        <vertAlign val="superscript"/>
        <sz val="11"/>
        <color indexed="8"/>
        <rFont val="Arial"/>
        <family val="2"/>
      </rPr>
      <t>2</t>
    </r>
  </si>
  <si>
    <t>a</t>
  </si>
  <si>
    <t>Volatile fatty acids</t>
  </si>
  <si>
    <t xml:space="preserve">Acetic acid </t>
  </si>
  <si>
    <t xml:space="preserve">Propanoic acid </t>
  </si>
  <si>
    <t>2-Methyl propanoic acid</t>
  </si>
  <si>
    <t xml:space="preserve">Butanoic acid </t>
  </si>
  <si>
    <t>3-Methyl butanoic acid</t>
  </si>
  <si>
    <t>Pentanoic acid</t>
  </si>
  <si>
    <t xml:space="preserve">4-Methyl pentanoic acid </t>
  </si>
  <si>
    <t>ND</t>
  </si>
  <si>
    <t>N/A</t>
  </si>
  <si>
    <t xml:space="preserve">Hexanoic acid </t>
  </si>
  <si>
    <t>Heptanoic acid</t>
  </si>
  <si>
    <t xml:space="preserve">Octanoic acid </t>
  </si>
  <si>
    <t>Nonanoic acid</t>
  </si>
  <si>
    <t>Decanoic acid</t>
  </si>
  <si>
    <t>Esters</t>
  </si>
  <si>
    <t xml:space="preserve">Ethyl hexanoate </t>
  </si>
  <si>
    <t xml:space="preserve">Hexyl hexanoate </t>
  </si>
  <si>
    <t>Alcohols</t>
  </si>
  <si>
    <r>
      <rPr>
        <i/>
        <sz val="11"/>
        <rFont val="Arial"/>
        <family val="2"/>
      </rPr>
      <t>sec</t>
    </r>
    <r>
      <rPr>
        <sz val="11"/>
        <rFont val="Arial"/>
        <family val="2"/>
      </rPr>
      <t>-Butyl alcohol</t>
    </r>
  </si>
  <si>
    <r>
      <rPr>
        <i/>
        <sz val="11"/>
        <rFont val="Arial"/>
        <family val="2"/>
      </rPr>
      <t>iso</t>
    </r>
    <r>
      <rPr>
        <sz val="11"/>
        <rFont val="Arial"/>
        <family val="2"/>
      </rPr>
      <t>-Butyl alcohol</t>
    </r>
  </si>
  <si>
    <t>n-Butanol</t>
  </si>
  <si>
    <r>
      <rPr>
        <i/>
        <sz val="11"/>
        <rFont val="Arial"/>
        <family val="2"/>
      </rPr>
      <t>iso</t>
    </r>
    <r>
      <rPr>
        <sz val="11"/>
        <rFont val="Arial"/>
        <family val="2"/>
      </rPr>
      <t>-Pentyl alcohol</t>
    </r>
  </si>
  <si>
    <t>1-Pentanol</t>
  </si>
  <si>
    <t xml:space="preserve">1-Hexanol </t>
  </si>
  <si>
    <t xml:space="preserve">1-Heptanol </t>
  </si>
  <si>
    <t xml:space="preserve">2-Ethyl -1-hexanol </t>
  </si>
  <si>
    <t>2-phenyl ethanol</t>
  </si>
  <si>
    <t>3-Phenyl-1-propanol</t>
  </si>
  <si>
    <t>Phenolic &amp; Aromatic</t>
  </si>
  <si>
    <t xml:space="preserve">Phenol </t>
  </si>
  <si>
    <r>
      <rPr>
        <i/>
        <sz val="11"/>
        <rFont val="Arial"/>
        <family val="2"/>
      </rPr>
      <t>p</t>
    </r>
    <r>
      <rPr>
        <sz val="11"/>
        <rFont val="Arial"/>
        <family val="2"/>
      </rPr>
      <t xml:space="preserve">-Cresol </t>
    </r>
  </si>
  <si>
    <t xml:space="preserve">Indole </t>
  </si>
  <si>
    <t xml:space="preserve">Skatole </t>
  </si>
  <si>
    <r>
      <rPr>
        <i/>
        <sz val="11"/>
        <rFont val="Arial"/>
        <family val="2"/>
      </rPr>
      <t>p</t>
    </r>
    <r>
      <rPr>
        <sz val="11"/>
        <rFont val="Arial"/>
        <family val="2"/>
      </rPr>
      <t>-Xylene</t>
    </r>
  </si>
  <si>
    <t>Sulfuric</t>
  </si>
  <si>
    <t>Dimethyl disulfide</t>
  </si>
  <si>
    <t xml:space="preserve">Dimethyl trisulfide </t>
  </si>
  <si>
    <t xml:space="preserve">Aldehydes </t>
  </si>
  <si>
    <t xml:space="preserve">Octanal </t>
  </si>
  <si>
    <t xml:space="preserve">Nonanal </t>
  </si>
  <si>
    <t xml:space="preserve">Decanal </t>
  </si>
  <si>
    <t>Odor</t>
  </si>
  <si>
    <t>threshold</t>
  </si>
  <si>
    <t>Day 0</t>
  </si>
  <si>
    <t>Day 7</t>
  </si>
  <si>
    <t>Day 14</t>
  </si>
  <si>
    <t>Day 30</t>
  </si>
  <si>
    <r>
      <t xml:space="preserve"> (</t>
    </r>
    <r>
      <rPr>
        <b/>
        <sz val="12"/>
        <color indexed="8"/>
        <rFont val="Symbol"/>
        <family val="1"/>
        <charset val="2"/>
      </rPr>
      <t>m</t>
    </r>
    <r>
      <rPr>
        <b/>
        <sz val="12"/>
        <color indexed="8"/>
        <rFont val="Arial"/>
        <family val="2"/>
      </rPr>
      <t>g m</t>
    </r>
    <r>
      <rPr>
        <b/>
        <vertAlign val="superscript"/>
        <sz val="12"/>
        <color indexed="8"/>
        <rFont val="Arial"/>
        <family val="2"/>
      </rPr>
      <t>-3</t>
    </r>
    <r>
      <rPr>
        <b/>
        <sz val="12"/>
        <color indexed="8"/>
        <rFont val="Arial"/>
        <family val="2"/>
      </rPr>
      <t>)</t>
    </r>
    <r>
      <rPr>
        <b/>
        <vertAlign val="superscript"/>
        <sz val="12"/>
        <color indexed="8"/>
        <rFont val="Arial"/>
        <family val="2"/>
      </rPr>
      <t>+</t>
    </r>
  </si>
  <si>
    <t>CB</t>
  </si>
  <si>
    <t>PB</t>
  </si>
  <si>
    <t>CA</t>
  </si>
  <si>
    <t>PA</t>
  </si>
  <si>
    <t>Acetic acid</t>
  </si>
  <si>
    <t>Propanoic acid</t>
  </si>
  <si>
    <t>Butanoic acid</t>
  </si>
  <si>
    <t>4-Methyl pentanoic acid</t>
  </si>
  <si>
    <t>Hexanoic acid</t>
  </si>
  <si>
    <t xml:space="preserve">Heptanoic acid </t>
  </si>
  <si>
    <t>Octanoic acid</t>
  </si>
  <si>
    <t>SUM</t>
  </si>
  <si>
    <t>Ethyl hexanoate</t>
  </si>
  <si>
    <t>Hexyl hexanoate</t>
  </si>
  <si>
    <t xml:space="preserve">1-Pentanol </t>
  </si>
  <si>
    <t>1-Hexanol</t>
  </si>
  <si>
    <t>1-Heptanol</t>
  </si>
  <si>
    <t>2-Phenyl ethanol</t>
  </si>
  <si>
    <t>Phenol</t>
  </si>
  <si>
    <t>Indole</t>
  </si>
  <si>
    <t>Skatole</t>
  </si>
  <si>
    <t>Dimethyl trisulfide</t>
  </si>
  <si>
    <t>Aldehydes</t>
  </si>
  <si>
    <t>Octanol</t>
  </si>
  <si>
    <t>Nonanol</t>
  </si>
  <si>
    <t>Decanol</t>
  </si>
  <si>
    <t>A. Day 0</t>
  </si>
  <si>
    <t>Compound</t>
  </si>
  <si>
    <t>Conc</t>
  </si>
  <si>
    <t>OAV</t>
  </si>
  <si>
    <r>
      <t xml:space="preserve"> (</t>
    </r>
    <r>
      <rPr>
        <b/>
        <sz val="12"/>
        <color indexed="8"/>
        <rFont val="Symbol"/>
        <family val="1"/>
        <charset val="2"/>
      </rPr>
      <t>m</t>
    </r>
    <r>
      <rPr>
        <b/>
        <sz val="12"/>
        <color indexed="8"/>
        <rFont val="Arial"/>
        <family val="2"/>
      </rPr>
      <t>g m</t>
    </r>
    <r>
      <rPr>
        <b/>
        <vertAlign val="superscript"/>
        <sz val="12"/>
        <color indexed="8"/>
        <rFont val="Arial"/>
        <family val="2"/>
      </rPr>
      <t>-3</t>
    </r>
    <r>
      <rPr>
        <b/>
        <sz val="12"/>
        <color indexed="8"/>
        <rFont val="Arial"/>
        <family val="2"/>
      </rPr>
      <t>)</t>
    </r>
  </si>
  <si>
    <r>
      <t xml:space="preserve"> (</t>
    </r>
    <r>
      <rPr>
        <b/>
        <sz val="12"/>
        <color indexed="10"/>
        <rFont val="Symbol"/>
        <family val="1"/>
        <charset val="2"/>
      </rPr>
      <t>m</t>
    </r>
    <r>
      <rPr>
        <b/>
        <sz val="12"/>
        <color indexed="10"/>
        <rFont val="Arial"/>
        <family val="2"/>
      </rPr>
      <t>g m</t>
    </r>
    <r>
      <rPr>
        <b/>
        <vertAlign val="superscript"/>
        <sz val="12"/>
        <color indexed="10"/>
        <rFont val="Arial"/>
        <family val="2"/>
      </rPr>
      <t>-3</t>
    </r>
    <r>
      <rPr>
        <b/>
        <sz val="12"/>
        <color indexed="10"/>
        <rFont val="Arial"/>
        <family val="2"/>
      </rPr>
      <t>)</t>
    </r>
  </si>
  <si>
    <r>
      <rPr>
        <i/>
        <sz val="11"/>
        <color indexed="8"/>
        <rFont val="Arial"/>
        <family val="2"/>
      </rPr>
      <t>iso</t>
    </r>
    <r>
      <rPr>
        <sz val="11"/>
        <color theme="1"/>
        <rFont val="Arial"/>
        <family val="2"/>
        <scheme val="minor"/>
      </rPr>
      <t>-Butyl alcohol</t>
    </r>
  </si>
  <si>
    <r>
      <rPr>
        <i/>
        <sz val="11"/>
        <color indexed="8"/>
        <rFont val="Arial"/>
        <family val="2"/>
      </rPr>
      <t>sec</t>
    </r>
    <r>
      <rPr>
        <sz val="11"/>
        <color theme="1"/>
        <rFont val="Arial"/>
        <family val="2"/>
        <scheme val="minor"/>
      </rPr>
      <t>-Butyl alcohol</t>
    </r>
  </si>
  <si>
    <r>
      <rPr>
        <i/>
        <sz val="11"/>
        <color indexed="8"/>
        <rFont val="Arial"/>
        <family val="2"/>
      </rPr>
      <t>iso</t>
    </r>
    <r>
      <rPr>
        <sz val="11"/>
        <color theme="1"/>
        <rFont val="Arial"/>
        <family val="2"/>
        <scheme val="minor"/>
      </rPr>
      <t>-Pentyl alcohol</t>
    </r>
  </si>
  <si>
    <r>
      <rPr>
        <i/>
        <sz val="11"/>
        <color indexed="8"/>
        <rFont val="Arial"/>
        <family val="2"/>
      </rPr>
      <t>p</t>
    </r>
    <r>
      <rPr>
        <sz val="11"/>
        <color theme="1"/>
        <rFont val="Arial"/>
        <family val="2"/>
        <scheme val="minor"/>
      </rPr>
      <t>-Cresol</t>
    </r>
  </si>
  <si>
    <r>
      <rPr>
        <i/>
        <sz val="11"/>
        <color indexed="8"/>
        <rFont val="Arial"/>
        <family val="2"/>
      </rPr>
      <t>p</t>
    </r>
    <r>
      <rPr>
        <sz val="11"/>
        <color theme="1"/>
        <rFont val="Arial"/>
        <family val="2"/>
        <scheme val="minor"/>
      </rPr>
      <t>-Xylene</t>
    </r>
  </si>
  <si>
    <t>B. Day 7</t>
  </si>
  <si>
    <t>C. Day 14</t>
  </si>
  <si>
    <t>D. Day 30</t>
  </si>
  <si>
    <t>VOC group</t>
  </si>
  <si>
    <r>
      <rPr>
        <i/>
        <sz val="11"/>
        <color indexed="8"/>
        <rFont val="Arial"/>
        <family val="2"/>
      </rPr>
      <t>iso</t>
    </r>
    <r>
      <rPr>
        <sz val="11"/>
        <color indexed="8"/>
        <rFont val="Arial"/>
        <family val="2"/>
      </rPr>
      <t>-Butyl alcohol</t>
    </r>
  </si>
  <si>
    <r>
      <rPr>
        <i/>
        <sz val="11"/>
        <color indexed="8"/>
        <rFont val="Arial"/>
        <family val="2"/>
      </rPr>
      <t>sec</t>
    </r>
    <r>
      <rPr>
        <sz val="11"/>
        <color indexed="8"/>
        <rFont val="Arial"/>
        <family val="2"/>
      </rPr>
      <t>-Butyl alcohol</t>
    </r>
  </si>
  <si>
    <r>
      <rPr>
        <i/>
        <sz val="11"/>
        <color indexed="8"/>
        <rFont val="Arial"/>
        <family val="2"/>
      </rPr>
      <t>iso</t>
    </r>
    <r>
      <rPr>
        <sz val="11"/>
        <color indexed="8"/>
        <rFont val="Arial"/>
        <family val="2"/>
      </rPr>
      <t>-Pentyl alcohol</t>
    </r>
  </si>
  <si>
    <t>Phenolic &amp; aromatic</t>
  </si>
  <si>
    <t>Average</t>
  </si>
  <si>
    <t>Std. Err</t>
  </si>
  <si>
    <t>2 MPA</t>
  </si>
  <si>
    <t>Pentanoic acid acid</t>
  </si>
  <si>
    <t>4-methyl pentanoic acid</t>
  </si>
  <si>
    <t xml:space="preserve"> heptanoic acid </t>
  </si>
  <si>
    <t xml:space="preserve"> Nonanoic acid</t>
  </si>
  <si>
    <t xml:space="preserve"> Decanoic acid</t>
  </si>
  <si>
    <t xml:space="preserve"> Ethyl hexanoate </t>
  </si>
  <si>
    <t xml:space="preserve"> Phenol </t>
  </si>
  <si>
    <r>
      <rPr>
        <i/>
        <sz val="11"/>
        <color theme="1"/>
        <rFont val="Arial"/>
        <family val="2"/>
        <scheme val="minor"/>
      </rPr>
      <t>p</t>
    </r>
    <r>
      <rPr>
        <sz val="11"/>
        <color theme="1"/>
        <rFont val="Arial"/>
        <family val="2"/>
        <scheme val="minor"/>
      </rPr>
      <t xml:space="preserve">-Cresol </t>
    </r>
  </si>
  <si>
    <t xml:space="preserve"> Indole </t>
  </si>
  <si>
    <t xml:space="preserve"> Skatole </t>
  </si>
  <si>
    <r>
      <rPr>
        <i/>
        <sz val="11"/>
        <color theme="1"/>
        <rFont val="Arial"/>
        <family val="2"/>
        <scheme val="minor"/>
      </rPr>
      <t>p</t>
    </r>
    <r>
      <rPr>
        <sz val="11"/>
        <color theme="1"/>
        <rFont val="Arial"/>
        <family val="2"/>
        <scheme val="minor"/>
      </rPr>
      <t xml:space="preserve">-Xylene </t>
    </r>
  </si>
  <si>
    <t xml:space="preserve"> Decanal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</si>
</sst>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0.0000"/>
  </numFmts>
  <fonts count="26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vertAlign val="superscript"/>
      <sz val="11"/>
      <color indexed="8"/>
      <name val="Arial"/>
      <family val="2"/>
    </font>
    <font>
      <sz val="11"/>
      <name val="Arial"/>
      <family val="2"/>
      <scheme val="minor"/>
    </font>
    <font>
      <sz val="11"/>
      <color rgb="FFFF0000"/>
      <name val="Arial"/>
      <family val="2"/>
      <scheme val="minor"/>
    </font>
    <font>
      <b/>
      <sz val="11"/>
      <name val="Arial"/>
      <family val="2"/>
      <scheme val="minor"/>
    </font>
    <font>
      <i/>
      <sz val="1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b/>
      <sz val="12"/>
      <color indexed="8"/>
      <name val="Symbol"/>
      <family val="1"/>
      <charset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sz val="11"/>
      <color rgb="FFFF0000"/>
      <name val="Arial"/>
      <family val="2"/>
      <scheme val="minor"/>
    </font>
    <font>
      <b/>
      <sz val="12"/>
      <color rgb="FFFF0000"/>
      <name val="Arial"/>
      <family val="2"/>
      <scheme val="minor"/>
    </font>
    <font>
      <b/>
      <sz val="14"/>
      <color rgb="FFFF0000"/>
      <name val="Arial"/>
      <family val="2"/>
      <scheme val="minor"/>
    </font>
    <font>
      <sz val="14"/>
      <color rgb="FFFF0000"/>
      <name val="Arial"/>
      <family val="2"/>
      <scheme val="minor"/>
    </font>
    <font>
      <b/>
      <sz val="12"/>
      <color indexed="10"/>
      <name val="Symbol"/>
      <family val="1"/>
      <charset val="2"/>
    </font>
    <font>
      <b/>
      <sz val="12"/>
      <color indexed="10"/>
      <name val="Arial"/>
      <family val="2"/>
    </font>
    <font>
      <b/>
      <vertAlign val="superscript"/>
      <sz val="12"/>
      <color indexed="10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sz val="9"/>
      <color rgb="FF0070C0"/>
      <name val="Arial"/>
      <family val="2"/>
      <scheme val="minor"/>
    </font>
    <font>
      <b/>
      <sz val="9"/>
      <color rgb="FF0070C0"/>
      <name val="Arial"/>
      <family val="2"/>
      <scheme val="minor"/>
    </font>
    <font>
      <i/>
      <sz val="11"/>
      <color theme="1"/>
      <name val="Aria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6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 style="thick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8">
    <xf numFmtId="0" fontId="0" fillId="0" borderId="0" xfId="0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" fillId="2" borderId="2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left"/>
    </xf>
    <xf numFmtId="164" fontId="0" fillId="2" borderId="1" xfId="0" applyNumberFormat="1" applyFont="1" applyFill="1" applyBorder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left"/>
    </xf>
    <xf numFmtId="164" fontId="0" fillId="2" borderId="6" xfId="0" applyNumberFormat="1" applyFont="1" applyFill="1" applyBorder="1" applyAlignment="1">
      <alignment horizontal="center"/>
    </xf>
    <xf numFmtId="164" fontId="4" fillId="2" borderId="6" xfId="0" applyNumberFormat="1" applyFont="1" applyFill="1" applyBorder="1" applyAlignment="1">
      <alignment horizontal="center"/>
    </xf>
    <xf numFmtId="1" fontId="4" fillId="2" borderId="6" xfId="0" applyNumberFormat="1" applyFont="1" applyFill="1" applyBorder="1" applyAlignment="1">
      <alignment horizontal="center"/>
    </xf>
    <xf numFmtId="2" fontId="4" fillId="2" borderId="6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left"/>
    </xf>
    <xf numFmtId="164" fontId="3" fillId="2" borderId="8" xfId="0" applyNumberFormat="1" applyFont="1" applyFill="1" applyBorder="1" applyAlignment="1">
      <alignment horizontal="center"/>
    </xf>
    <xf numFmtId="1" fontId="3" fillId="2" borderId="8" xfId="0" applyNumberFormat="1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/>
    </xf>
    <xf numFmtId="164" fontId="3" fillId="2" borderId="6" xfId="0" applyNumberFormat="1" applyFont="1" applyFill="1" applyBorder="1" applyAlignment="1">
      <alignment horizontal="center"/>
    </xf>
    <xf numFmtId="1" fontId="3" fillId="2" borderId="6" xfId="0" applyNumberFormat="1" applyFont="1" applyFill="1" applyBorder="1" applyAlignment="1">
      <alignment horizontal="center"/>
    </xf>
    <xf numFmtId="2" fontId="3" fillId="2" borderId="6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left"/>
    </xf>
    <xf numFmtId="164" fontId="0" fillId="0" borderId="8" xfId="0" applyNumberFormat="1" applyFont="1" applyFill="1" applyBorder="1" applyAlignment="1">
      <alignment horizontal="center"/>
    </xf>
    <xf numFmtId="1" fontId="0" fillId="0" borderId="8" xfId="0" applyNumberFormat="1" applyFont="1" applyFill="1" applyBorder="1" applyAlignment="1">
      <alignment horizontal="center"/>
    </xf>
    <xf numFmtId="2" fontId="0" fillId="0" borderId="8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164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left"/>
    </xf>
    <xf numFmtId="164" fontId="0" fillId="0" borderId="9" xfId="0" applyNumberFormat="1" applyFont="1" applyFill="1" applyBorder="1" applyAlignment="1">
      <alignment horizontal="center"/>
    </xf>
    <xf numFmtId="1" fontId="0" fillId="0" borderId="9" xfId="0" applyNumberFormat="1" applyFont="1" applyFill="1" applyBorder="1" applyAlignment="1">
      <alignment horizontal="center"/>
    </xf>
    <xf numFmtId="2" fontId="0" fillId="0" borderId="9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left"/>
    </xf>
    <xf numFmtId="164" fontId="0" fillId="0" borderId="6" xfId="0" applyNumberFormat="1" applyFont="1" applyFill="1" applyBorder="1" applyAlignment="1">
      <alignment horizontal="center"/>
    </xf>
    <xf numFmtId="164" fontId="4" fillId="0" borderId="6" xfId="0" applyNumberFormat="1" applyFont="1" applyFill="1" applyBorder="1" applyAlignment="1">
      <alignment horizontal="center"/>
    </xf>
    <xf numFmtId="1" fontId="4" fillId="0" borderId="6" xfId="0" applyNumberFormat="1" applyFont="1" applyFill="1" applyBorder="1" applyAlignment="1">
      <alignment horizontal="center"/>
    </xf>
    <xf numFmtId="2" fontId="4" fillId="0" borderId="6" xfId="0" applyNumberFormat="1" applyFont="1" applyFill="1" applyBorder="1" applyAlignment="1">
      <alignment horizontal="center"/>
    </xf>
    <xf numFmtId="0" fontId="3" fillId="0" borderId="8" xfId="0" applyFont="1" applyBorder="1" applyAlignment="1">
      <alignment horizontal="left"/>
    </xf>
    <xf numFmtId="164" fontId="0" fillId="0" borderId="8" xfId="0" applyNumberFormat="1" applyFont="1" applyBorder="1" applyAlignment="1">
      <alignment horizontal="center"/>
    </xf>
    <xf numFmtId="1" fontId="0" fillId="0" borderId="8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2" fontId="0" fillId="2" borderId="6" xfId="0" applyNumberFormat="1" applyFont="1" applyFill="1" applyBorder="1" applyAlignment="1">
      <alignment horizontal="center"/>
    </xf>
    <xf numFmtId="164" fontId="0" fillId="2" borderId="8" xfId="0" applyNumberFormat="1" applyFont="1" applyFill="1" applyBorder="1" applyAlignment="1">
      <alignment horizontal="center"/>
    </xf>
    <xf numFmtId="164" fontId="4" fillId="2" borderId="8" xfId="0" applyNumberFormat="1" applyFont="1" applyFill="1" applyBorder="1" applyAlignment="1">
      <alignment horizontal="center"/>
    </xf>
    <xf numFmtId="1" fontId="4" fillId="0" borderId="8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2" fontId="4" fillId="2" borderId="8" xfId="0" applyNumberFormat="1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/>
    </xf>
    <xf numFmtId="1" fontId="0" fillId="0" borderId="6" xfId="0" applyNumberFormat="1" applyFont="1" applyFill="1" applyBorder="1" applyAlignment="1">
      <alignment horizontal="center"/>
    </xf>
    <xf numFmtId="2" fontId="0" fillId="0" borderId="6" xfId="0" applyNumberFormat="1" applyFont="1" applyFill="1" applyBorder="1" applyAlignment="1">
      <alignment horizontal="center"/>
    </xf>
    <xf numFmtId="0" fontId="8" fillId="0" borderId="0" xfId="0" applyFont="1" applyFill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0" fontId="1" fillId="0" borderId="1" xfId="0" applyFont="1" applyFill="1" applyBorder="1" applyAlignment="1"/>
    <xf numFmtId="2" fontId="0" fillId="0" borderId="1" xfId="0" applyNumberForma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1" fillId="0" borderId="9" xfId="0" applyFont="1" applyFill="1" applyBorder="1" applyAlignment="1"/>
    <xf numFmtId="2" fontId="0" fillId="0" borderId="9" xfId="0" applyNumberFormat="1" applyFill="1" applyBorder="1" applyAlignment="1">
      <alignment horizontal="center"/>
    </xf>
    <xf numFmtId="0" fontId="1" fillId="5" borderId="6" xfId="0" applyFont="1" applyFill="1" applyBorder="1" applyAlignment="1"/>
    <xf numFmtId="2" fontId="1" fillId="5" borderId="6" xfId="0" applyNumberFormat="1" applyFont="1" applyFill="1" applyBorder="1" applyAlignment="1">
      <alignment horizontal="center"/>
    </xf>
    <xf numFmtId="2" fontId="1" fillId="5" borderId="12" xfId="0" applyNumberFormat="1" applyFont="1" applyFill="1" applyBorder="1" applyAlignment="1">
      <alignment horizontal="center"/>
    </xf>
    <xf numFmtId="0" fontId="1" fillId="0" borderId="0" xfId="0" applyFont="1" applyFill="1" applyAlignment="1"/>
    <xf numFmtId="0" fontId="0" fillId="0" borderId="0" xfId="0" applyFill="1" applyAlignment="1"/>
    <xf numFmtId="0" fontId="0" fillId="0" borderId="0" xfId="0" applyFill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9" fillId="3" borderId="6" xfId="0" applyFont="1" applyFill="1" applyBorder="1" applyAlignment="1">
      <alignment wrapText="1"/>
    </xf>
    <xf numFmtId="0" fontId="9" fillId="3" borderId="6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15" fillId="4" borderId="6" xfId="0" applyFont="1" applyFill="1" applyBorder="1" applyAlignment="1">
      <alignment horizontal="center"/>
    </xf>
    <xf numFmtId="0" fontId="0" fillId="0" borderId="13" xfId="0" applyFill="1" applyBorder="1" applyAlignment="1"/>
    <xf numFmtId="0" fontId="0" fillId="0" borderId="1" xfId="0" applyFill="1" applyBorder="1" applyAlignment="1"/>
    <xf numFmtId="0" fontId="3" fillId="0" borderId="1" xfId="0" applyFont="1" applyFill="1" applyBorder="1" applyAlignment="1"/>
    <xf numFmtId="0" fontId="0" fillId="0" borderId="9" xfId="0" applyFill="1" applyBorder="1" applyAlignment="1"/>
    <xf numFmtId="0" fontId="1" fillId="0" borderId="0" xfId="0" applyFont="1" applyFill="1" applyBorder="1" applyAlignment="1"/>
    <xf numFmtId="0" fontId="1" fillId="0" borderId="16" xfId="0" applyFont="1" applyFill="1" applyBorder="1" applyAlignment="1"/>
    <xf numFmtId="0" fontId="8" fillId="0" borderId="16" xfId="0" applyFont="1" applyFill="1" applyBorder="1" applyAlignment="1"/>
    <xf numFmtId="0" fontId="9" fillId="3" borderId="13" xfId="0" applyFont="1" applyFill="1" applyBorder="1" applyAlignment="1">
      <alignment wrapText="1"/>
    </xf>
    <xf numFmtId="0" fontId="9" fillId="3" borderId="9" xfId="0" applyFont="1" applyFill="1" applyBorder="1" applyAlignment="1">
      <alignment horizontal="center"/>
    </xf>
    <xf numFmtId="0" fontId="9" fillId="3" borderId="19" xfId="0" applyFont="1" applyFill="1" applyBorder="1" applyAlignment="1">
      <alignment horizontal="center"/>
    </xf>
    <xf numFmtId="0" fontId="9" fillId="3" borderId="23" xfId="0" applyFont="1" applyFill="1" applyBorder="1" applyAlignment="1">
      <alignment horizontal="center"/>
    </xf>
    <xf numFmtId="0" fontId="9" fillId="4" borderId="24" xfId="0" applyFont="1" applyFill="1" applyBorder="1" applyAlignment="1">
      <alignment horizontal="center"/>
    </xf>
    <xf numFmtId="0" fontId="9" fillId="4" borderId="25" xfId="0" applyFont="1" applyFill="1" applyBorder="1" applyAlignment="1">
      <alignment horizontal="center"/>
    </xf>
    <xf numFmtId="0" fontId="15" fillId="4" borderId="24" xfId="0" applyFont="1" applyFill="1" applyBorder="1" applyAlignment="1">
      <alignment horizontal="center"/>
    </xf>
    <xf numFmtId="0" fontId="15" fillId="4" borderId="25" xfId="0" applyFont="1" applyFill="1" applyBorder="1" applyAlignment="1">
      <alignment horizontal="center"/>
    </xf>
    <xf numFmtId="0" fontId="15" fillId="4" borderId="2" xfId="0" applyFont="1" applyFill="1" applyBorder="1" applyAlignment="1">
      <alignment horizontal="center"/>
    </xf>
    <xf numFmtId="0" fontId="9" fillId="3" borderId="22" xfId="0" applyFont="1" applyFill="1" applyBorder="1" applyAlignment="1">
      <alignment wrapText="1"/>
    </xf>
    <xf numFmtId="0" fontId="9" fillId="3" borderId="27" xfId="0" applyFont="1" applyFill="1" applyBorder="1" applyAlignment="1">
      <alignment horizontal="center"/>
    </xf>
    <xf numFmtId="0" fontId="9" fillId="4" borderId="28" xfId="0" applyFont="1" applyFill="1" applyBorder="1" applyAlignment="1">
      <alignment horizontal="center"/>
    </xf>
    <xf numFmtId="0" fontId="9" fillId="4" borderId="29" xfId="0" applyFont="1" applyFill="1" applyBorder="1" applyAlignment="1">
      <alignment horizontal="center"/>
    </xf>
    <xf numFmtId="0" fontId="15" fillId="4" borderId="28" xfId="0" applyFont="1" applyFill="1" applyBorder="1" applyAlignment="1">
      <alignment horizontal="center"/>
    </xf>
    <xf numFmtId="0" fontId="15" fillId="4" borderId="29" xfId="0" applyFont="1" applyFill="1" applyBorder="1" applyAlignment="1">
      <alignment horizontal="center"/>
    </xf>
    <xf numFmtId="0" fontId="15" fillId="4" borderId="30" xfId="0" applyFont="1" applyFill="1" applyBorder="1" applyAlignment="1">
      <alignment horizontal="center"/>
    </xf>
    <xf numFmtId="0" fontId="15" fillId="4" borderId="31" xfId="0" applyFont="1" applyFill="1" applyBorder="1" applyAlignment="1">
      <alignment horizontal="center"/>
    </xf>
    <xf numFmtId="0" fontId="0" fillId="0" borderId="33" xfId="0" applyFill="1" applyBorder="1" applyAlignment="1"/>
    <xf numFmtId="2" fontId="0" fillId="0" borderId="25" xfId="0" applyNumberFormat="1" applyFill="1" applyBorder="1" applyAlignment="1">
      <alignment horizontal="center"/>
    </xf>
    <xf numFmtId="2" fontId="0" fillId="0" borderId="34" xfId="0" applyNumberFormat="1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0" fontId="3" fillId="0" borderId="33" xfId="0" applyFont="1" applyFill="1" applyBorder="1" applyAlignment="1"/>
    <xf numFmtId="2" fontId="3" fillId="0" borderId="25" xfId="0" applyNumberFormat="1" applyFont="1" applyFill="1" applyBorder="1" applyAlignment="1">
      <alignment horizontal="center"/>
    </xf>
    <xf numFmtId="2" fontId="3" fillId="0" borderId="34" xfId="0" applyNumberFormat="1" applyFont="1" applyFill="1" applyBorder="1" applyAlignment="1">
      <alignment horizontal="center"/>
    </xf>
    <xf numFmtId="0" fontId="0" fillId="0" borderId="35" xfId="0" applyFill="1" applyBorder="1" applyAlignment="1"/>
    <xf numFmtId="0" fontId="0" fillId="0" borderId="36" xfId="0" applyFill="1" applyBorder="1" applyAlignment="1"/>
    <xf numFmtId="2" fontId="0" fillId="0" borderId="27" xfId="0" applyNumberFormat="1" applyFill="1" applyBorder="1" applyAlignment="1">
      <alignment horizontal="center"/>
    </xf>
    <xf numFmtId="2" fontId="0" fillId="0" borderId="37" xfId="0" applyNumberFormat="1" applyFill="1" applyBorder="1" applyAlignment="1">
      <alignment horizontal="center"/>
    </xf>
    <xf numFmtId="2" fontId="0" fillId="0" borderId="38" xfId="0" applyNumberFormat="1" applyFill="1" applyBorder="1" applyAlignment="1">
      <alignment horizontal="center"/>
    </xf>
    <xf numFmtId="0" fontId="1" fillId="5" borderId="39" xfId="0" applyFont="1" applyFill="1" applyBorder="1" applyAlignment="1"/>
    <xf numFmtId="2" fontId="1" fillId="5" borderId="29" xfId="0" applyNumberFormat="1" applyFont="1" applyFill="1" applyBorder="1" applyAlignment="1">
      <alignment horizontal="center"/>
    </xf>
    <xf numFmtId="2" fontId="1" fillId="5" borderId="31" xfId="0" applyNumberFormat="1" applyFont="1" applyFill="1" applyBorder="1" applyAlignment="1">
      <alignment horizontal="center"/>
    </xf>
    <xf numFmtId="0" fontId="0" fillId="0" borderId="22" xfId="0" applyFill="1" applyBorder="1" applyAlignment="1"/>
    <xf numFmtId="2" fontId="0" fillId="0" borderId="23" xfId="0" applyNumberFormat="1" applyFill="1" applyBorder="1" applyAlignment="1">
      <alignment horizontal="center"/>
    </xf>
    <xf numFmtId="2" fontId="0" fillId="0" borderId="35" xfId="0" applyNumberFormat="1" applyFill="1" applyBorder="1" applyAlignment="1">
      <alignment horizontal="center"/>
    </xf>
    <xf numFmtId="2" fontId="0" fillId="0" borderId="40" xfId="0" applyNumberFormat="1" applyFill="1" applyBorder="1" applyAlignment="1">
      <alignment horizontal="center"/>
    </xf>
    <xf numFmtId="2" fontId="0" fillId="0" borderId="41" xfId="0" applyNumberFormat="1" applyFill="1" applyBorder="1" applyAlignment="1">
      <alignment horizontal="center"/>
    </xf>
    <xf numFmtId="0" fontId="0" fillId="0" borderId="34" xfId="0" applyFill="1" applyBorder="1" applyAlignment="1"/>
    <xf numFmtId="0" fontId="1" fillId="5" borderId="30" xfId="0" applyFont="1" applyFill="1" applyBorder="1" applyAlignment="1"/>
    <xf numFmtId="0" fontId="0" fillId="0" borderId="37" xfId="0" applyFill="1" applyBorder="1" applyAlignment="1"/>
    <xf numFmtId="0" fontId="0" fillId="0" borderId="1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" fillId="0" borderId="37" xfId="0" applyFont="1" applyFill="1" applyBorder="1" applyAlignment="1"/>
    <xf numFmtId="2" fontId="1" fillId="5" borderId="45" xfId="0" applyNumberFormat="1" applyFont="1" applyFill="1" applyBorder="1" applyAlignment="1">
      <alignment horizontal="center"/>
    </xf>
    <xf numFmtId="2" fontId="1" fillId="5" borderId="7" xfId="0" applyNumberFormat="1" applyFont="1" applyFill="1" applyBorder="1" applyAlignment="1">
      <alignment horizontal="center"/>
    </xf>
    <xf numFmtId="2" fontId="1" fillId="5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0" fillId="0" borderId="48" xfId="0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2" fontId="0" fillId="0" borderId="22" xfId="0" applyNumberFormat="1" applyFont="1" applyFill="1" applyBorder="1" applyAlignment="1">
      <alignment horizontal="left" wrapText="1"/>
    </xf>
    <xf numFmtId="165" fontId="0" fillId="0" borderId="33" xfId="0" applyNumberFormat="1" applyBorder="1" applyAlignment="1">
      <alignment horizontal="center"/>
    </xf>
    <xf numFmtId="165" fontId="23" fillId="0" borderId="25" xfId="0" applyNumberFormat="1" applyFont="1" applyBorder="1" applyAlignment="1">
      <alignment horizontal="center"/>
    </xf>
    <xf numFmtId="165" fontId="0" fillId="0" borderId="24" xfId="0" applyNumberFormat="1" applyBorder="1" applyAlignment="1">
      <alignment horizontal="center"/>
    </xf>
    <xf numFmtId="165" fontId="23" fillId="0" borderId="52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left" wrapText="1"/>
    </xf>
    <xf numFmtId="2" fontId="0" fillId="0" borderId="53" xfId="0" applyNumberFormat="1" applyFont="1" applyFill="1" applyBorder="1" applyAlignment="1">
      <alignment horizontal="left" wrapText="1"/>
    </xf>
    <xf numFmtId="165" fontId="0" fillId="0" borderId="53" xfId="0" applyNumberFormat="1" applyBorder="1" applyAlignment="1">
      <alignment horizontal="center"/>
    </xf>
    <xf numFmtId="165" fontId="23" fillId="0" borderId="54" xfId="0" applyNumberFormat="1" applyFont="1" applyBorder="1" applyAlignment="1">
      <alignment horizontal="center"/>
    </xf>
    <xf numFmtId="165" fontId="0" fillId="0" borderId="55" xfId="0" applyNumberFormat="1" applyBorder="1" applyAlignment="1">
      <alignment horizontal="center"/>
    </xf>
    <xf numFmtId="165" fontId="23" fillId="0" borderId="56" xfId="0" applyNumberFormat="1" applyFont="1" applyBorder="1" applyAlignment="1">
      <alignment horizontal="center"/>
    </xf>
    <xf numFmtId="165" fontId="0" fillId="0" borderId="22" xfId="0" applyNumberFormat="1" applyBorder="1" applyAlignment="1">
      <alignment horizontal="center"/>
    </xf>
    <xf numFmtId="165" fontId="23" fillId="0" borderId="23" xfId="0" applyNumberFormat="1" applyFont="1" applyBorder="1" applyAlignment="1">
      <alignment horizontal="center"/>
    </xf>
    <xf numFmtId="165" fontId="0" fillId="0" borderId="40" xfId="0" applyNumberFormat="1" applyBorder="1" applyAlignment="1">
      <alignment horizontal="center"/>
    </xf>
    <xf numFmtId="165" fontId="23" fillId="0" borderId="58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165" fontId="0" fillId="0" borderId="60" xfId="0" applyNumberFormat="1" applyBorder="1" applyAlignment="1">
      <alignment horizontal="center"/>
    </xf>
    <xf numFmtId="165" fontId="23" fillId="0" borderId="61" xfId="0" applyNumberFormat="1" applyFont="1" applyBorder="1" applyAlignment="1">
      <alignment horizontal="center"/>
    </xf>
    <xf numFmtId="165" fontId="0" fillId="0" borderId="62" xfId="0" applyNumberFormat="1" applyBorder="1" applyAlignment="1">
      <alignment horizontal="center"/>
    </xf>
    <xf numFmtId="165" fontId="23" fillId="0" borderId="63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165" fontId="0" fillId="0" borderId="59" xfId="0" applyNumberFormat="1" applyBorder="1" applyAlignment="1">
      <alignment horizontal="center"/>
    </xf>
    <xf numFmtId="165" fontId="23" fillId="0" borderId="64" xfId="0" applyNumberFormat="1" applyFont="1" applyBorder="1" applyAlignment="1">
      <alignment horizontal="center"/>
    </xf>
    <xf numFmtId="165" fontId="0" fillId="0" borderId="65" xfId="0" applyNumberFormat="1" applyBorder="1" applyAlignment="1">
      <alignment horizontal="center"/>
    </xf>
    <xf numFmtId="165" fontId="23" fillId="0" borderId="66" xfId="0" applyNumberFormat="1" applyFont="1" applyBorder="1" applyAlignment="1">
      <alignment horizontal="center"/>
    </xf>
    <xf numFmtId="2" fontId="0" fillId="0" borderId="60" xfId="0" applyNumberFormat="1" applyFont="1" applyFill="1" applyBorder="1" applyAlignment="1">
      <alignment horizontal="left" wrapText="1"/>
    </xf>
    <xf numFmtId="2" fontId="0" fillId="0" borderId="22" xfId="0" applyNumberFormat="1" applyFont="1" applyFill="1" applyBorder="1" applyAlignment="1">
      <alignment horizontal="left" vertical="center" wrapText="1"/>
    </xf>
    <xf numFmtId="2" fontId="0" fillId="0" borderId="33" xfId="0" applyNumberFormat="1" applyFont="1" applyFill="1" applyBorder="1" applyAlignment="1">
      <alignment horizontal="left" vertical="center" wrapText="1"/>
    </xf>
    <xf numFmtId="2" fontId="0" fillId="0" borderId="53" xfId="0" applyNumberFormat="1" applyFont="1" applyFill="1" applyBorder="1" applyAlignment="1">
      <alignment horizontal="left" vertical="center" wrapText="1"/>
    </xf>
    <xf numFmtId="166" fontId="0" fillId="0" borderId="0" xfId="0" applyNumberFormat="1" applyAlignment="1">
      <alignment horizontal="center"/>
    </xf>
    <xf numFmtId="166" fontId="23" fillId="0" borderId="0" xfId="0" applyNumberFormat="1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left" wrapText="1"/>
    </xf>
    <xf numFmtId="165" fontId="0" fillId="0" borderId="1" xfId="0" applyNumberFormat="1" applyBorder="1" applyAlignment="1">
      <alignment horizontal="center"/>
    </xf>
    <xf numFmtId="165" fontId="23" fillId="0" borderId="1" xfId="0" applyNumberFormat="1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left" wrapText="1"/>
    </xf>
    <xf numFmtId="2" fontId="0" fillId="0" borderId="47" xfId="0" applyNumberFormat="1" applyFont="1" applyFill="1" applyBorder="1" applyAlignment="1">
      <alignment horizontal="left" wrapText="1"/>
    </xf>
    <xf numFmtId="165" fontId="0" fillId="0" borderId="47" xfId="0" applyNumberFormat="1" applyBorder="1" applyAlignment="1">
      <alignment horizontal="center"/>
    </xf>
    <xf numFmtId="165" fontId="23" fillId="0" borderId="47" xfId="0" applyNumberFormat="1" applyFon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5" fontId="23" fillId="0" borderId="13" xfId="0" applyNumberFormat="1" applyFont="1" applyBorder="1" applyAlignment="1">
      <alignment horizontal="center"/>
    </xf>
    <xf numFmtId="165" fontId="0" fillId="0" borderId="68" xfId="0" applyNumberFormat="1" applyBorder="1" applyAlignment="1">
      <alignment horizontal="center"/>
    </xf>
    <xf numFmtId="165" fontId="23" fillId="0" borderId="68" xfId="0" applyNumberFormat="1" applyFont="1" applyBorder="1" applyAlignment="1">
      <alignment horizontal="center"/>
    </xf>
    <xf numFmtId="165" fontId="0" fillId="0" borderId="46" xfId="0" applyNumberFormat="1" applyBorder="1" applyAlignment="1">
      <alignment horizontal="center"/>
    </xf>
    <xf numFmtId="165" fontId="23" fillId="0" borderId="46" xfId="0" applyNumberFormat="1" applyFont="1" applyBorder="1" applyAlignment="1">
      <alignment horizontal="center"/>
    </xf>
    <xf numFmtId="2" fontId="0" fillId="0" borderId="68" xfId="0" applyNumberFormat="1" applyFont="1" applyFill="1" applyBorder="1" applyAlignment="1">
      <alignment horizontal="left" wrapText="1"/>
    </xf>
    <xf numFmtId="2" fontId="0" fillId="0" borderId="13" xfId="0" applyNumberFormat="1" applyFont="1" applyFill="1" applyBorder="1" applyAlignment="1">
      <alignment horizontal="left" vertical="center" wrapText="1"/>
    </xf>
    <xf numFmtId="2" fontId="0" fillId="0" borderId="1" xfId="0" applyNumberFormat="1" applyFont="1" applyFill="1" applyBorder="1" applyAlignment="1">
      <alignment horizontal="left" vertical="center" wrapText="1"/>
    </xf>
    <xf numFmtId="2" fontId="0" fillId="0" borderId="9" xfId="0" applyNumberFormat="1" applyFont="1" applyFill="1" applyBorder="1" applyAlignment="1">
      <alignment horizontal="left" vertical="center" wrapText="1"/>
    </xf>
    <xf numFmtId="165" fontId="0" fillId="0" borderId="9" xfId="0" applyNumberFormat="1" applyBorder="1" applyAlignment="1">
      <alignment horizontal="center"/>
    </xf>
    <xf numFmtId="165" fontId="23" fillId="0" borderId="9" xfId="0" applyNumberFormat="1" applyFont="1" applyBorder="1" applyAlignment="1">
      <alignment horizontal="center"/>
    </xf>
    <xf numFmtId="0" fontId="7" fillId="0" borderId="8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9" fillId="5" borderId="12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" fontId="1" fillId="0" borderId="57" xfId="0" applyNumberFormat="1" applyFont="1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5" fillId="7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49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3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wrapText="1"/>
    </xf>
    <xf numFmtId="0" fontId="1" fillId="0" borderId="50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/>
    </xf>
    <xf numFmtId="0" fontId="0" fillId="0" borderId="51" xfId="0" applyBorder="1" applyAlignment="1">
      <alignment horizontal="left"/>
    </xf>
    <xf numFmtId="0" fontId="3" fillId="7" borderId="21" xfId="0" applyFont="1" applyFill="1" applyBorder="1" applyAlignment="1">
      <alignment horizontal="center"/>
    </xf>
    <xf numFmtId="0" fontId="5" fillId="7" borderId="15" xfId="0" applyFont="1" applyFill="1" applyBorder="1" applyAlignment="1">
      <alignment horizontal="center"/>
    </xf>
    <xf numFmtId="0" fontId="14" fillId="5" borderId="15" xfId="0" applyFont="1" applyFill="1" applyBorder="1" applyAlignment="1">
      <alignment horizontal="center"/>
    </xf>
    <xf numFmtId="0" fontId="4" fillId="5" borderId="21" xfId="0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left" vertical="center"/>
    </xf>
    <xf numFmtId="0" fontId="1" fillId="7" borderId="13" xfId="0" applyFont="1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14" fillId="5" borderId="13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 wrapText="1"/>
    </xf>
    <xf numFmtId="0" fontId="1" fillId="0" borderId="46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2" fontId="1" fillId="0" borderId="67" xfId="0" applyNumberFormat="1" applyFont="1" applyFill="1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9" fillId="5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Border="1" applyAlignment="1"/>
    <xf numFmtId="0" fontId="0" fillId="0" borderId="11" xfId="0" applyBorder="1" applyAlignment="1"/>
    <xf numFmtId="0" fontId="1" fillId="0" borderId="9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/>
    </xf>
    <xf numFmtId="0" fontId="9" fillId="5" borderId="4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9" fillId="3" borderId="0" xfId="0" applyFont="1" applyFill="1" applyBorder="1" applyAlignment="1">
      <alignment wrapText="1"/>
    </xf>
    <xf numFmtId="0" fontId="9" fillId="3" borderId="13" xfId="0" applyFont="1" applyFill="1" applyBorder="1" applyAlignment="1">
      <alignment wrapText="1"/>
    </xf>
    <xf numFmtId="0" fontId="8" fillId="6" borderId="13" xfId="0" applyFont="1" applyFill="1" applyBorder="1" applyAlignment="1">
      <alignment horizontal="center"/>
    </xf>
    <xf numFmtId="0" fontId="10" fillId="6" borderId="13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" fillId="0" borderId="43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0" borderId="17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6" xfId="0" applyBorder="1" applyAlignment="1">
      <alignment horizontal="center"/>
    </xf>
    <xf numFmtId="0" fontId="9" fillId="3" borderId="18" xfId="0" applyFont="1" applyFill="1" applyBorder="1" applyAlignment="1">
      <alignment wrapText="1"/>
    </xf>
    <xf numFmtId="0" fontId="9" fillId="3" borderId="22" xfId="0" applyFont="1" applyFill="1" applyBorder="1" applyAlignment="1">
      <alignment wrapText="1"/>
    </xf>
    <xf numFmtId="0" fontId="8" fillId="6" borderId="20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6" fillId="4" borderId="15" xfId="0" applyFont="1" applyFill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" fillId="0" borderId="32" xfId="0" applyFont="1" applyFill="1" applyBorder="1" applyAlignment="1">
      <alignment horizontal="center" vertical="center"/>
    </xf>
    <xf numFmtId="0" fontId="0" fillId="0" borderId="17" xfId="0" applyBorder="1" applyAlignment="1"/>
    <xf numFmtId="0" fontId="0" fillId="0" borderId="26" xfId="0" applyBorder="1" applyAlignment="1"/>
    <xf numFmtId="0" fontId="0" fillId="0" borderId="4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workbookViewId="0">
      <selection activeCell="O20" sqref="O20"/>
    </sheetView>
  </sheetViews>
  <sheetFormatPr defaultRowHeight="14.25" x14ac:dyDescent="0.2"/>
  <cols>
    <col min="2" max="2" width="19.25" customWidth="1"/>
  </cols>
  <sheetData>
    <row r="1" spans="1:12" ht="15" x14ac:dyDescent="0.25">
      <c r="B1" s="1"/>
      <c r="C1" s="2"/>
      <c r="D1" s="2"/>
      <c r="E1" s="2"/>
      <c r="F1" s="2"/>
      <c r="G1" s="2"/>
      <c r="H1" s="209" t="s">
        <v>0</v>
      </c>
      <c r="I1" s="209"/>
      <c r="J1" s="209" t="s">
        <v>1</v>
      </c>
      <c r="K1" s="209"/>
      <c r="L1" s="209"/>
    </row>
    <row r="2" spans="1:12" ht="15" x14ac:dyDescent="0.25">
      <c r="B2" s="3"/>
      <c r="C2" s="2"/>
      <c r="D2" s="2"/>
      <c r="E2" s="2"/>
      <c r="F2" s="209" t="s">
        <v>2</v>
      </c>
      <c r="G2" s="209"/>
      <c r="H2" s="209" t="s">
        <v>3</v>
      </c>
      <c r="I2" s="209"/>
      <c r="J2" s="209" t="s">
        <v>4</v>
      </c>
      <c r="K2" s="209"/>
      <c r="L2" s="209"/>
    </row>
    <row r="3" spans="1:12" ht="45" x14ac:dyDescent="0.25">
      <c r="A3" s="4"/>
      <c r="B3" s="5" t="s">
        <v>5</v>
      </c>
      <c r="C3" s="6" t="s">
        <v>6</v>
      </c>
      <c r="D3" s="6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11</v>
      </c>
      <c r="L3" s="5" t="s">
        <v>12</v>
      </c>
    </row>
    <row r="4" spans="1:12" x14ac:dyDescent="0.2">
      <c r="A4" s="208" t="s">
        <v>14</v>
      </c>
      <c r="B4" s="7" t="s">
        <v>15</v>
      </c>
      <c r="C4" s="8">
        <v>18.454999999999998</v>
      </c>
      <c r="D4" s="8">
        <v>60.05</v>
      </c>
      <c r="E4" s="8">
        <v>43</v>
      </c>
      <c r="F4" s="8">
        <v>27.71</v>
      </c>
      <c r="G4" s="9">
        <v>2579.85</v>
      </c>
      <c r="H4" s="9">
        <v>74815</v>
      </c>
      <c r="I4" s="10">
        <v>0.98140000000000005</v>
      </c>
      <c r="J4" s="9">
        <v>767814</v>
      </c>
      <c r="K4" s="10">
        <v>0.70860000000000001</v>
      </c>
      <c r="L4" s="10">
        <v>0.97929999999999995</v>
      </c>
    </row>
    <row r="5" spans="1:12" x14ac:dyDescent="0.2">
      <c r="A5" s="202"/>
      <c r="B5" s="7" t="s">
        <v>16</v>
      </c>
      <c r="C5" s="8">
        <v>21.222999999999999</v>
      </c>
      <c r="D5" s="8">
        <v>74.078000000000003</v>
      </c>
      <c r="E5" s="8">
        <v>74</v>
      </c>
      <c r="F5" s="8">
        <v>26.22</v>
      </c>
      <c r="G5" s="9">
        <v>2432.4299999999998</v>
      </c>
      <c r="H5" s="9">
        <v>54675</v>
      </c>
      <c r="I5" s="10">
        <v>0.99199999999999999</v>
      </c>
      <c r="J5" s="9">
        <v>122139</v>
      </c>
      <c r="K5" s="10">
        <v>0.90859999999999996</v>
      </c>
      <c r="L5" s="10">
        <v>0.99160000000000004</v>
      </c>
    </row>
    <row r="6" spans="1:12" x14ac:dyDescent="0.2">
      <c r="A6" s="202"/>
      <c r="B6" s="7" t="s">
        <v>17</v>
      </c>
      <c r="C6" s="8">
        <v>22.308</v>
      </c>
      <c r="D6" s="8">
        <v>88.11</v>
      </c>
      <c r="E6" s="8">
        <v>43.1</v>
      </c>
      <c r="F6" s="8">
        <v>2.56</v>
      </c>
      <c r="G6" s="9">
        <v>2382.5500000000002</v>
      </c>
      <c r="H6" s="9">
        <v>90136</v>
      </c>
      <c r="I6" s="10">
        <v>0.99</v>
      </c>
      <c r="J6" s="9">
        <v>239084</v>
      </c>
      <c r="K6" s="10">
        <v>0.88639999999999997</v>
      </c>
      <c r="L6" s="10">
        <v>0.99580000000000002</v>
      </c>
    </row>
    <row r="7" spans="1:12" x14ac:dyDescent="0.2">
      <c r="A7" s="202"/>
      <c r="B7" s="7" t="s">
        <v>18</v>
      </c>
      <c r="C7" s="8">
        <v>23.992999999999999</v>
      </c>
      <c r="D7" s="8">
        <v>88.11</v>
      </c>
      <c r="E7" s="8">
        <v>60</v>
      </c>
      <c r="F7" s="8">
        <v>25.43</v>
      </c>
      <c r="G7" s="9">
        <v>2358.7199999999998</v>
      </c>
      <c r="H7" s="9">
        <v>132194</v>
      </c>
      <c r="I7" s="10">
        <v>0.98260000000000003</v>
      </c>
      <c r="J7" s="9">
        <v>477981</v>
      </c>
      <c r="K7" s="10">
        <v>0.84599999999999997</v>
      </c>
      <c r="L7" s="10">
        <v>0.99080000000000001</v>
      </c>
    </row>
    <row r="8" spans="1:12" x14ac:dyDescent="0.2">
      <c r="A8" s="202"/>
      <c r="B8" s="7" t="s">
        <v>19</v>
      </c>
      <c r="C8" s="8">
        <v>25.376000000000001</v>
      </c>
      <c r="D8" s="8">
        <v>102.1317</v>
      </c>
      <c r="E8" s="8">
        <v>60</v>
      </c>
      <c r="F8" s="8">
        <v>2.4500000000000002</v>
      </c>
      <c r="G8" s="9">
        <v>2272.7199999999998</v>
      </c>
      <c r="H8" s="9">
        <v>136138</v>
      </c>
      <c r="I8" s="10">
        <v>0.97870000000000001</v>
      </c>
      <c r="J8" s="9">
        <v>692501</v>
      </c>
      <c r="K8" s="10">
        <v>0.79869999999999997</v>
      </c>
      <c r="L8" s="10">
        <v>0.99339999999999995</v>
      </c>
    </row>
    <row r="9" spans="1:12" x14ac:dyDescent="0.2">
      <c r="A9" s="202"/>
      <c r="B9" s="7" t="s">
        <v>20</v>
      </c>
      <c r="C9" s="8">
        <v>27.376000000000001</v>
      </c>
      <c r="D9" s="8">
        <v>102.13</v>
      </c>
      <c r="E9" s="8">
        <v>60</v>
      </c>
      <c r="F9" s="8">
        <v>2.46</v>
      </c>
      <c r="G9" s="9">
        <v>2285.0100000000002</v>
      </c>
      <c r="H9" s="9">
        <v>116314</v>
      </c>
      <c r="I9" s="10">
        <v>0.96389999999999998</v>
      </c>
      <c r="J9" s="9">
        <v>649360</v>
      </c>
      <c r="K9" s="10">
        <v>0.79410000000000003</v>
      </c>
      <c r="L9" s="10">
        <v>0.97170000000000001</v>
      </c>
    </row>
    <row r="10" spans="1:12" x14ac:dyDescent="0.2">
      <c r="A10" s="202"/>
      <c r="B10" s="7" t="s">
        <v>21</v>
      </c>
      <c r="C10" s="8">
        <v>29.009</v>
      </c>
      <c r="D10" s="8">
        <v>116.158</v>
      </c>
      <c r="E10" s="8">
        <v>57.1</v>
      </c>
      <c r="F10" s="11" t="s">
        <v>22</v>
      </c>
      <c r="G10" s="12" t="s">
        <v>22</v>
      </c>
      <c r="H10" s="12">
        <v>105332.75</v>
      </c>
      <c r="I10" s="11" t="s">
        <v>23</v>
      </c>
      <c r="J10" s="12">
        <v>437505.125</v>
      </c>
      <c r="K10" s="13">
        <v>0.84030000000000005</v>
      </c>
      <c r="L10" s="13" t="s">
        <v>23</v>
      </c>
    </row>
    <row r="11" spans="1:12" x14ac:dyDescent="0.2">
      <c r="A11" s="202"/>
      <c r="B11" s="7" t="s">
        <v>24</v>
      </c>
      <c r="C11" s="8">
        <v>30.379000000000001</v>
      </c>
      <c r="D11" s="8">
        <v>116.158</v>
      </c>
      <c r="E11" s="8">
        <v>60</v>
      </c>
      <c r="F11" s="8">
        <v>2.4300000000000002</v>
      </c>
      <c r="G11" s="9">
        <v>2260.44</v>
      </c>
      <c r="H11" s="9">
        <v>126328</v>
      </c>
      <c r="I11" s="10">
        <v>0.97629999999999995</v>
      </c>
      <c r="J11" s="9">
        <v>381350</v>
      </c>
      <c r="K11" s="10">
        <v>0.86240000000000006</v>
      </c>
      <c r="L11" s="10">
        <v>0.95899999999999996</v>
      </c>
    </row>
    <row r="12" spans="1:12" x14ac:dyDescent="0.2">
      <c r="A12" s="202"/>
      <c r="B12" s="7" t="s">
        <v>25</v>
      </c>
      <c r="C12" s="8">
        <v>32.997</v>
      </c>
      <c r="D12" s="8">
        <v>130.1849</v>
      </c>
      <c r="E12" s="8">
        <v>60</v>
      </c>
      <c r="F12" s="11" t="s">
        <v>22</v>
      </c>
      <c r="G12" s="12" t="s">
        <v>22</v>
      </c>
      <c r="H12" s="12">
        <v>105332.75</v>
      </c>
      <c r="I12" s="11" t="s">
        <v>23</v>
      </c>
      <c r="J12" s="12">
        <v>437505.125</v>
      </c>
      <c r="K12" s="13">
        <v>0.84030000000000005</v>
      </c>
      <c r="L12" s="13" t="s">
        <v>23</v>
      </c>
    </row>
    <row r="13" spans="1:12" x14ac:dyDescent="0.2">
      <c r="A13" s="202"/>
      <c r="B13" s="7" t="s">
        <v>26</v>
      </c>
      <c r="C13" s="8">
        <v>34.86</v>
      </c>
      <c r="D13" s="8">
        <v>144.21</v>
      </c>
      <c r="E13" s="8">
        <v>60</v>
      </c>
      <c r="F13" s="8">
        <v>2.41</v>
      </c>
      <c r="G13" s="9">
        <v>2235.87</v>
      </c>
      <c r="H13" s="9">
        <v>112062</v>
      </c>
      <c r="I13" s="10">
        <v>0.99319999999999997</v>
      </c>
      <c r="J13" s="9">
        <v>169812</v>
      </c>
      <c r="K13" s="10">
        <v>0.91759999999999997</v>
      </c>
      <c r="L13" s="10">
        <v>0.90339999999999998</v>
      </c>
    </row>
    <row r="14" spans="1:12" x14ac:dyDescent="0.2">
      <c r="A14" s="202"/>
      <c r="B14" s="7" t="s">
        <v>27</v>
      </c>
      <c r="C14" s="8">
        <v>36.343000000000004</v>
      </c>
      <c r="D14" s="8">
        <v>158.22999999999999</v>
      </c>
      <c r="E14" s="8">
        <v>60</v>
      </c>
      <c r="F14" s="11" t="s">
        <v>22</v>
      </c>
      <c r="G14" s="12" t="s">
        <v>22</v>
      </c>
      <c r="H14" s="12">
        <v>105332.75</v>
      </c>
      <c r="I14" s="11" t="s">
        <v>23</v>
      </c>
      <c r="J14" s="12">
        <v>437505.125</v>
      </c>
      <c r="K14" s="13">
        <v>0.84030000000000005</v>
      </c>
      <c r="L14" s="11" t="s">
        <v>23</v>
      </c>
    </row>
    <row r="15" spans="1:12" ht="15" thickBot="1" x14ac:dyDescent="0.25">
      <c r="A15" s="200"/>
      <c r="B15" s="14" t="s">
        <v>28</v>
      </c>
      <c r="C15" s="15">
        <v>37.622</v>
      </c>
      <c r="D15" s="15">
        <v>172.26</v>
      </c>
      <c r="E15" s="15">
        <v>60</v>
      </c>
      <c r="F15" s="16" t="s">
        <v>22</v>
      </c>
      <c r="G15" s="17" t="s">
        <v>22</v>
      </c>
      <c r="H15" s="17">
        <v>105332.75</v>
      </c>
      <c r="I15" s="16" t="s">
        <v>23</v>
      </c>
      <c r="J15" s="17">
        <v>437505.125</v>
      </c>
      <c r="K15" s="18">
        <v>0.84030000000000005</v>
      </c>
      <c r="L15" s="16" t="s">
        <v>23</v>
      </c>
    </row>
    <row r="16" spans="1:12" x14ac:dyDescent="0.2">
      <c r="A16" s="199" t="s">
        <v>29</v>
      </c>
      <c r="B16" s="19" t="s">
        <v>30</v>
      </c>
      <c r="C16" s="20">
        <v>10.324999999999999</v>
      </c>
      <c r="D16" s="20">
        <v>144.21</v>
      </c>
      <c r="E16" s="20">
        <v>88.1</v>
      </c>
      <c r="F16" s="20">
        <v>2.5</v>
      </c>
      <c r="G16" s="21">
        <v>2500</v>
      </c>
      <c r="H16" s="21">
        <v>111616</v>
      </c>
      <c r="I16" s="22">
        <v>0.98140000000000005</v>
      </c>
      <c r="J16" s="21">
        <v>158126</v>
      </c>
      <c r="K16" s="22">
        <v>0.96079999999999999</v>
      </c>
      <c r="L16" s="22">
        <v>0.99770000000000003</v>
      </c>
    </row>
    <row r="17" spans="1:12" ht="15" thickBot="1" x14ac:dyDescent="0.25">
      <c r="A17" s="200"/>
      <c r="B17" s="14" t="s">
        <v>31</v>
      </c>
      <c r="C17" s="23">
        <v>23.369</v>
      </c>
      <c r="D17" s="23">
        <v>200.322</v>
      </c>
      <c r="E17" s="23">
        <v>117.1</v>
      </c>
      <c r="F17" s="23">
        <v>2.5</v>
      </c>
      <c r="G17" s="24">
        <v>2500</v>
      </c>
      <c r="H17" s="24">
        <v>224095</v>
      </c>
      <c r="I17" s="25">
        <v>0.98680000000000001</v>
      </c>
      <c r="J17" s="24">
        <v>180890</v>
      </c>
      <c r="K17" s="25">
        <v>1.0406</v>
      </c>
      <c r="L17" s="25">
        <v>0.996</v>
      </c>
    </row>
    <row r="18" spans="1:12" x14ac:dyDescent="0.2">
      <c r="A18" s="201" t="s">
        <v>32</v>
      </c>
      <c r="B18" s="194" t="s">
        <v>33</v>
      </c>
      <c r="C18" s="27">
        <v>3.734</v>
      </c>
      <c r="D18" s="27">
        <v>74.122</v>
      </c>
      <c r="E18" s="27">
        <v>45.1</v>
      </c>
      <c r="F18" s="27">
        <v>2.29</v>
      </c>
      <c r="G18" s="28">
        <v>2129.87</v>
      </c>
      <c r="H18" s="28">
        <v>308884</v>
      </c>
      <c r="I18" s="29">
        <v>0.96930000000000005</v>
      </c>
      <c r="J18" s="28">
        <v>2000000</v>
      </c>
      <c r="K18" s="29">
        <v>0.75800000000000001</v>
      </c>
      <c r="L18" s="29">
        <v>0.99160000000000004</v>
      </c>
    </row>
    <row r="19" spans="1:12" x14ac:dyDescent="0.2">
      <c r="A19" s="202"/>
      <c r="B19" s="195" t="s">
        <v>34</v>
      </c>
      <c r="C19" s="8">
        <v>5.3159999999999998</v>
      </c>
      <c r="D19" s="8">
        <v>74.122</v>
      </c>
      <c r="E19" s="8">
        <v>43.1</v>
      </c>
      <c r="F19" s="8" t="s">
        <v>23</v>
      </c>
      <c r="G19" s="9" t="s">
        <v>23</v>
      </c>
      <c r="H19" s="12">
        <v>126079</v>
      </c>
      <c r="I19" s="11" t="s">
        <v>23</v>
      </c>
      <c r="J19" s="12">
        <v>468331.33</v>
      </c>
      <c r="K19" s="13">
        <v>0.90639999999999998</v>
      </c>
      <c r="L19" s="13" t="s">
        <v>23</v>
      </c>
    </row>
    <row r="20" spans="1:12" x14ac:dyDescent="0.2">
      <c r="A20" s="202"/>
      <c r="B20" s="7" t="s">
        <v>35</v>
      </c>
      <c r="C20" s="8">
        <v>7.2140000000000004</v>
      </c>
      <c r="D20" s="8">
        <v>74.12</v>
      </c>
      <c r="E20" s="8">
        <v>56.1</v>
      </c>
      <c r="F20" s="8">
        <v>25</v>
      </c>
      <c r="G20" s="9">
        <v>2500</v>
      </c>
      <c r="H20" s="9">
        <v>75059</v>
      </c>
      <c r="I20" s="10">
        <v>0.97460000000000002</v>
      </c>
      <c r="J20" s="9">
        <v>69026</v>
      </c>
      <c r="K20" s="10">
        <v>1.0125999999999999</v>
      </c>
      <c r="L20" s="10">
        <v>0.99750000000000005</v>
      </c>
    </row>
    <row r="21" spans="1:12" x14ac:dyDescent="0.2">
      <c r="A21" s="202"/>
      <c r="B21" s="195" t="s">
        <v>36</v>
      </c>
      <c r="C21" s="8">
        <v>9.4209999999999994</v>
      </c>
      <c r="D21" s="8">
        <v>88.147999999999996</v>
      </c>
      <c r="E21" s="8">
        <v>55.1</v>
      </c>
      <c r="F21" s="11" t="s">
        <v>22</v>
      </c>
      <c r="G21" s="12" t="s">
        <v>22</v>
      </c>
      <c r="H21" s="12">
        <v>126079</v>
      </c>
      <c r="I21" s="11" t="s">
        <v>23</v>
      </c>
      <c r="J21" s="12">
        <v>468331.33</v>
      </c>
      <c r="K21" s="13">
        <v>0.90639999999999998</v>
      </c>
      <c r="L21" s="13" t="s">
        <v>23</v>
      </c>
    </row>
    <row r="22" spans="1:12" x14ac:dyDescent="0.2">
      <c r="A22" s="202"/>
      <c r="B22" s="7" t="s">
        <v>37</v>
      </c>
      <c r="C22" s="8">
        <v>10.967000000000001</v>
      </c>
      <c r="D22" s="8">
        <v>88.15</v>
      </c>
      <c r="E22" s="8">
        <v>42.1</v>
      </c>
      <c r="F22" s="8">
        <v>25</v>
      </c>
      <c r="G22" s="9">
        <v>2500</v>
      </c>
      <c r="H22" s="9">
        <v>50557</v>
      </c>
      <c r="I22" s="10">
        <v>0.98519999999999996</v>
      </c>
      <c r="J22" s="9">
        <v>89671</v>
      </c>
      <c r="K22" s="10">
        <v>0.92879999999999996</v>
      </c>
      <c r="L22" s="10">
        <v>0.99750000000000005</v>
      </c>
    </row>
    <row r="23" spans="1:12" x14ac:dyDescent="0.2">
      <c r="A23" s="202"/>
      <c r="B23" s="7" t="s">
        <v>38</v>
      </c>
      <c r="C23" s="8">
        <v>14.746</v>
      </c>
      <c r="D23" s="8">
        <v>102.17400000000001</v>
      </c>
      <c r="E23" s="8">
        <v>56.1</v>
      </c>
      <c r="F23" s="8">
        <v>2.5</v>
      </c>
      <c r="G23" s="9">
        <v>2500</v>
      </c>
      <c r="H23" s="9">
        <v>106631</v>
      </c>
      <c r="I23" s="10">
        <v>0.9819</v>
      </c>
      <c r="J23" s="9">
        <v>245036</v>
      </c>
      <c r="K23" s="10">
        <v>0.8891</v>
      </c>
      <c r="L23" s="10">
        <v>0.99550000000000005</v>
      </c>
    </row>
    <row r="24" spans="1:12" x14ac:dyDescent="0.2">
      <c r="A24" s="202"/>
      <c r="B24" s="7" t="s">
        <v>39</v>
      </c>
      <c r="C24" s="8">
        <v>18.213000000000001</v>
      </c>
      <c r="D24" s="8">
        <v>116.2</v>
      </c>
      <c r="E24" s="8">
        <v>70.099999999999994</v>
      </c>
      <c r="F24" s="8">
        <v>2.2999999999999998</v>
      </c>
      <c r="G24" s="9">
        <v>2135.06</v>
      </c>
      <c r="H24" s="9">
        <v>96907</v>
      </c>
      <c r="I24" s="10">
        <v>0.9859</v>
      </c>
      <c r="J24" s="9">
        <v>161688</v>
      </c>
      <c r="K24" s="10">
        <v>0.94130000000000003</v>
      </c>
      <c r="L24" s="10">
        <v>0.99760000000000004</v>
      </c>
    </row>
    <row r="25" spans="1:12" x14ac:dyDescent="0.2">
      <c r="A25" s="202"/>
      <c r="B25" s="7" t="s">
        <v>40</v>
      </c>
      <c r="C25" s="8">
        <v>19.396000000000001</v>
      </c>
      <c r="D25" s="8">
        <v>130.22999999999999</v>
      </c>
      <c r="E25" s="8">
        <v>57.1</v>
      </c>
      <c r="F25" s="11" t="s">
        <v>22</v>
      </c>
      <c r="G25" s="12" t="s">
        <v>22</v>
      </c>
      <c r="H25" s="12">
        <v>126079</v>
      </c>
      <c r="I25" s="11" t="s">
        <v>23</v>
      </c>
      <c r="J25" s="12">
        <v>468331.33</v>
      </c>
      <c r="K25" s="13">
        <v>0.90639999999999998</v>
      </c>
      <c r="L25" s="13" t="s">
        <v>23</v>
      </c>
    </row>
    <row r="26" spans="1:12" x14ac:dyDescent="0.2">
      <c r="A26" s="202"/>
      <c r="B26" s="7" t="s">
        <v>41</v>
      </c>
      <c r="C26" s="8">
        <v>31.715</v>
      </c>
      <c r="D26" s="8">
        <v>122.16</v>
      </c>
      <c r="E26" s="8">
        <v>91.1</v>
      </c>
      <c r="F26" s="11" t="s">
        <v>22</v>
      </c>
      <c r="G26" s="12" t="s">
        <v>22</v>
      </c>
      <c r="H26" s="12">
        <v>126079</v>
      </c>
      <c r="I26" s="11" t="s">
        <v>23</v>
      </c>
      <c r="J26" s="12">
        <v>468331.33</v>
      </c>
      <c r="K26" s="13">
        <v>0.90639999999999998</v>
      </c>
      <c r="L26" s="13" t="s">
        <v>23</v>
      </c>
    </row>
    <row r="27" spans="1:12" ht="15" thickBot="1" x14ac:dyDescent="0.25">
      <c r="A27" s="200"/>
      <c r="B27" s="14" t="s">
        <v>42</v>
      </c>
      <c r="C27" s="15">
        <v>34.386000000000003</v>
      </c>
      <c r="D27" s="15">
        <v>136.19399999999999</v>
      </c>
      <c r="E27" s="15">
        <v>117.1</v>
      </c>
      <c r="F27" s="16" t="s">
        <v>22</v>
      </c>
      <c r="G27" s="17" t="s">
        <v>22</v>
      </c>
      <c r="H27" s="17">
        <v>126079</v>
      </c>
      <c r="I27" s="16" t="s">
        <v>23</v>
      </c>
      <c r="J27" s="17">
        <v>468331.33</v>
      </c>
      <c r="K27" s="18">
        <v>0.90639999999999998</v>
      </c>
      <c r="L27" s="18" t="s">
        <v>23</v>
      </c>
    </row>
    <row r="28" spans="1:12" x14ac:dyDescent="0.2">
      <c r="A28" s="201" t="s">
        <v>43</v>
      </c>
      <c r="B28" s="26" t="s">
        <v>44</v>
      </c>
      <c r="C28" s="27">
        <v>33.832999999999998</v>
      </c>
      <c r="D28" s="27">
        <v>94.111239999999995</v>
      </c>
      <c r="E28" s="27">
        <v>94</v>
      </c>
      <c r="F28" s="27">
        <v>3.48</v>
      </c>
      <c r="G28" s="28">
        <v>3431.7</v>
      </c>
      <c r="H28" s="28">
        <v>191663</v>
      </c>
      <c r="I28" s="29">
        <v>0.9667</v>
      </c>
      <c r="J28" s="28">
        <v>2000000</v>
      </c>
      <c r="K28" s="29">
        <v>0.75370000000000004</v>
      </c>
      <c r="L28" s="29">
        <v>0.99199999999999999</v>
      </c>
    </row>
    <row r="29" spans="1:12" x14ac:dyDescent="0.2">
      <c r="A29" s="203"/>
      <c r="B29" s="30" t="s">
        <v>45</v>
      </c>
      <c r="C29" s="31">
        <v>35.064</v>
      </c>
      <c r="D29" s="31">
        <v>108.13</v>
      </c>
      <c r="E29" s="31">
        <v>107</v>
      </c>
      <c r="F29" s="31">
        <v>2.56</v>
      </c>
      <c r="G29" s="32">
        <v>259.23</v>
      </c>
      <c r="H29" s="32">
        <v>624668</v>
      </c>
      <c r="I29" s="33">
        <v>0.98470000000000002</v>
      </c>
      <c r="J29" s="32">
        <v>1000000</v>
      </c>
      <c r="K29" s="33">
        <v>0.90049999999999997</v>
      </c>
      <c r="L29" s="33">
        <v>0.99560000000000004</v>
      </c>
    </row>
    <row r="30" spans="1:12" x14ac:dyDescent="0.2">
      <c r="A30" s="203"/>
      <c r="B30" s="30" t="s">
        <v>46</v>
      </c>
      <c r="C30" s="31">
        <v>39.445999999999998</v>
      </c>
      <c r="D30" s="31">
        <v>117.15</v>
      </c>
      <c r="E30" s="31">
        <v>117</v>
      </c>
      <c r="F30" s="31">
        <v>3.56</v>
      </c>
      <c r="G30" s="32">
        <v>3363.09</v>
      </c>
      <c r="H30" s="32">
        <v>132223</v>
      </c>
      <c r="I30" s="33">
        <v>0.95469999999999999</v>
      </c>
      <c r="J30" s="32">
        <v>5000000</v>
      </c>
      <c r="K30" s="33">
        <v>0.56950000000000001</v>
      </c>
      <c r="L30" s="33">
        <v>0.93830000000000002</v>
      </c>
    </row>
    <row r="31" spans="1:12" x14ac:dyDescent="0.2">
      <c r="A31" s="203"/>
      <c r="B31" s="34" t="s">
        <v>47</v>
      </c>
      <c r="C31" s="35">
        <v>39.901000000000003</v>
      </c>
      <c r="D31" s="35">
        <v>131.17439999999999</v>
      </c>
      <c r="E31" s="35">
        <v>130</v>
      </c>
      <c r="F31" s="35">
        <v>3.74</v>
      </c>
      <c r="G31" s="36">
        <v>3528.15</v>
      </c>
      <c r="H31" s="36">
        <v>150349</v>
      </c>
      <c r="I31" s="37">
        <v>0.94399999999999995</v>
      </c>
      <c r="J31" s="36">
        <v>7000000</v>
      </c>
      <c r="K31" s="37">
        <v>0.55200000000000005</v>
      </c>
      <c r="L31" s="37">
        <v>0.93820000000000003</v>
      </c>
    </row>
    <row r="32" spans="1:12" ht="15" thickBot="1" x14ac:dyDescent="0.25">
      <c r="A32" s="204"/>
      <c r="B32" s="38" t="s">
        <v>48</v>
      </c>
      <c r="C32" s="39">
        <v>6.8719999999999999</v>
      </c>
      <c r="D32" s="39">
        <v>106.16</v>
      </c>
      <c r="E32" s="39">
        <v>91.1</v>
      </c>
      <c r="F32" s="40" t="s">
        <v>22</v>
      </c>
      <c r="G32" s="41" t="s">
        <v>22</v>
      </c>
      <c r="H32" s="41">
        <v>227247</v>
      </c>
      <c r="I32" s="40" t="s">
        <v>23</v>
      </c>
      <c r="J32" s="41">
        <v>567467</v>
      </c>
      <c r="K32" s="42">
        <v>0.92469999999999997</v>
      </c>
      <c r="L32" s="42" t="s">
        <v>23</v>
      </c>
    </row>
    <row r="33" spans="1:12" x14ac:dyDescent="0.2">
      <c r="A33" s="205" t="s">
        <v>49</v>
      </c>
      <c r="B33" s="43" t="s">
        <v>50</v>
      </c>
      <c r="C33" s="44">
        <v>5.0149999999999997</v>
      </c>
      <c r="D33" s="44">
        <v>94.19</v>
      </c>
      <c r="E33" s="44">
        <v>94</v>
      </c>
      <c r="F33" s="44">
        <v>2.95</v>
      </c>
      <c r="G33" s="45">
        <v>2743</v>
      </c>
      <c r="H33" s="45">
        <v>106533</v>
      </c>
      <c r="I33" s="46">
        <v>0.98670000000000002</v>
      </c>
      <c r="J33" s="45">
        <v>253418</v>
      </c>
      <c r="K33" s="46">
        <v>0.91349999999999998</v>
      </c>
      <c r="L33" s="46">
        <v>0.99380000000000002</v>
      </c>
    </row>
    <row r="34" spans="1:12" ht="15" thickBot="1" x14ac:dyDescent="0.25">
      <c r="A34" s="200"/>
      <c r="B34" s="14" t="s">
        <v>51</v>
      </c>
      <c r="C34" s="15">
        <v>15.222</v>
      </c>
      <c r="D34" s="15">
        <v>126.26</v>
      </c>
      <c r="E34" s="15">
        <v>126</v>
      </c>
      <c r="F34" s="16" t="s">
        <v>22</v>
      </c>
      <c r="G34" s="17" t="s">
        <v>22</v>
      </c>
      <c r="H34" s="17">
        <v>106533</v>
      </c>
      <c r="I34" s="18" t="s">
        <v>23</v>
      </c>
      <c r="J34" s="17">
        <v>253418</v>
      </c>
      <c r="K34" s="18">
        <v>0.91349999999999998</v>
      </c>
      <c r="L34" s="47" t="s">
        <v>23</v>
      </c>
    </row>
    <row r="35" spans="1:12" x14ac:dyDescent="0.2">
      <c r="A35" s="206" t="s">
        <v>52</v>
      </c>
      <c r="B35" s="19" t="s">
        <v>53</v>
      </c>
      <c r="C35" s="48">
        <v>12.263</v>
      </c>
      <c r="D35" s="48">
        <v>130.22790000000001</v>
      </c>
      <c r="E35" s="48">
        <v>43.1</v>
      </c>
      <c r="F35" s="49" t="s">
        <v>22</v>
      </c>
      <c r="G35" s="50" t="s">
        <v>22</v>
      </c>
      <c r="H35" s="50">
        <v>50161</v>
      </c>
      <c r="I35" s="51" t="s">
        <v>23</v>
      </c>
      <c r="J35" s="50">
        <v>214791.75</v>
      </c>
      <c r="K35" s="51">
        <v>0.74570000000000003</v>
      </c>
      <c r="L35" s="52" t="s">
        <v>23</v>
      </c>
    </row>
    <row r="36" spans="1:12" x14ac:dyDescent="0.2">
      <c r="A36" s="197"/>
      <c r="B36" s="7" t="s">
        <v>54</v>
      </c>
      <c r="C36" s="8">
        <v>16.001000000000001</v>
      </c>
      <c r="D36" s="8">
        <v>142.24199999999999</v>
      </c>
      <c r="E36" s="8">
        <v>57.1</v>
      </c>
      <c r="F36" s="8">
        <v>2.31</v>
      </c>
      <c r="G36" s="9">
        <v>233.94</v>
      </c>
      <c r="H36" s="32">
        <v>49926</v>
      </c>
      <c r="I36" s="33">
        <v>0.97809999999999997</v>
      </c>
      <c r="J36" s="32">
        <v>132171</v>
      </c>
      <c r="K36" s="33">
        <v>0.76239999999999997</v>
      </c>
      <c r="L36" s="33">
        <v>0.64510000000000001</v>
      </c>
    </row>
    <row r="37" spans="1:12" ht="15" thickBot="1" x14ac:dyDescent="0.25">
      <c r="A37" s="207"/>
      <c r="B37" s="14" t="s">
        <v>55</v>
      </c>
      <c r="C37" s="15">
        <v>19.678999999999998</v>
      </c>
      <c r="D37" s="15">
        <v>158.28</v>
      </c>
      <c r="E37" s="15">
        <v>57.1</v>
      </c>
      <c r="F37" s="15">
        <v>2.3199999999999998</v>
      </c>
      <c r="G37" s="53">
        <v>2155.84</v>
      </c>
      <c r="H37" s="54">
        <v>24341</v>
      </c>
      <c r="I37" s="55">
        <v>0.99680000000000002</v>
      </c>
      <c r="J37" s="54">
        <v>235895</v>
      </c>
      <c r="K37" s="55">
        <v>0.62419999999999998</v>
      </c>
      <c r="L37" s="55">
        <v>0.7329</v>
      </c>
    </row>
  </sheetData>
  <mergeCells count="11">
    <mergeCell ref="A4:A15"/>
    <mergeCell ref="H1:I1"/>
    <mergeCell ref="J1:L1"/>
    <mergeCell ref="F2:G2"/>
    <mergeCell ref="H2:I2"/>
    <mergeCell ref="J2:L2"/>
    <mergeCell ref="A16:A17"/>
    <mergeCell ref="A18:A27"/>
    <mergeCell ref="A28:A32"/>
    <mergeCell ref="A33:A34"/>
    <mergeCell ref="A35:A3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7"/>
  <sheetViews>
    <sheetView workbookViewId="0">
      <selection activeCell="F82" sqref="F82"/>
    </sheetView>
  </sheetViews>
  <sheetFormatPr defaultRowHeight="14.25" x14ac:dyDescent="0.2"/>
  <cols>
    <col min="1" max="1" width="23.625" customWidth="1"/>
    <col min="2" max="2" width="23.5" customWidth="1"/>
  </cols>
  <sheetData>
    <row r="1" spans="1:18" ht="15" thickBot="1" x14ac:dyDescent="0.25">
      <c r="B1" s="73"/>
      <c r="C1" s="135"/>
      <c r="D1" s="136"/>
      <c r="E1" s="135"/>
      <c r="F1" s="136"/>
      <c r="G1" s="135"/>
      <c r="H1" s="136"/>
      <c r="I1" s="135"/>
      <c r="J1" s="136"/>
      <c r="K1" s="135"/>
      <c r="L1" s="136"/>
      <c r="M1" s="135"/>
      <c r="N1" s="136"/>
      <c r="O1" s="135"/>
      <c r="P1" s="136"/>
      <c r="Q1" s="135"/>
      <c r="R1" s="136"/>
    </row>
    <row r="2" spans="1:18" ht="15" x14ac:dyDescent="0.25">
      <c r="B2" s="137"/>
      <c r="C2" s="213" t="s">
        <v>63</v>
      </c>
      <c r="D2" s="214"/>
      <c r="E2" s="214"/>
      <c r="F2" s="214"/>
      <c r="G2" s="214"/>
      <c r="H2" s="214"/>
      <c r="I2" s="214"/>
      <c r="J2" s="215"/>
      <c r="K2" s="216" t="s">
        <v>64</v>
      </c>
      <c r="L2" s="217"/>
      <c r="M2" s="217"/>
      <c r="N2" s="217"/>
      <c r="O2" s="217"/>
      <c r="P2" s="217"/>
      <c r="Q2" s="217"/>
      <c r="R2" s="218"/>
    </row>
    <row r="3" spans="1:18" ht="15" x14ac:dyDescent="0.25">
      <c r="A3" s="219" t="s">
        <v>103</v>
      </c>
      <c r="B3" s="221" t="s">
        <v>90</v>
      </c>
      <c r="C3" s="213">
        <v>0</v>
      </c>
      <c r="D3" s="223"/>
      <c r="E3" s="224">
        <v>7</v>
      </c>
      <c r="F3" s="223"/>
      <c r="G3" s="224">
        <v>14</v>
      </c>
      <c r="H3" s="223"/>
      <c r="I3" s="224">
        <v>30</v>
      </c>
      <c r="J3" s="215"/>
      <c r="K3" s="225">
        <v>0</v>
      </c>
      <c r="L3" s="226"/>
      <c r="M3" s="225">
        <v>7</v>
      </c>
      <c r="N3" s="226"/>
      <c r="O3" s="225">
        <v>14</v>
      </c>
      <c r="P3" s="226"/>
      <c r="Q3" s="225">
        <v>30</v>
      </c>
      <c r="R3" s="226"/>
    </row>
    <row r="4" spans="1:18" ht="15.75" thickBot="1" x14ac:dyDescent="0.3">
      <c r="A4" s="220"/>
      <c r="B4" s="222"/>
      <c r="C4" s="138" t="s">
        <v>108</v>
      </c>
      <c r="D4" s="139" t="s">
        <v>109</v>
      </c>
      <c r="E4" s="140" t="s">
        <v>108</v>
      </c>
      <c r="F4" s="139" t="s">
        <v>109</v>
      </c>
      <c r="G4" s="140" t="s">
        <v>108</v>
      </c>
      <c r="H4" s="139" t="s">
        <v>109</v>
      </c>
      <c r="I4" s="140" t="s">
        <v>108</v>
      </c>
      <c r="J4" s="139" t="s">
        <v>109</v>
      </c>
      <c r="K4" s="141" t="s">
        <v>108</v>
      </c>
      <c r="L4" s="139" t="s">
        <v>109</v>
      </c>
      <c r="M4" s="141" t="s">
        <v>108</v>
      </c>
      <c r="N4" s="139" t="s">
        <v>109</v>
      </c>
      <c r="O4" s="141" t="s">
        <v>108</v>
      </c>
      <c r="P4" s="139" t="s">
        <v>109</v>
      </c>
      <c r="Q4" s="141" t="s">
        <v>108</v>
      </c>
      <c r="R4" s="139" t="s">
        <v>109</v>
      </c>
    </row>
    <row r="5" spans="1:18" ht="15" thickTop="1" x14ac:dyDescent="0.2">
      <c r="A5" s="227" t="s">
        <v>14</v>
      </c>
      <c r="B5" s="142" t="s">
        <v>67</v>
      </c>
      <c r="C5" s="143">
        <v>26.538398180808699</v>
      </c>
      <c r="D5" s="144">
        <v>12.347569107029285</v>
      </c>
      <c r="E5" s="145">
        <v>5.4442576413794912</v>
      </c>
      <c r="F5" s="144">
        <v>0.89144594294423707</v>
      </c>
      <c r="G5" s="145">
        <v>4.1096438953019092</v>
      </c>
      <c r="H5" s="144">
        <v>0.94969349375193413</v>
      </c>
      <c r="I5" s="145">
        <v>2.8397774455098883</v>
      </c>
      <c r="J5" s="146">
        <v>0.36425518153939646</v>
      </c>
      <c r="K5" s="145">
        <v>51.874256354442153</v>
      </c>
      <c r="L5" s="144">
        <v>25.134316660938431</v>
      </c>
      <c r="M5" s="145">
        <v>113.0758767403571</v>
      </c>
      <c r="N5" s="144">
        <v>110.86154787523186</v>
      </c>
      <c r="O5" s="145">
        <v>4.5478627403235095</v>
      </c>
      <c r="P5" s="144">
        <v>1.0628530225681492</v>
      </c>
      <c r="Q5" s="145">
        <v>12.32146071175465</v>
      </c>
      <c r="R5" s="144">
        <v>4.1033899802448088</v>
      </c>
    </row>
    <row r="6" spans="1:18" ht="15" customHeight="1" x14ac:dyDescent="0.2">
      <c r="A6" s="211"/>
      <c r="B6" s="147" t="s">
        <v>68</v>
      </c>
      <c r="C6" s="143">
        <v>22.787288497056714</v>
      </c>
      <c r="D6" s="144">
        <v>9.3732629593937986</v>
      </c>
      <c r="E6" s="145">
        <v>8.1457782941793173</v>
      </c>
      <c r="F6" s="144">
        <v>3.8266048073908294</v>
      </c>
      <c r="G6" s="145">
        <v>10.367133150129806</v>
      </c>
      <c r="H6" s="144">
        <v>7.1300094472188951</v>
      </c>
      <c r="I6" s="145">
        <v>1.7947961714909348</v>
      </c>
      <c r="J6" s="146">
        <v>0.47947103310823319</v>
      </c>
      <c r="K6" s="145">
        <v>68.828964017696521</v>
      </c>
      <c r="L6" s="144">
        <v>28.747141749159276</v>
      </c>
      <c r="M6" s="145">
        <v>33.168926592088205</v>
      </c>
      <c r="N6" s="144">
        <v>27.691353228481965</v>
      </c>
      <c r="O6" s="145">
        <v>6.9399867621344917</v>
      </c>
      <c r="P6" s="144">
        <v>1.2713980138212877</v>
      </c>
      <c r="Q6" s="145">
        <v>9.2991136091265219</v>
      </c>
      <c r="R6" s="144">
        <v>3.3636155870240745</v>
      </c>
    </row>
    <row r="7" spans="1:18" x14ac:dyDescent="0.2">
      <c r="A7" s="211"/>
      <c r="B7" s="147" t="s">
        <v>110</v>
      </c>
      <c r="C7" s="143">
        <v>1.537585481079903</v>
      </c>
      <c r="D7" s="144">
        <v>0.51307940556888698</v>
      </c>
      <c r="E7" s="145">
        <v>2.2549540596669262</v>
      </c>
      <c r="F7" s="144">
        <v>0.38884019052040586</v>
      </c>
      <c r="G7" s="145">
        <v>7.4369666002625703</v>
      </c>
      <c r="H7" s="144">
        <v>4.5590691384138564</v>
      </c>
      <c r="I7" s="145">
        <v>0.73436368509406025</v>
      </c>
      <c r="J7" s="146">
        <v>0.22383470732911512</v>
      </c>
      <c r="K7" s="145">
        <v>2.8402580097967971</v>
      </c>
      <c r="L7" s="144">
        <v>0.5886481765452366</v>
      </c>
      <c r="M7" s="145">
        <v>6.3106441919338678</v>
      </c>
      <c r="N7" s="144">
        <v>3.3523635700554539</v>
      </c>
      <c r="O7" s="145">
        <v>6.8439563997638917</v>
      </c>
      <c r="P7" s="144">
        <v>1.9282751273939558</v>
      </c>
      <c r="Q7" s="145">
        <v>4.6018391285416822</v>
      </c>
      <c r="R7" s="144">
        <v>1.9778345317226174</v>
      </c>
    </row>
    <row r="8" spans="1:18" ht="18" customHeight="1" x14ac:dyDescent="0.2">
      <c r="A8" s="211"/>
      <c r="B8" s="147" t="s">
        <v>69</v>
      </c>
      <c r="C8" s="143">
        <v>26.841082144361817</v>
      </c>
      <c r="D8" s="144">
        <v>9.8565475158620419</v>
      </c>
      <c r="E8" s="145">
        <v>26.49526717705162</v>
      </c>
      <c r="F8" s="144">
        <v>15.875977820606682</v>
      </c>
      <c r="G8" s="145">
        <v>51.05551317944024</v>
      </c>
      <c r="H8" s="144">
        <v>37.172570245962476</v>
      </c>
      <c r="I8" s="145">
        <v>4.28820947185186</v>
      </c>
      <c r="J8" s="146">
        <v>0.84243933658070713</v>
      </c>
      <c r="K8" s="145">
        <v>100.47525270903601</v>
      </c>
      <c r="L8" s="144">
        <v>40.727904277412527</v>
      </c>
      <c r="M8" s="145">
        <v>103.59050712542665</v>
      </c>
      <c r="N8" s="144">
        <v>82.651017900557122</v>
      </c>
      <c r="O8" s="145">
        <v>26.879354557779568</v>
      </c>
      <c r="P8" s="144">
        <v>4.3179410395139595</v>
      </c>
      <c r="Q8" s="145">
        <v>23.613486389385116</v>
      </c>
      <c r="R8" s="144">
        <v>8.6584555421454805</v>
      </c>
    </row>
    <row r="9" spans="1:18" ht="19.5" customHeight="1" x14ac:dyDescent="0.2">
      <c r="A9" s="211"/>
      <c r="B9" s="147" t="s">
        <v>19</v>
      </c>
      <c r="C9" s="143">
        <v>0.60026821623209126</v>
      </c>
      <c r="D9" s="144">
        <v>0.1869468222588915</v>
      </c>
      <c r="E9" s="145">
        <v>0.91311661679394351</v>
      </c>
      <c r="F9" s="144">
        <v>8.7063625347977042E-2</v>
      </c>
      <c r="G9" s="145">
        <v>2.9095810738413492</v>
      </c>
      <c r="H9" s="144">
        <v>1.5480005639491885</v>
      </c>
      <c r="I9" s="145">
        <v>0.48067134182438276</v>
      </c>
      <c r="J9" s="146">
        <v>0.24812499177719885</v>
      </c>
      <c r="K9" s="145">
        <v>1.0891833660902948</v>
      </c>
      <c r="L9" s="144">
        <v>0.41078871842269521</v>
      </c>
      <c r="M9" s="145">
        <v>1.910520217099108</v>
      </c>
      <c r="N9" s="144">
        <v>0.68148062816513222</v>
      </c>
      <c r="O9" s="145">
        <v>3.9343520038767736</v>
      </c>
      <c r="P9" s="144">
        <v>1.3958998370144891</v>
      </c>
      <c r="Q9" s="145">
        <v>2.1773508663753303</v>
      </c>
      <c r="R9" s="144">
        <v>0.85367465582868385</v>
      </c>
    </row>
    <row r="10" spans="1:18" ht="18" customHeight="1" x14ac:dyDescent="0.2">
      <c r="A10" s="211"/>
      <c r="B10" s="147" t="s">
        <v>111</v>
      </c>
      <c r="C10" s="143">
        <v>1.2032843167547436</v>
      </c>
      <c r="D10" s="144">
        <v>0.41588155735855242</v>
      </c>
      <c r="E10" s="145">
        <v>1.1279733346471812</v>
      </c>
      <c r="F10" s="144">
        <v>0.52517914500890506</v>
      </c>
      <c r="G10" s="145">
        <v>2.6351680021671906</v>
      </c>
      <c r="H10" s="144">
        <v>1.6254869804553351</v>
      </c>
      <c r="I10" s="145">
        <v>0.3212129643813238</v>
      </c>
      <c r="J10" s="146">
        <v>0.23036742663614415</v>
      </c>
      <c r="K10" s="145">
        <v>3.0940156786181272</v>
      </c>
      <c r="L10" s="144">
        <v>0.95724212859334279</v>
      </c>
      <c r="M10" s="145">
        <v>4.9812356100309083</v>
      </c>
      <c r="N10" s="144">
        <v>4.3899141937722161</v>
      </c>
      <c r="O10" s="145">
        <v>2.2072640264173384</v>
      </c>
      <c r="P10" s="144">
        <v>0.54345460616274321</v>
      </c>
      <c r="Q10" s="145">
        <v>2.4143654208677328</v>
      </c>
      <c r="R10" s="144">
        <v>0.9231353372000688</v>
      </c>
    </row>
    <row r="11" spans="1:18" ht="19.5" customHeight="1" x14ac:dyDescent="0.2">
      <c r="A11" s="211"/>
      <c r="B11" s="147" t="s">
        <v>112</v>
      </c>
      <c r="C11" s="143">
        <v>9.6875363008362816E-2</v>
      </c>
      <c r="D11" s="144">
        <v>4.6323835093551036E-2</v>
      </c>
      <c r="E11" s="145">
        <v>6.4077150690065351E-2</v>
      </c>
      <c r="F11" s="144">
        <v>4.1608300576391914E-2</v>
      </c>
      <c r="G11" s="145">
        <v>0.17599450154368254</v>
      </c>
      <c r="H11" s="144">
        <v>0.17440831496904383</v>
      </c>
      <c r="I11" s="145">
        <v>1.404685806558529E-2</v>
      </c>
      <c r="J11" s="146">
        <v>4.9038190811444404E-3</v>
      </c>
      <c r="K11" s="145">
        <v>0.10733173774745298</v>
      </c>
      <c r="L11" s="144">
        <v>5.3073899078320066E-2</v>
      </c>
      <c r="M11" s="145">
        <v>0.1701869888135733</v>
      </c>
      <c r="N11" s="144">
        <v>0.14534335092170711</v>
      </c>
      <c r="O11" s="145">
        <v>4.2967804904288358E-2</v>
      </c>
      <c r="P11" s="144">
        <v>2.8867248395705397E-2</v>
      </c>
      <c r="Q11" s="145">
        <v>0.13228820980433487</v>
      </c>
      <c r="R11" s="144">
        <v>6.1281306574234577E-2</v>
      </c>
    </row>
    <row r="12" spans="1:18" ht="19.5" customHeight="1" x14ac:dyDescent="0.2">
      <c r="A12" s="211"/>
      <c r="B12" s="147" t="s">
        <v>71</v>
      </c>
      <c r="C12" s="143">
        <v>1.6221604516931638</v>
      </c>
      <c r="D12" s="144">
        <v>0.40434602792111207</v>
      </c>
      <c r="E12" s="145">
        <v>0.71276986190613778</v>
      </c>
      <c r="F12" s="144">
        <v>0.41431862245244999</v>
      </c>
      <c r="G12" s="145">
        <v>5.5528672271640476</v>
      </c>
      <c r="H12" s="144">
        <v>2.2159031849659607</v>
      </c>
      <c r="I12" s="145">
        <v>0.98367981822013206</v>
      </c>
      <c r="J12" s="146">
        <v>0.25194147442480913</v>
      </c>
      <c r="K12" s="145">
        <v>9.0717217283654072</v>
      </c>
      <c r="L12" s="144">
        <v>4.8597609588135793</v>
      </c>
      <c r="M12" s="145">
        <v>2.1371411845357096</v>
      </c>
      <c r="N12" s="144">
        <v>1.2311757146638833</v>
      </c>
      <c r="O12" s="145">
        <v>4.4568641332516332</v>
      </c>
      <c r="P12" s="144">
        <v>0.50506109103577623</v>
      </c>
      <c r="Q12" s="145">
        <v>2.7310548343313759</v>
      </c>
      <c r="R12" s="144">
        <v>0.79474627895774907</v>
      </c>
    </row>
    <row r="13" spans="1:18" ht="19.5" customHeight="1" x14ac:dyDescent="0.2">
      <c r="A13" s="211"/>
      <c r="B13" s="147" t="s">
        <v>113</v>
      </c>
      <c r="C13" s="143">
        <v>1.5861865746387171E-3</v>
      </c>
      <c r="D13" s="144">
        <v>8.8524736686882705E-20</v>
      </c>
      <c r="E13" s="145">
        <v>1.2477672825019045E-2</v>
      </c>
      <c r="F13" s="144">
        <v>1.089148625038033E-2</v>
      </c>
      <c r="G13" s="145">
        <v>2.1952842469147024E-2</v>
      </c>
      <c r="H13" s="144">
        <v>2.0366655894508309E-2</v>
      </c>
      <c r="I13" s="145">
        <v>1.5861865746387173E-3</v>
      </c>
      <c r="J13" s="146">
        <v>0</v>
      </c>
      <c r="K13" s="145">
        <v>1.5861865746387171E-3</v>
      </c>
      <c r="L13" s="144">
        <v>8.8524736686882705E-20</v>
      </c>
      <c r="M13" s="145">
        <v>9.6615862090945782E-3</v>
      </c>
      <c r="N13" s="144">
        <v>8.0753996344558633E-3</v>
      </c>
      <c r="O13" s="145">
        <v>1.3235961750831561E-2</v>
      </c>
      <c r="P13" s="144">
        <v>7.0038915393123152E-3</v>
      </c>
      <c r="Q13" s="145">
        <v>1.2084706110567988E-2</v>
      </c>
      <c r="R13" s="144">
        <v>7.3985673797395263E-3</v>
      </c>
    </row>
    <row r="14" spans="1:18" ht="18.75" customHeight="1" x14ac:dyDescent="0.2">
      <c r="A14" s="211"/>
      <c r="B14" s="147" t="s">
        <v>73</v>
      </c>
      <c r="C14" s="143">
        <v>0.14520397238362687</v>
      </c>
      <c r="D14" s="144">
        <v>4.1378670302974076E-2</v>
      </c>
      <c r="E14" s="145">
        <v>0.10227088462615291</v>
      </c>
      <c r="F14" s="144">
        <v>3.3231283256802302E-2</v>
      </c>
      <c r="G14" s="145">
        <v>0.27719219467039691</v>
      </c>
      <c r="H14" s="144">
        <v>4.9147548128858222E-2</v>
      </c>
      <c r="I14" s="145">
        <v>0.12628420477091157</v>
      </c>
      <c r="J14" s="146">
        <v>3.7688938218687358E-2</v>
      </c>
      <c r="K14" s="145">
        <v>0.13191253416663271</v>
      </c>
      <c r="L14" s="144">
        <v>4.4350285128896709E-2</v>
      </c>
      <c r="M14" s="145">
        <v>0.15548144471886022</v>
      </c>
      <c r="N14" s="144">
        <v>2.6808189235869018E-2</v>
      </c>
      <c r="O14" s="145">
        <v>0.2710299245745007</v>
      </c>
      <c r="P14" s="144">
        <v>6.0744275608154687E-2</v>
      </c>
      <c r="Q14" s="145">
        <v>0.161173130234332</v>
      </c>
      <c r="R14" s="144">
        <v>1.2052009160877033E-2</v>
      </c>
    </row>
    <row r="15" spans="1:18" ht="21.75" customHeight="1" x14ac:dyDescent="0.2">
      <c r="A15" s="211"/>
      <c r="B15" s="147" t="s">
        <v>114</v>
      </c>
      <c r="C15" s="143">
        <v>0.15668346669205388</v>
      </c>
      <c r="D15" s="144">
        <v>5.2262568289754202E-2</v>
      </c>
      <c r="E15" s="145">
        <v>0.11090920706439476</v>
      </c>
      <c r="F15" s="144">
        <v>2.6990586744379926E-2</v>
      </c>
      <c r="G15" s="145">
        <v>0.29572445934474029</v>
      </c>
      <c r="H15" s="144">
        <v>4.271351996964818E-2</v>
      </c>
      <c r="I15" s="145">
        <v>0.16781613033667514</v>
      </c>
      <c r="J15" s="146">
        <v>3.8547854362941329E-2</v>
      </c>
      <c r="K15" s="145">
        <v>0.11777569712922313</v>
      </c>
      <c r="L15" s="144">
        <v>3.9452400295334027E-2</v>
      </c>
      <c r="M15" s="145">
        <v>0.12251109246958328</v>
      </c>
      <c r="N15" s="144">
        <v>2.5298520595438793E-2</v>
      </c>
      <c r="O15" s="145">
        <v>0.30084845888093498</v>
      </c>
      <c r="P15" s="144">
        <v>4.7435858979889001E-2</v>
      </c>
      <c r="Q15" s="145">
        <v>0.14269434420938334</v>
      </c>
      <c r="R15" s="144">
        <v>1.6571049027193228E-2</v>
      </c>
    </row>
    <row r="16" spans="1:18" ht="19.5" customHeight="1" thickBot="1" x14ac:dyDescent="0.25">
      <c r="A16" s="211"/>
      <c r="B16" s="148" t="s">
        <v>115</v>
      </c>
      <c r="C16" s="149">
        <v>0.11245560883608016</v>
      </c>
      <c r="D16" s="150">
        <v>3.9558866233796688E-2</v>
      </c>
      <c r="E16" s="151">
        <v>0.11305132013191838</v>
      </c>
      <c r="F16" s="150">
        <v>2.5270596186689184E-2</v>
      </c>
      <c r="G16" s="151">
        <v>0.23674667854127746</v>
      </c>
      <c r="H16" s="150">
        <v>3.4265823766947784E-2</v>
      </c>
      <c r="I16" s="151">
        <v>0.16571232438853625</v>
      </c>
      <c r="J16" s="152">
        <v>2.0334178192108008E-2</v>
      </c>
      <c r="K16" s="151">
        <v>9.3032082672784941E-2</v>
      </c>
      <c r="L16" s="150">
        <v>2.5804287936036462E-2</v>
      </c>
      <c r="M16" s="151">
        <v>9.6759479930917339E-2</v>
      </c>
      <c r="N16" s="150">
        <v>2.5693585388512182E-2</v>
      </c>
      <c r="O16" s="151">
        <v>0.2366123773255725</v>
      </c>
      <c r="P16" s="150">
        <v>2.9028760638853714E-2</v>
      </c>
      <c r="Q16" s="151">
        <v>0.12446751237305022</v>
      </c>
      <c r="R16" s="150">
        <v>1.5759641851464726E-2</v>
      </c>
    </row>
    <row r="17" spans="1:18" ht="22.5" customHeight="1" thickTop="1" x14ac:dyDescent="0.2">
      <c r="A17" s="210" t="s">
        <v>29</v>
      </c>
      <c r="B17" s="142" t="s">
        <v>116</v>
      </c>
      <c r="C17" s="153">
        <v>8.9169358973621646E-3</v>
      </c>
      <c r="D17" s="154">
        <v>0</v>
      </c>
      <c r="E17" s="155">
        <v>0.34585631119123489</v>
      </c>
      <c r="F17" s="154">
        <v>0.33693937529387269</v>
      </c>
      <c r="G17" s="155">
        <v>8.9169358973621646E-3</v>
      </c>
      <c r="H17" s="154">
        <v>0</v>
      </c>
      <c r="I17" s="155">
        <v>8.9169358973621646E-3</v>
      </c>
      <c r="J17" s="156">
        <v>0</v>
      </c>
      <c r="K17" s="155">
        <v>0.23383107831049826</v>
      </c>
      <c r="L17" s="154">
        <v>0.20127871121300336</v>
      </c>
      <c r="M17" s="155">
        <v>6.1587559877595191E-2</v>
      </c>
      <c r="N17" s="154">
        <v>3.1273351264807535E-2</v>
      </c>
      <c r="O17" s="155">
        <v>0.38643653140454737</v>
      </c>
      <c r="P17" s="154">
        <v>0.37751959550718522</v>
      </c>
      <c r="Q17" s="155">
        <v>2.0814259650312569E-2</v>
      </c>
      <c r="R17" s="154">
        <v>1.1897323752950405E-2</v>
      </c>
    </row>
    <row r="18" spans="1:18" ht="16.5" customHeight="1" thickBot="1" x14ac:dyDescent="0.25">
      <c r="A18" s="212"/>
      <c r="B18" s="148" t="s">
        <v>31</v>
      </c>
      <c r="C18" s="149">
        <v>1.0323071323732223E-2</v>
      </c>
      <c r="D18" s="150">
        <v>7.0819789349506164E-19</v>
      </c>
      <c r="E18" s="151">
        <v>0.27483314339639275</v>
      </c>
      <c r="F18" s="150">
        <v>0.26451007207266064</v>
      </c>
      <c r="G18" s="151">
        <v>1.0323071323732221E-2</v>
      </c>
      <c r="H18" s="150">
        <v>0</v>
      </c>
      <c r="I18" s="151">
        <v>1.0323071323732221E-2</v>
      </c>
      <c r="J18" s="152">
        <v>0</v>
      </c>
      <c r="K18" s="151">
        <v>0.18898257716083275</v>
      </c>
      <c r="L18" s="150">
        <v>0.1571995614992536</v>
      </c>
      <c r="M18" s="151">
        <v>5.9502661699872519E-2</v>
      </c>
      <c r="N18" s="150">
        <v>2.9110399769914738E-2</v>
      </c>
      <c r="O18" s="151">
        <v>0.30420902551542106</v>
      </c>
      <c r="P18" s="150">
        <v>0.29388595419168889</v>
      </c>
      <c r="Q18" s="151">
        <v>2.1937329296725448E-2</v>
      </c>
      <c r="R18" s="150">
        <v>1.1614257972993229E-2</v>
      </c>
    </row>
    <row r="19" spans="1:18" ht="15" thickTop="1" x14ac:dyDescent="0.2">
      <c r="A19" s="210" t="s">
        <v>32</v>
      </c>
      <c r="B19" s="157" t="s">
        <v>35</v>
      </c>
      <c r="C19" s="158">
        <v>22.252631573943486</v>
      </c>
      <c r="D19" s="159">
        <v>4.8044836286237462</v>
      </c>
      <c r="E19" s="160">
        <v>258.98216921489222</v>
      </c>
      <c r="F19" s="159">
        <v>223.10669497912883</v>
      </c>
      <c r="G19" s="160">
        <v>47.403850397907007</v>
      </c>
      <c r="H19" s="159">
        <v>26.036247646331763</v>
      </c>
      <c r="I19" s="160">
        <v>4.3014151861536511</v>
      </c>
      <c r="J19" s="161">
        <v>2.7332787540899082</v>
      </c>
      <c r="K19" s="160">
        <v>31.802381226310192</v>
      </c>
      <c r="L19" s="159">
        <v>5.0693315195520769</v>
      </c>
      <c r="M19" s="160">
        <v>199.67550022770939</v>
      </c>
      <c r="N19" s="159">
        <v>90.355400147340276</v>
      </c>
      <c r="O19" s="160">
        <v>55.300702721310984</v>
      </c>
      <c r="P19" s="159">
        <v>19.759667351105225</v>
      </c>
      <c r="Q19" s="160">
        <v>59.653541512224962</v>
      </c>
      <c r="R19" s="159">
        <v>20.133943300060821</v>
      </c>
    </row>
    <row r="20" spans="1:18" x14ac:dyDescent="0.2">
      <c r="A20" s="211"/>
      <c r="B20" s="162" t="s">
        <v>77</v>
      </c>
      <c r="C20" s="143">
        <v>1.6466231028763072</v>
      </c>
      <c r="D20" s="144">
        <v>0.38605075016007179</v>
      </c>
      <c r="E20" s="145">
        <v>27.952730033605118</v>
      </c>
      <c r="F20" s="144">
        <v>16.340267823228849</v>
      </c>
      <c r="G20" s="145">
        <v>29.938751955525326</v>
      </c>
      <c r="H20" s="144">
        <v>22.258707068772608</v>
      </c>
      <c r="I20" s="145">
        <v>0.83884613566907085</v>
      </c>
      <c r="J20" s="146">
        <v>0.24074910906715158</v>
      </c>
      <c r="K20" s="145">
        <v>1.4400394029253645</v>
      </c>
      <c r="L20" s="144">
        <v>0.25838593566633977</v>
      </c>
      <c r="M20" s="145">
        <v>28.949883093908728</v>
      </c>
      <c r="N20" s="144">
        <v>8.2297322758172715</v>
      </c>
      <c r="O20" s="145">
        <v>25.542884507855305</v>
      </c>
      <c r="P20" s="144">
        <v>10.047232380526415</v>
      </c>
      <c r="Q20" s="145">
        <v>10.749384204222713</v>
      </c>
      <c r="R20" s="144">
        <v>3.1982057991722841</v>
      </c>
    </row>
    <row r="21" spans="1:18" x14ac:dyDescent="0.2">
      <c r="A21" s="211"/>
      <c r="B21" s="162" t="s">
        <v>78</v>
      </c>
      <c r="C21" s="143">
        <v>0.30957585748418015</v>
      </c>
      <c r="D21" s="144">
        <v>0.13397877631050437</v>
      </c>
      <c r="E21" s="145">
        <v>8.6584292204466564</v>
      </c>
      <c r="F21" s="144">
        <v>4.8606484297251162</v>
      </c>
      <c r="G21" s="145">
        <v>44.648062890186466</v>
      </c>
      <c r="H21" s="144">
        <v>33.371397418092755</v>
      </c>
      <c r="I21" s="145">
        <v>1.5765387215261506</v>
      </c>
      <c r="J21" s="146">
        <v>0.41586060736488722</v>
      </c>
      <c r="K21" s="145">
        <v>0.53840347003543132</v>
      </c>
      <c r="L21" s="144">
        <v>0.1854871492983059</v>
      </c>
      <c r="M21" s="145">
        <v>9.0333317147062235</v>
      </c>
      <c r="N21" s="144">
        <v>3.2773624613894166</v>
      </c>
      <c r="O21" s="145">
        <v>47.192653109952296</v>
      </c>
      <c r="P21" s="144">
        <v>29.70153569849947</v>
      </c>
      <c r="Q21" s="145">
        <v>19.401249173954959</v>
      </c>
      <c r="R21" s="144">
        <v>8.9101741221247952</v>
      </c>
    </row>
    <row r="22" spans="1:18" x14ac:dyDescent="0.2">
      <c r="A22" s="211"/>
      <c r="B22" s="162" t="s">
        <v>79</v>
      </c>
      <c r="C22" s="143">
        <v>1.1666769045140066E-2</v>
      </c>
      <c r="D22" s="144">
        <v>2.2159476043868854E-3</v>
      </c>
      <c r="E22" s="145">
        <v>8.2375722382964894E-2</v>
      </c>
      <c r="F22" s="144">
        <v>4.5651914668708313E-2</v>
      </c>
      <c r="G22" s="145">
        <v>0.54200271946290679</v>
      </c>
      <c r="H22" s="144">
        <v>0.3672522903565395</v>
      </c>
      <c r="I22" s="145">
        <v>4.6518597025139281E-2</v>
      </c>
      <c r="J22" s="146">
        <v>2.8784856130352518E-2</v>
      </c>
      <c r="K22" s="145">
        <v>9.4508214407531804E-3</v>
      </c>
      <c r="L22" s="144">
        <v>0</v>
      </c>
      <c r="M22" s="145">
        <v>0.11280358709361385</v>
      </c>
      <c r="N22" s="144">
        <v>3.568311519551734E-2</v>
      </c>
      <c r="O22" s="145">
        <v>0.93392946596362125</v>
      </c>
      <c r="P22" s="144">
        <v>0.46163637547318753</v>
      </c>
      <c r="Q22" s="145">
        <v>0.73280842504724097</v>
      </c>
      <c r="R22" s="144">
        <v>0.3405416180650977</v>
      </c>
    </row>
    <row r="23" spans="1:18" x14ac:dyDescent="0.2">
      <c r="A23" s="211"/>
      <c r="B23" s="162" t="s">
        <v>104</v>
      </c>
      <c r="C23" s="143">
        <v>0.18750459813155371</v>
      </c>
      <c r="D23" s="144">
        <v>6.650489664056819E-2</v>
      </c>
      <c r="E23" s="145">
        <v>1.950984939677983</v>
      </c>
      <c r="F23" s="144">
        <v>1.2981144009010983</v>
      </c>
      <c r="G23" s="145">
        <v>0.30891567188349739</v>
      </c>
      <c r="H23" s="144">
        <v>0.30674662359963689</v>
      </c>
      <c r="I23" s="145">
        <v>0.25274984116760602</v>
      </c>
      <c r="J23" s="146">
        <v>9.4744328578899084E-2</v>
      </c>
      <c r="K23" s="145">
        <v>0.10112795579531715</v>
      </c>
      <c r="L23" s="144">
        <v>4.8200053082003931E-2</v>
      </c>
      <c r="M23" s="145">
        <v>0.55338094040513341</v>
      </c>
      <c r="N23" s="144">
        <v>0.5213414259009419</v>
      </c>
      <c r="O23" s="145">
        <v>0.10259457053095318</v>
      </c>
      <c r="P23" s="144">
        <v>0.10042552224709271</v>
      </c>
      <c r="Q23" s="145">
        <v>1.2420426122600923</v>
      </c>
      <c r="R23" s="144">
        <v>1.140059269918424</v>
      </c>
    </row>
    <row r="24" spans="1:18" x14ac:dyDescent="0.2">
      <c r="A24" s="211"/>
      <c r="B24" s="162" t="s">
        <v>105</v>
      </c>
      <c r="C24" s="143">
        <v>9.6936144448856898E-2</v>
      </c>
      <c r="D24" s="144">
        <v>4.3198416652973401E-2</v>
      </c>
      <c r="E24" s="145">
        <v>1.4221179823680994</v>
      </c>
      <c r="F24" s="144">
        <v>1.1001748368398756</v>
      </c>
      <c r="G24" s="145">
        <v>2.1193802035844412E-2</v>
      </c>
      <c r="H24" s="144">
        <v>2.1073948055473708E-2</v>
      </c>
      <c r="I24" s="145">
        <v>3.7383675342518019E-3</v>
      </c>
      <c r="J24" s="146">
        <v>3.6185135538810975E-3</v>
      </c>
      <c r="K24" s="145">
        <v>0.13733142742029053</v>
      </c>
      <c r="L24" s="144">
        <v>0.10844648210959283</v>
      </c>
      <c r="M24" s="145">
        <v>1.472318223443458</v>
      </c>
      <c r="N24" s="144">
        <v>1.0119451275065485</v>
      </c>
      <c r="O24" s="145">
        <v>1.1985398037070437E-4</v>
      </c>
      <c r="P24" s="144">
        <v>0</v>
      </c>
      <c r="Q24" s="145">
        <v>1.2216111139030581</v>
      </c>
      <c r="R24" s="144">
        <v>0.88035237954800971</v>
      </c>
    </row>
    <row r="25" spans="1:18" x14ac:dyDescent="0.2">
      <c r="A25" s="211"/>
      <c r="B25" s="162" t="s">
        <v>106</v>
      </c>
      <c r="C25" s="143">
        <v>9.7326727619043457E-2</v>
      </c>
      <c r="D25" s="144">
        <v>5.2672570195338157E-2</v>
      </c>
      <c r="E25" s="145">
        <v>1.2849124750574905</v>
      </c>
      <c r="F25" s="144">
        <v>0.66451760535366233</v>
      </c>
      <c r="G25" s="145">
        <v>1.4562264129895122</v>
      </c>
      <c r="H25" s="144">
        <v>1.4540573647056518</v>
      </c>
      <c r="I25" s="145">
        <v>0.31626785434929172</v>
      </c>
      <c r="J25" s="146">
        <v>0.31409880606543111</v>
      </c>
      <c r="K25" s="145">
        <v>0.3454704514647377</v>
      </c>
      <c r="L25" s="144">
        <v>7.1692926917388267E-2</v>
      </c>
      <c r="M25" s="145">
        <v>2.4025432901340156</v>
      </c>
      <c r="N25" s="144">
        <v>1.1347347244011756</v>
      </c>
      <c r="O25" s="145">
        <v>1.2954592724454419</v>
      </c>
      <c r="P25" s="144">
        <v>0.7537517071453943</v>
      </c>
      <c r="Q25" s="145">
        <v>0.6448802692399207</v>
      </c>
      <c r="R25" s="144">
        <v>0.51087794844637813</v>
      </c>
    </row>
    <row r="26" spans="1:18" x14ac:dyDescent="0.2">
      <c r="A26" s="211"/>
      <c r="B26" s="162" t="s">
        <v>40</v>
      </c>
      <c r="C26" s="143">
        <v>0.3395917067087959</v>
      </c>
      <c r="D26" s="144">
        <v>2.7881230599320194E-2</v>
      </c>
      <c r="E26" s="145">
        <v>0.26913903699558239</v>
      </c>
      <c r="F26" s="144">
        <v>8.5415614554830196E-2</v>
      </c>
      <c r="G26" s="145">
        <v>0.39403693958845015</v>
      </c>
      <c r="H26" s="144">
        <v>5.8366961904858447E-2</v>
      </c>
      <c r="I26" s="145">
        <v>0.43755104524694399</v>
      </c>
      <c r="J26" s="146">
        <v>9.9893255688077234E-2</v>
      </c>
      <c r="K26" s="145">
        <v>0.4256893864058694</v>
      </c>
      <c r="L26" s="144">
        <v>3.4701999158832153E-2</v>
      </c>
      <c r="M26" s="145">
        <v>0.3172372969088233</v>
      </c>
      <c r="N26" s="144">
        <v>8.5168638706731276E-2</v>
      </c>
      <c r="O26" s="145">
        <v>0.39512750970212523</v>
      </c>
      <c r="P26" s="144">
        <v>6.4870217083315806E-2</v>
      </c>
      <c r="Q26" s="145">
        <v>0.30319857629631408</v>
      </c>
      <c r="R26" s="144">
        <v>6.359899460198816E-2</v>
      </c>
    </row>
    <row r="27" spans="1:18" x14ac:dyDescent="0.2">
      <c r="A27" s="211"/>
      <c r="B27" s="162" t="s">
        <v>80</v>
      </c>
      <c r="C27" s="143">
        <v>5.6760366146201578E-2</v>
      </c>
      <c r="D27" s="144">
        <v>8.4744073934867447E-3</v>
      </c>
      <c r="E27" s="145">
        <v>0.91561803364366035</v>
      </c>
      <c r="F27" s="144">
        <v>0.35822579012639905</v>
      </c>
      <c r="G27" s="145">
        <v>0.90271025037558839</v>
      </c>
      <c r="H27" s="144">
        <v>0.44048305961787482</v>
      </c>
      <c r="I27" s="145">
        <v>0.1288062976523382</v>
      </c>
      <c r="J27" s="146">
        <v>4.32941665979538E-2</v>
      </c>
      <c r="K27" s="145">
        <v>7.810295019421909E-2</v>
      </c>
      <c r="L27" s="144">
        <v>1.4765792539684621E-2</v>
      </c>
      <c r="M27" s="145">
        <v>0.64380921461763885</v>
      </c>
      <c r="N27" s="144">
        <v>0.17678007955169289</v>
      </c>
      <c r="O27" s="145">
        <v>0.93763971413149583</v>
      </c>
      <c r="P27" s="144">
        <v>0.23703069050250819</v>
      </c>
      <c r="Q27" s="145">
        <v>0.54782235375185384</v>
      </c>
      <c r="R27" s="144">
        <v>0.10860768313088784</v>
      </c>
    </row>
    <row r="28" spans="1:18" ht="15" thickBot="1" x14ac:dyDescent="0.25">
      <c r="A28" s="212"/>
      <c r="B28" s="162" t="s">
        <v>42</v>
      </c>
      <c r="C28" s="163">
        <v>2.1690482838604614E-3</v>
      </c>
      <c r="D28" s="164">
        <v>0</v>
      </c>
      <c r="E28" s="165">
        <v>2.1175989899357494E-2</v>
      </c>
      <c r="F28" s="164">
        <v>6.1842570630748555E-3</v>
      </c>
      <c r="G28" s="165">
        <v>4.8793033389752744E-2</v>
      </c>
      <c r="H28" s="164">
        <v>2.5941165528055626E-2</v>
      </c>
      <c r="I28" s="165">
        <v>5.3245899209066454E-3</v>
      </c>
      <c r="J28" s="166">
        <v>1.5318289081448179E-3</v>
      </c>
      <c r="K28" s="165">
        <v>2.1690482838604614E-3</v>
      </c>
      <c r="L28" s="164">
        <v>0</v>
      </c>
      <c r="M28" s="165">
        <v>3.3832846583328802E-2</v>
      </c>
      <c r="N28" s="164">
        <v>1.9568529466157489E-2</v>
      </c>
      <c r="O28" s="165">
        <v>6.0369413194984067E-2</v>
      </c>
      <c r="P28" s="164">
        <v>1.9940132064989225E-2</v>
      </c>
      <c r="Q28" s="165">
        <v>0.10648744577035719</v>
      </c>
      <c r="R28" s="164">
        <v>6.6740853010714016E-2</v>
      </c>
    </row>
    <row r="29" spans="1:18" ht="15" thickTop="1" x14ac:dyDescent="0.2">
      <c r="A29" s="210" t="s">
        <v>107</v>
      </c>
      <c r="B29" s="167" t="s">
        <v>117</v>
      </c>
      <c r="C29" s="158">
        <v>0.17703326644831735</v>
      </c>
      <c r="D29" s="159">
        <v>1.4917838606896591E-2</v>
      </c>
      <c r="E29" s="160">
        <v>10.994450587742675</v>
      </c>
      <c r="F29" s="159">
        <v>5.0464212950443894</v>
      </c>
      <c r="G29" s="160">
        <v>12.343834349180874</v>
      </c>
      <c r="H29" s="159">
        <v>6.259563167144865</v>
      </c>
      <c r="I29" s="160">
        <v>3.9089063030991378</v>
      </c>
      <c r="J29" s="161">
        <v>0.63080057027419212</v>
      </c>
      <c r="K29" s="160">
        <v>0.23218203652329231</v>
      </c>
      <c r="L29" s="159">
        <v>5.6100465197592785E-2</v>
      </c>
      <c r="M29" s="160">
        <v>7.9556099425698443</v>
      </c>
      <c r="N29" s="159">
        <v>5.7157709344361596</v>
      </c>
      <c r="O29" s="160">
        <v>10.794358518221831</v>
      </c>
      <c r="P29" s="159">
        <v>5.1302345449513602</v>
      </c>
      <c r="Q29" s="160">
        <v>9.2787256554327406</v>
      </c>
      <c r="R29" s="159">
        <v>1.7395921324272903</v>
      </c>
    </row>
    <row r="30" spans="1:18" x14ac:dyDescent="0.2">
      <c r="A30" s="211"/>
      <c r="B30" s="147" t="s">
        <v>118</v>
      </c>
      <c r="C30" s="143">
        <v>4.7435364790304098</v>
      </c>
      <c r="D30" s="144">
        <v>1.8220550905496125</v>
      </c>
      <c r="E30" s="145">
        <v>12.924580888890768</v>
      </c>
      <c r="F30" s="144">
        <v>3.7717305616531949</v>
      </c>
      <c r="G30" s="145">
        <v>14.429242860818309</v>
      </c>
      <c r="H30" s="144">
        <v>3.5077423937610517</v>
      </c>
      <c r="I30" s="145">
        <v>3.9617355509382564</v>
      </c>
      <c r="J30" s="146">
        <v>1.6894965090899414</v>
      </c>
      <c r="K30" s="145">
        <v>3.2080028176756259</v>
      </c>
      <c r="L30" s="144">
        <v>0.87528615600475512</v>
      </c>
      <c r="M30" s="145">
        <v>14.427360480647863</v>
      </c>
      <c r="N30" s="144">
        <v>6.3066871534311577</v>
      </c>
      <c r="O30" s="145">
        <v>18.854997327170725</v>
      </c>
      <c r="P30" s="144">
        <v>6.6281162893813619</v>
      </c>
      <c r="Q30" s="145">
        <v>21.888207232473921</v>
      </c>
      <c r="R30" s="144">
        <v>5.9541399152910506</v>
      </c>
    </row>
    <row r="31" spans="1:18" x14ac:dyDescent="0.2">
      <c r="A31" s="211"/>
      <c r="B31" s="147" t="s">
        <v>119</v>
      </c>
      <c r="C31" s="143">
        <v>0.78937947017702992</v>
      </c>
      <c r="D31" s="144">
        <v>0.27529828103223253</v>
      </c>
      <c r="E31" s="145">
        <v>2.8008644306139034</v>
      </c>
      <c r="F31" s="144">
        <v>1.0161608921465142</v>
      </c>
      <c r="G31" s="145">
        <v>1.1449993018346343</v>
      </c>
      <c r="H31" s="144">
        <v>0.52971030423356325</v>
      </c>
      <c r="I31" s="145">
        <v>0.17846159197296929</v>
      </c>
      <c r="J31" s="146">
        <v>6.4330833514810171E-2</v>
      </c>
      <c r="K31" s="145">
        <v>0.16175742446929856</v>
      </c>
      <c r="L31" s="144">
        <v>5.5790332766026865E-2</v>
      </c>
      <c r="M31" s="145">
        <v>2.6444241655906877</v>
      </c>
      <c r="N31" s="144">
        <v>0.87541724933071907</v>
      </c>
      <c r="O31" s="145">
        <v>1.8034654751982844</v>
      </c>
      <c r="P31" s="144">
        <v>0.36640418628730859</v>
      </c>
      <c r="Q31" s="145">
        <v>2.0458128175388262</v>
      </c>
      <c r="R31" s="144">
        <v>0.46917626893926934</v>
      </c>
    </row>
    <row r="32" spans="1:18" x14ac:dyDescent="0.2">
      <c r="A32" s="211"/>
      <c r="B32" s="147" t="s">
        <v>120</v>
      </c>
      <c r="C32" s="143">
        <v>1.1843211304353384E-3</v>
      </c>
      <c r="D32" s="144">
        <v>7.3725014457842655E-4</v>
      </c>
      <c r="E32" s="145">
        <v>0.43690121566755247</v>
      </c>
      <c r="F32" s="144">
        <v>0.32980959418126177</v>
      </c>
      <c r="G32" s="145">
        <v>0.25478311705762596</v>
      </c>
      <c r="H32" s="144">
        <v>0.1088649256417588</v>
      </c>
      <c r="I32" s="145">
        <v>4.6622992543487805E-2</v>
      </c>
      <c r="J32" s="146">
        <v>2.3575811568993285E-2</v>
      </c>
      <c r="K32" s="145">
        <v>1.8718893120850749E-3</v>
      </c>
      <c r="L32" s="144">
        <v>1.2234584575103262E-3</v>
      </c>
      <c r="M32" s="145">
        <v>0.36281017454698705</v>
      </c>
      <c r="N32" s="144">
        <v>0.32077059027611504</v>
      </c>
      <c r="O32" s="145">
        <v>0.7113285377060663</v>
      </c>
      <c r="P32" s="144">
        <v>0.50997977651432469</v>
      </c>
      <c r="Q32" s="145">
        <v>1.4330038768028679</v>
      </c>
      <c r="R32" s="144">
        <v>0.4971851391982533</v>
      </c>
    </row>
    <row r="33" spans="1:18" ht="15" thickBot="1" x14ac:dyDescent="0.25">
      <c r="A33" s="212"/>
      <c r="B33" s="148" t="s">
        <v>121</v>
      </c>
      <c r="C33" s="149">
        <v>5.0333035089619872E-2</v>
      </c>
      <c r="D33" s="150">
        <v>7.2335594404930219E-3</v>
      </c>
      <c r="E33" s="151">
        <v>0.40381062079300661</v>
      </c>
      <c r="F33" s="150">
        <v>0.2407215083592448</v>
      </c>
      <c r="G33" s="151">
        <v>6.1586182990727191E-2</v>
      </c>
      <c r="H33" s="150">
        <v>1.5823086258574582E-2</v>
      </c>
      <c r="I33" s="151">
        <v>0.18820599744142763</v>
      </c>
      <c r="J33" s="152">
        <v>0.14434937254880881</v>
      </c>
      <c r="K33" s="151">
        <v>4.4092905915248226E-2</v>
      </c>
      <c r="L33" s="150">
        <v>2.3773531045465871E-3</v>
      </c>
      <c r="M33" s="151">
        <v>0.43764543419125868</v>
      </c>
      <c r="N33" s="150">
        <v>0.25763339315086159</v>
      </c>
      <c r="O33" s="151">
        <v>4.6199749651560734E-2</v>
      </c>
      <c r="P33" s="150">
        <v>1.0299783407137723E-2</v>
      </c>
      <c r="Q33" s="151">
        <v>0.3676665615465492</v>
      </c>
      <c r="R33" s="150">
        <v>0.19498305713719555</v>
      </c>
    </row>
    <row r="34" spans="1:18" ht="15" thickTop="1" x14ac:dyDescent="0.2">
      <c r="A34" s="210" t="s">
        <v>49</v>
      </c>
      <c r="B34" s="142" t="s">
        <v>50</v>
      </c>
      <c r="C34" s="153">
        <v>4.7560107390428401</v>
      </c>
      <c r="D34" s="154">
        <v>1.0715413304265982</v>
      </c>
      <c r="E34" s="155">
        <v>17.355617924901903</v>
      </c>
      <c r="F34" s="154">
        <v>6.0634485610435265</v>
      </c>
      <c r="G34" s="155">
        <v>17.81658251041187</v>
      </c>
      <c r="H34" s="154">
        <v>11.15601400064662</v>
      </c>
      <c r="I34" s="155">
        <v>1.9950479612934409</v>
      </c>
      <c r="J34" s="156">
        <v>0.6284821354578829</v>
      </c>
      <c r="K34" s="155">
        <v>1.4939418069656887</v>
      </c>
      <c r="L34" s="154">
        <v>0.52706183553052255</v>
      </c>
      <c r="M34" s="155">
        <v>11.226490952477429</v>
      </c>
      <c r="N34" s="154">
        <v>2.0924492182959855</v>
      </c>
      <c r="O34" s="155">
        <v>15.055175535151218</v>
      </c>
      <c r="P34" s="154">
        <v>4.9430979975986018</v>
      </c>
      <c r="Q34" s="155">
        <v>6.9140064883696741</v>
      </c>
      <c r="R34" s="154">
        <v>3.5318281563967044</v>
      </c>
    </row>
    <row r="35" spans="1:18" ht="15" thickBot="1" x14ac:dyDescent="0.25">
      <c r="A35" s="212"/>
      <c r="B35" s="148" t="s">
        <v>51</v>
      </c>
      <c r="C35" s="149">
        <v>0.23279472528266695</v>
      </c>
      <c r="D35" s="150">
        <v>8.799362795431899E-2</v>
      </c>
      <c r="E35" s="151">
        <v>3.4801442981801483</v>
      </c>
      <c r="F35" s="150">
        <v>1.2970539328931447</v>
      </c>
      <c r="G35" s="151">
        <v>4.7654106736519868</v>
      </c>
      <c r="H35" s="150">
        <v>2.3897370768566004</v>
      </c>
      <c r="I35" s="151">
        <v>0.34886897159476005</v>
      </c>
      <c r="J35" s="152">
        <v>0.22291787682793801</v>
      </c>
      <c r="K35" s="151">
        <v>3.7513651095706382E-2</v>
      </c>
      <c r="L35" s="150">
        <v>1.239356622991439E-2</v>
      </c>
      <c r="M35" s="151">
        <v>1.8996146207478029</v>
      </c>
      <c r="N35" s="150">
        <v>1.1186636341059935</v>
      </c>
      <c r="O35" s="151">
        <v>1.8539672350918937</v>
      </c>
      <c r="P35" s="150">
        <v>0.67820614198038021</v>
      </c>
      <c r="Q35" s="151">
        <v>1.3673698162165249</v>
      </c>
      <c r="R35" s="150">
        <v>0.94133660592782853</v>
      </c>
    </row>
    <row r="36" spans="1:18" ht="15" thickTop="1" x14ac:dyDescent="0.2">
      <c r="A36" s="210" t="s">
        <v>85</v>
      </c>
      <c r="B36" s="168" t="s">
        <v>53</v>
      </c>
      <c r="C36" s="153">
        <v>6.2157884930839687E-2</v>
      </c>
      <c r="D36" s="154">
        <v>1.7037176566082852E-2</v>
      </c>
      <c r="E36" s="155">
        <v>1.7022564072387846E-2</v>
      </c>
      <c r="F36" s="154">
        <v>1.0442512699669417E-2</v>
      </c>
      <c r="G36" s="155">
        <v>0.11212853831312052</v>
      </c>
      <c r="H36" s="154">
        <v>3.4726632699936075E-2</v>
      </c>
      <c r="I36" s="155">
        <v>6.0655303207017362E-2</v>
      </c>
      <c r="J36" s="156">
        <v>2.1115816278153138E-2</v>
      </c>
      <c r="K36" s="155">
        <v>8.4053402774281652E-2</v>
      </c>
      <c r="L36" s="154">
        <v>2.0046888706406956E-2</v>
      </c>
      <c r="M36" s="155">
        <v>2.3005370580410873E-2</v>
      </c>
      <c r="N36" s="154">
        <v>8.2802277168152576E-3</v>
      </c>
      <c r="O36" s="155">
        <v>3.9136869557144668E-2</v>
      </c>
      <c r="P36" s="154">
        <v>1.1537163173836563E-2</v>
      </c>
      <c r="Q36" s="155">
        <v>3.9917483178838399E-2</v>
      </c>
      <c r="R36" s="154">
        <v>1.3017713558524808E-2</v>
      </c>
    </row>
    <row r="37" spans="1:18" x14ac:dyDescent="0.2">
      <c r="A37" s="211"/>
      <c r="B37" s="169" t="s">
        <v>54</v>
      </c>
      <c r="C37" s="143">
        <v>0.89203161026139965</v>
      </c>
      <c r="D37" s="144">
        <v>0.30146000671921441</v>
      </c>
      <c r="E37" s="145">
        <v>0.28681007267034481</v>
      </c>
      <c r="F37" s="144">
        <v>0.19594098569634061</v>
      </c>
      <c r="G37" s="145">
        <v>1.413769825688497</v>
      </c>
      <c r="H37" s="144">
        <v>0.26958337681447125</v>
      </c>
      <c r="I37" s="145">
        <v>1.0568344537395751</v>
      </c>
      <c r="J37" s="146">
        <v>0.33210207523444507</v>
      </c>
      <c r="K37" s="145">
        <v>1.0266663301531544</v>
      </c>
      <c r="L37" s="144">
        <v>0.25541234747480263</v>
      </c>
      <c r="M37" s="145">
        <v>0.23469187643284761</v>
      </c>
      <c r="N37" s="144">
        <v>0.10304978628243561</v>
      </c>
      <c r="O37" s="145">
        <v>0.68209161787591988</v>
      </c>
      <c r="P37" s="144">
        <v>0.16790594371989268</v>
      </c>
      <c r="Q37" s="145">
        <v>0.53747172499383533</v>
      </c>
      <c r="R37" s="144">
        <v>0.19565699935771588</v>
      </c>
    </row>
    <row r="38" spans="1:18" ht="15" thickBot="1" x14ac:dyDescent="0.25">
      <c r="A38" s="212"/>
      <c r="B38" s="170" t="s">
        <v>122</v>
      </c>
      <c r="C38" s="149">
        <v>8.9320020725157462E-2</v>
      </c>
      <c r="D38" s="150">
        <v>4.3390638210988874E-2</v>
      </c>
      <c r="E38" s="151">
        <v>1.5967250090198892E-2</v>
      </c>
      <c r="F38" s="150">
        <v>1.3258597304134621E-2</v>
      </c>
      <c r="G38" s="151">
        <v>7.0247030885064787E-2</v>
      </c>
      <c r="H38" s="150">
        <v>1.8809711829962709E-2</v>
      </c>
      <c r="I38" s="151">
        <v>0.10006459113769631</v>
      </c>
      <c r="J38" s="152">
        <v>3.452172057737056E-2</v>
      </c>
      <c r="K38" s="151">
        <v>7.7134942335397902E-2</v>
      </c>
      <c r="L38" s="150">
        <v>2.9853766891253474E-2</v>
      </c>
      <c r="M38" s="151">
        <v>8.9503965377577075E-3</v>
      </c>
      <c r="N38" s="150">
        <v>5.1439777745183844E-3</v>
      </c>
      <c r="O38" s="151">
        <v>3.3983273634024272E-2</v>
      </c>
      <c r="P38" s="150">
        <v>1.1377637273181626E-2</v>
      </c>
      <c r="Q38" s="151">
        <v>3.3993624359198601E-2</v>
      </c>
      <c r="R38" s="150">
        <v>1.2014449648694504E-2</v>
      </c>
    </row>
    <row r="39" spans="1:18" ht="15" thickTop="1" x14ac:dyDescent="0.2">
      <c r="B39" s="73"/>
      <c r="C39" s="171"/>
      <c r="D39" s="172"/>
      <c r="E39" s="171"/>
      <c r="F39" s="172"/>
      <c r="G39" s="171"/>
      <c r="H39" s="172"/>
      <c r="I39" s="171"/>
      <c r="J39" s="172"/>
      <c r="K39" s="135"/>
      <c r="L39" s="136"/>
      <c r="M39" s="135"/>
      <c r="N39" s="136"/>
      <c r="O39" s="135"/>
      <c r="P39" s="136"/>
      <c r="Q39" s="135"/>
      <c r="R39" s="136"/>
    </row>
    <row r="40" spans="1:18" x14ac:dyDescent="0.2">
      <c r="B40" s="73"/>
      <c r="C40" s="135"/>
      <c r="D40" s="136"/>
      <c r="E40" s="135"/>
      <c r="F40" s="136"/>
      <c r="G40" s="135"/>
      <c r="H40" s="136"/>
      <c r="I40" s="135"/>
      <c r="J40" s="136"/>
      <c r="K40" s="135"/>
      <c r="L40" s="136"/>
      <c r="M40" s="135"/>
      <c r="N40" s="136"/>
      <c r="O40" s="135"/>
      <c r="P40" s="136"/>
      <c r="Q40" s="135"/>
      <c r="R40" s="136"/>
    </row>
    <row r="41" spans="1:18" ht="15" x14ac:dyDescent="0.25">
      <c r="A41" s="59"/>
      <c r="B41" s="60"/>
      <c r="C41" s="228" t="s">
        <v>65</v>
      </c>
      <c r="D41" s="229"/>
      <c r="E41" s="229"/>
      <c r="F41" s="229"/>
      <c r="G41" s="229"/>
      <c r="H41" s="229"/>
      <c r="I41" s="229"/>
      <c r="J41" s="229"/>
      <c r="K41" s="230" t="s">
        <v>66</v>
      </c>
      <c r="L41" s="231"/>
      <c r="M41" s="231"/>
      <c r="N41" s="231"/>
      <c r="O41" s="231"/>
      <c r="P41" s="231"/>
      <c r="Q41" s="231"/>
      <c r="R41" s="231"/>
    </row>
    <row r="42" spans="1:18" ht="15" x14ac:dyDescent="0.25">
      <c r="A42" s="232" t="s">
        <v>103</v>
      </c>
      <c r="B42" s="234" t="s">
        <v>90</v>
      </c>
      <c r="C42" s="236">
        <v>0</v>
      </c>
      <c r="D42" s="237"/>
      <c r="E42" s="236">
        <v>7</v>
      </c>
      <c r="F42" s="237"/>
      <c r="G42" s="236">
        <v>14</v>
      </c>
      <c r="H42" s="237"/>
      <c r="I42" s="236">
        <v>30</v>
      </c>
      <c r="J42" s="237"/>
      <c r="K42" s="238">
        <v>0</v>
      </c>
      <c r="L42" s="217"/>
      <c r="M42" s="238">
        <v>7</v>
      </c>
      <c r="N42" s="217"/>
      <c r="O42" s="238">
        <v>14</v>
      </c>
      <c r="P42" s="217"/>
      <c r="Q42" s="238">
        <v>30</v>
      </c>
      <c r="R42" s="217"/>
    </row>
    <row r="43" spans="1:18" ht="15.75" thickBot="1" x14ac:dyDescent="0.3">
      <c r="A43" s="233"/>
      <c r="B43" s="235"/>
      <c r="C43" s="173" t="s">
        <v>108</v>
      </c>
      <c r="D43" s="174" t="s">
        <v>109</v>
      </c>
      <c r="E43" s="173" t="s">
        <v>108</v>
      </c>
      <c r="F43" s="174" t="s">
        <v>109</v>
      </c>
      <c r="G43" s="173" t="s">
        <v>108</v>
      </c>
      <c r="H43" s="174" t="s">
        <v>109</v>
      </c>
      <c r="I43" s="173" t="s">
        <v>108</v>
      </c>
      <c r="J43" s="174" t="s">
        <v>109</v>
      </c>
      <c r="K43" s="173" t="s">
        <v>108</v>
      </c>
      <c r="L43" s="174" t="s">
        <v>109</v>
      </c>
      <c r="M43" s="173" t="s">
        <v>108</v>
      </c>
      <c r="N43" s="174" t="s">
        <v>109</v>
      </c>
      <c r="O43" s="173" t="s">
        <v>108</v>
      </c>
      <c r="P43" s="174" t="s">
        <v>109</v>
      </c>
      <c r="Q43" s="173" t="s">
        <v>108</v>
      </c>
      <c r="R43" s="174" t="s">
        <v>109</v>
      </c>
    </row>
    <row r="44" spans="1:18" ht="18" customHeight="1" thickTop="1" x14ac:dyDescent="0.2">
      <c r="A44" s="239" t="s">
        <v>14</v>
      </c>
      <c r="B44" s="175" t="s">
        <v>67</v>
      </c>
      <c r="C44" s="176">
        <v>31.035484915855527</v>
      </c>
      <c r="D44" s="177">
        <v>13.344169278869831</v>
      </c>
      <c r="E44" s="176">
        <v>629.18413970234838</v>
      </c>
      <c r="F44" s="177">
        <v>443.73649618802892</v>
      </c>
      <c r="G44" s="176">
        <v>60.691063469552603</v>
      </c>
      <c r="H44" s="177">
        <v>39.678250682110161</v>
      </c>
      <c r="I44" s="176">
        <v>15.750693893828043</v>
      </c>
      <c r="J44" s="177">
        <v>8.6828941155711377</v>
      </c>
      <c r="K44" s="176">
        <v>37.086763006853104</v>
      </c>
      <c r="L44" s="177">
        <v>19.352124674613204</v>
      </c>
      <c r="M44" s="176">
        <v>1886.4294698534945</v>
      </c>
      <c r="N44" s="177">
        <v>793.48984162389775</v>
      </c>
      <c r="O44" s="176">
        <v>612.75476624656278</v>
      </c>
      <c r="P44" s="177">
        <v>319.81808672617194</v>
      </c>
      <c r="Q44" s="176">
        <v>21.337735695547234</v>
      </c>
      <c r="R44" s="177">
        <v>12.671239197104219</v>
      </c>
    </row>
    <row r="45" spans="1:18" ht="18" customHeight="1" x14ac:dyDescent="0.2">
      <c r="A45" s="240"/>
      <c r="B45" s="178" t="s">
        <v>68</v>
      </c>
      <c r="C45" s="176">
        <v>24.944748965081963</v>
      </c>
      <c r="D45" s="177">
        <v>11.444521232063419</v>
      </c>
      <c r="E45" s="176">
        <v>210.86216045146654</v>
      </c>
      <c r="F45" s="177">
        <v>141.6775466613131</v>
      </c>
      <c r="G45" s="176">
        <v>34.084367746060515</v>
      </c>
      <c r="H45" s="177">
        <v>16.577481855988587</v>
      </c>
      <c r="I45" s="176">
        <v>9.6471883823206088</v>
      </c>
      <c r="J45" s="177">
        <v>5.2273578326360939</v>
      </c>
      <c r="K45" s="176">
        <v>36.325404687463639</v>
      </c>
      <c r="L45" s="177">
        <v>8.6924310569790073</v>
      </c>
      <c r="M45" s="176">
        <v>506.3744051167954</v>
      </c>
      <c r="N45" s="177">
        <v>196.3352312993662</v>
      </c>
      <c r="O45" s="176">
        <v>335.41577666454799</v>
      </c>
      <c r="P45" s="177">
        <v>126.94061723463899</v>
      </c>
      <c r="Q45" s="176">
        <v>48.71935132428095</v>
      </c>
      <c r="R45" s="177">
        <v>29.086574494583424</v>
      </c>
    </row>
    <row r="46" spans="1:18" x14ac:dyDescent="0.2">
      <c r="A46" s="240"/>
      <c r="B46" s="178" t="s">
        <v>110</v>
      </c>
      <c r="C46" s="176">
        <v>1.4095339172520274</v>
      </c>
      <c r="D46" s="177">
        <v>0.70853432751394829</v>
      </c>
      <c r="E46" s="176">
        <v>14.063310523010175</v>
      </c>
      <c r="F46" s="177">
        <v>6.7501397752828396</v>
      </c>
      <c r="G46" s="176">
        <v>8.0762195763683948</v>
      </c>
      <c r="H46" s="177">
        <v>4.2877399022769218</v>
      </c>
      <c r="I46" s="176">
        <v>1.5330439466824248</v>
      </c>
      <c r="J46" s="177">
        <v>0.714708181942457</v>
      </c>
      <c r="K46" s="176">
        <v>1.6510868839313599</v>
      </c>
      <c r="L46" s="177">
        <v>0.36801127913855974</v>
      </c>
      <c r="M46" s="176">
        <v>20.838687973945678</v>
      </c>
      <c r="N46" s="177">
        <v>6.2710178508850722</v>
      </c>
      <c r="O46" s="176">
        <v>30.350428876827475</v>
      </c>
      <c r="P46" s="177">
        <v>9.50947769840778</v>
      </c>
      <c r="Q46" s="176">
        <v>22.05462333514421</v>
      </c>
      <c r="R46" s="177">
        <v>18.733500755464796</v>
      </c>
    </row>
    <row r="47" spans="1:18" ht="15.75" customHeight="1" x14ac:dyDescent="0.2">
      <c r="A47" s="240"/>
      <c r="B47" s="178" t="s">
        <v>69</v>
      </c>
      <c r="C47" s="176">
        <v>42.533882961973816</v>
      </c>
      <c r="D47" s="177">
        <v>23.393511073780985</v>
      </c>
      <c r="E47" s="176">
        <v>299.44951473883555</v>
      </c>
      <c r="F47" s="177">
        <v>168.44044858739255</v>
      </c>
      <c r="G47" s="176">
        <v>161.93655614438111</v>
      </c>
      <c r="H47" s="177">
        <v>87.368500294476476</v>
      </c>
      <c r="I47" s="176">
        <v>17.202234070683122</v>
      </c>
      <c r="J47" s="177">
        <v>9.3295965137311647</v>
      </c>
      <c r="K47" s="176">
        <v>48.375308315984789</v>
      </c>
      <c r="L47" s="177">
        <v>7.3417713747625966</v>
      </c>
      <c r="M47" s="176">
        <v>704.40124667654504</v>
      </c>
      <c r="N47" s="177">
        <v>111.82754971878155</v>
      </c>
      <c r="O47" s="176">
        <v>567.21102963224382</v>
      </c>
      <c r="P47" s="177">
        <v>112.83624485424534</v>
      </c>
      <c r="Q47" s="176">
        <v>220.41005943274806</v>
      </c>
      <c r="R47" s="177">
        <v>138.06416827752659</v>
      </c>
    </row>
    <row r="48" spans="1:18" ht="15.75" customHeight="1" x14ac:dyDescent="0.2">
      <c r="A48" s="240"/>
      <c r="B48" s="178" t="s">
        <v>19</v>
      </c>
      <c r="C48" s="176">
        <v>0.59182411956007253</v>
      </c>
      <c r="D48" s="177">
        <v>0.29487360617375141</v>
      </c>
      <c r="E48" s="176">
        <v>4.3950040211399655</v>
      </c>
      <c r="F48" s="177">
        <v>1.8060864780353556</v>
      </c>
      <c r="G48" s="176">
        <v>2.4410296119188368</v>
      </c>
      <c r="H48" s="177">
        <v>0.98430736759813497</v>
      </c>
      <c r="I48" s="176">
        <v>0.58927722515650705</v>
      </c>
      <c r="J48" s="177">
        <v>0.20184962355424352</v>
      </c>
      <c r="K48" s="176">
        <v>0.68059154812612899</v>
      </c>
      <c r="L48" s="177">
        <v>0.21154581335720818</v>
      </c>
      <c r="M48" s="176">
        <v>8.3966036205144761</v>
      </c>
      <c r="N48" s="177">
        <v>3.0109843977448452</v>
      </c>
      <c r="O48" s="176">
        <v>9.5465777587471106</v>
      </c>
      <c r="P48" s="177">
        <v>2.9954328822798155</v>
      </c>
      <c r="Q48" s="176">
        <v>0.86401047675500564</v>
      </c>
      <c r="R48" s="177">
        <v>0.50445284108486788</v>
      </c>
    </row>
    <row r="49" spans="1:18" ht="15" customHeight="1" x14ac:dyDescent="0.2">
      <c r="A49" s="240"/>
      <c r="B49" s="178" t="s">
        <v>111</v>
      </c>
      <c r="C49" s="176">
        <v>2.5567233927307953</v>
      </c>
      <c r="D49" s="177">
        <v>1.7388288112194843</v>
      </c>
      <c r="E49" s="176">
        <v>22.36218250811466</v>
      </c>
      <c r="F49" s="177">
        <v>12.691077788817461</v>
      </c>
      <c r="G49" s="176">
        <v>13.548510764891748</v>
      </c>
      <c r="H49" s="177">
        <v>9.7879424910320694</v>
      </c>
      <c r="I49" s="176">
        <v>0.9655135307315128</v>
      </c>
      <c r="J49" s="177">
        <v>0.42956406744242515</v>
      </c>
      <c r="K49" s="176">
        <v>2.3706169803645842</v>
      </c>
      <c r="L49" s="177">
        <v>0.58005032801668643</v>
      </c>
      <c r="M49" s="176">
        <v>32.012449817170285</v>
      </c>
      <c r="N49" s="177">
        <v>10.574045992607111</v>
      </c>
      <c r="O49" s="176">
        <v>21.571912152400284</v>
      </c>
      <c r="P49" s="177">
        <v>5.730026350436745</v>
      </c>
      <c r="Q49" s="176">
        <v>23.706263142429972</v>
      </c>
      <c r="R49" s="177">
        <v>20.902594434171426</v>
      </c>
    </row>
    <row r="50" spans="1:18" ht="18" customHeight="1" x14ac:dyDescent="0.2">
      <c r="A50" s="240"/>
      <c r="B50" s="178" t="s">
        <v>112</v>
      </c>
      <c r="C50" s="176">
        <v>0.13228672367716759</v>
      </c>
      <c r="D50" s="177">
        <v>7.8380864352597196E-2</v>
      </c>
      <c r="E50" s="176">
        <v>1.3102665689359039</v>
      </c>
      <c r="F50" s="177">
        <v>0.91037817230920759</v>
      </c>
      <c r="G50" s="176">
        <v>1.4299042631214418</v>
      </c>
      <c r="H50" s="177">
        <v>1.0555292381149319</v>
      </c>
      <c r="I50" s="176">
        <v>6.9621097625747183E-2</v>
      </c>
      <c r="J50" s="177">
        <v>4.2350113113939082E-2</v>
      </c>
      <c r="K50" s="176">
        <v>0.16798421336808309</v>
      </c>
      <c r="L50" s="177">
        <v>3.6509877463653945E-2</v>
      </c>
      <c r="M50" s="176">
        <v>1.9017414426685786</v>
      </c>
      <c r="N50" s="177">
        <v>0.69185737811487513</v>
      </c>
      <c r="O50" s="176">
        <v>1.9309715539314374</v>
      </c>
      <c r="P50" s="177">
        <v>0.62711817221433119</v>
      </c>
      <c r="Q50" s="176">
        <v>0.40300145027976647</v>
      </c>
      <c r="R50" s="177">
        <v>0.23181436941765363</v>
      </c>
    </row>
    <row r="51" spans="1:18" ht="14.25" customHeight="1" x14ac:dyDescent="0.2">
      <c r="A51" s="240"/>
      <c r="B51" s="178" t="s">
        <v>71</v>
      </c>
      <c r="C51" s="176">
        <v>4.9218179613792987</v>
      </c>
      <c r="D51" s="177">
        <v>2.109075084286625</v>
      </c>
      <c r="E51" s="176">
        <v>11.189375405668992</v>
      </c>
      <c r="F51" s="177">
        <v>9.7143401288781313</v>
      </c>
      <c r="G51" s="176">
        <v>39.957511624861866</v>
      </c>
      <c r="H51" s="177">
        <v>33.285595534332018</v>
      </c>
      <c r="I51" s="176">
        <v>2.5307265138481045</v>
      </c>
      <c r="J51" s="177">
        <v>1.3902248966535611</v>
      </c>
      <c r="K51" s="176">
        <v>3.8392731112315848</v>
      </c>
      <c r="L51" s="177">
        <v>1.5770144974225866</v>
      </c>
      <c r="M51" s="176">
        <v>35.811608180052225</v>
      </c>
      <c r="N51" s="177">
        <v>21.696223192196964</v>
      </c>
      <c r="O51" s="176">
        <v>40.473028085905902</v>
      </c>
      <c r="P51" s="177">
        <v>19.923591733015947</v>
      </c>
      <c r="Q51" s="176">
        <v>68.871223198389359</v>
      </c>
      <c r="R51" s="177">
        <v>62.500026934582529</v>
      </c>
    </row>
    <row r="52" spans="1:18" ht="14.25" customHeight="1" x14ac:dyDescent="0.2">
      <c r="A52" s="240"/>
      <c r="B52" s="178" t="s">
        <v>113</v>
      </c>
      <c r="C52" s="176">
        <v>6.2920345412664381E-3</v>
      </c>
      <c r="D52" s="177">
        <v>4.7058479666277214E-3</v>
      </c>
      <c r="E52" s="176">
        <v>1.5861865746387171E-3</v>
      </c>
      <c r="F52" s="177">
        <v>8.8524736686882705E-20</v>
      </c>
      <c r="G52" s="176">
        <v>0.10687979810037958</v>
      </c>
      <c r="H52" s="177">
        <v>9.7315016722446482E-2</v>
      </c>
      <c r="I52" s="176">
        <v>3.2154369057785355E-2</v>
      </c>
      <c r="J52" s="177">
        <v>2.6344228015021363E-2</v>
      </c>
      <c r="K52" s="176">
        <v>4.145946437240566E-3</v>
      </c>
      <c r="L52" s="177">
        <v>2.5597598626018484E-3</v>
      </c>
      <c r="M52" s="176">
        <v>0.17596176401942928</v>
      </c>
      <c r="N52" s="177">
        <v>7.628782282567699E-2</v>
      </c>
      <c r="O52" s="176">
        <v>0.14560297574163505</v>
      </c>
      <c r="P52" s="177">
        <v>7.3901152129616551E-2</v>
      </c>
      <c r="Q52" s="176">
        <v>0.2624509948514166</v>
      </c>
      <c r="R52" s="177">
        <v>0.25536355843091824</v>
      </c>
    </row>
    <row r="53" spans="1:18" ht="17.25" customHeight="1" x14ac:dyDescent="0.2">
      <c r="A53" s="240"/>
      <c r="B53" s="178" t="s">
        <v>73</v>
      </c>
      <c r="C53" s="176">
        <v>0.16655990192710354</v>
      </c>
      <c r="D53" s="177">
        <v>3.4802720291399469E-2</v>
      </c>
      <c r="E53" s="176">
        <v>0.16190136000685026</v>
      </c>
      <c r="F53" s="177">
        <v>5.1436333067370874E-2</v>
      </c>
      <c r="G53" s="176">
        <v>0.47990055690200789</v>
      </c>
      <c r="H53" s="177">
        <v>0.34474540715846919</v>
      </c>
      <c r="I53" s="176">
        <v>0.31772386890942128</v>
      </c>
      <c r="J53" s="177">
        <v>0.17370077372980922</v>
      </c>
      <c r="K53" s="176">
        <v>0.16210867542382054</v>
      </c>
      <c r="L53" s="177">
        <v>5.2912868352805266E-2</v>
      </c>
      <c r="M53" s="176">
        <v>0.68614329323982004</v>
      </c>
      <c r="N53" s="177">
        <v>0.22748566516647009</v>
      </c>
      <c r="O53" s="176">
        <v>0.38742846064715847</v>
      </c>
      <c r="P53" s="177">
        <v>0.13515432623473062</v>
      </c>
      <c r="Q53" s="176">
        <v>0.45696438719848215</v>
      </c>
      <c r="R53" s="177">
        <v>0.3250865260776411</v>
      </c>
    </row>
    <row r="54" spans="1:18" ht="16.5" customHeight="1" x14ac:dyDescent="0.2">
      <c r="A54" s="240"/>
      <c r="B54" s="178" t="s">
        <v>114</v>
      </c>
      <c r="C54" s="176">
        <v>0.15900855504333561</v>
      </c>
      <c r="D54" s="177">
        <v>4.0381873822807342E-2</v>
      </c>
      <c r="E54" s="176">
        <v>0.17471594684167677</v>
      </c>
      <c r="F54" s="177">
        <v>4.1093284568251155E-2</v>
      </c>
      <c r="G54" s="176">
        <v>0.38784669389331211</v>
      </c>
      <c r="H54" s="177">
        <v>0.26697586181986627</v>
      </c>
      <c r="I54" s="176">
        <v>0.29874629975599332</v>
      </c>
      <c r="J54" s="177">
        <v>0.1438984545513608</v>
      </c>
      <c r="K54" s="176">
        <v>0.14679237693352634</v>
      </c>
      <c r="L54" s="177">
        <v>4.9897560990944237E-2</v>
      </c>
      <c r="M54" s="176">
        <v>0.40920722331394627</v>
      </c>
      <c r="N54" s="177">
        <v>0.15514548172762696</v>
      </c>
      <c r="O54" s="176">
        <v>0.29301883097802645</v>
      </c>
      <c r="P54" s="177">
        <v>6.9349776958259279E-2</v>
      </c>
      <c r="Q54" s="176">
        <v>0.3295669671755968</v>
      </c>
      <c r="R54" s="177">
        <v>0.2106937926892917</v>
      </c>
    </row>
    <row r="55" spans="1:18" ht="15.75" customHeight="1" thickBot="1" x14ac:dyDescent="0.25">
      <c r="A55" s="240"/>
      <c r="B55" s="179" t="s">
        <v>115</v>
      </c>
      <c r="C55" s="180">
        <v>0.15039956276004429</v>
      </c>
      <c r="D55" s="181">
        <v>5.1403848689338595E-2</v>
      </c>
      <c r="E55" s="180">
        <v>0.17985642076368807</v>
      </c>
      <c r="F55" s="181">
        <v>5.2231406261311487E-2</v>
      </c>
      <c r="G55" s="180">
        <v>0.3151720239799734</v>
      </c>
      <c r="H55" s="181">
        <v>0.23177558483793859</v>
      </c>
      <c r="I55" s="180">
        <v>0.28776935683754307</v>
      </c>
      <c r="J55" s="181">
        <v>0.14129350815064706</v>
      </c>
      <c r="K55" s="180">
        <v>0.12411026117043231</v>
      </c>
      <c r="L55" s="181">
        <v>5.0947242339653455E-2</v>
      </c>
      <c r="M55" s="180">
        <v>0.27769903117095457</v>
      </c>
      <c r="N55" s="181">
        <v>0.13557956520290912</v>
      </c>
      <c r="O55" s="180">
        <v>0.16423891535223278</v>
      </c>
      <c r="P55" s="181">
        <v>2.4703835832756271E-2</v>
      </c>
      <c r="Q55" s="180">
        <v>0.18344717798479926</v>
      </c>
      <c r="R55" s="181">
        <v>8.2566865936785014E-2</v>
      </c>
    </row>
    <row r="56" spans="1:18" ht="18.75" customHeight="1" thickTop="1" x14ac:dyDescent="0.2">
      <c r="A56" s="241" t="s">
        <v>29</v>
      </c>
      <c r="B56" s="175" t="s">
        <v>116</v>
      </c>
      <c r="C56" s="182">
        <v>8.3924323667532261E-2</v>
      </c>
      <c r="D56" s="183">
        <v>4.6921285425907427E-2</v>
      </c>
      <c r="E56" s="182">
        <v>0.77906975654540556</v>
      </c>
      <c r="F56" s="183">
        <v>0.70238697666807315</v>
      </c>
      <c r="G56" s="182">
        <v>6.9821300993280362</v>
      </c>
      <c r="H56" s="183">
        <v>6.376626425973619</v>
      </c>
      <c r="I56" s="182">
        <v>5.1725042664683578E-2</v>
      </c>
      <c r="J56" s="183">
        <v>4.2808106767321427E-2</v>
      </c>
      <c r="K56" s="182">
        <v>4.9243750046701319E-2</v>
      </c>
      <c r="L56" s="183">
        <v>4.0326814149339155E-2</v>
      </c>
      <c r="M56" s="182">
        <v>1.4074756128130126</v>
      </c>
      <c r="N56" s="183">
        <v>0.85591655028004565</v>
      </c>
      <c r="O56" s="182">
        <v>8.3595043728888818</v>
      </c>
      <c r="P56" s="183">
        <v>7.2374631324449012</v>
      </c>
      <c r="Q56" s="182">
        <v>3.5533268928431228</v>
      </c>
      <c r="R56" s="183">
        <v>2.902874037905379</v>
      </c>
    </row>
    <row r="57" spans="1:18" ht="17.25" customHeight="1" thickBot="1" x14ac:dyDescent="0.25">
      <c r="A57" s="242"/>
      <c r="B57" s="179" t="s">
        <v>31</v>
      </c>
      <c r="C57" s="180">
        <v>7.6835164472457071E-2</v>
      </c>
      <c r="D57" s="181">
        <v>4.1367564934622784E-2</v>
      </c>
      <c r="E57" s="180">
        <v>0.57052881385238918</v>
      </c>
      <c r="F57" s="181">
        <v>0.49825198016064187</v>
      </c>
      <c r="G57" s="180">
        <v>4.2856510539749166</v>
      </c>
      <c r="H57" s="181">
        <v>3.8288113064758655</v>
      </c>
      <c r="I57" s="180">
        <v>4.7736970981394226E-2</v>
      </c>
      <c r="J57" s="181">
        <v>3.7413899657662002E-2</v>
      </c>
      <c r="K57" s="180">
        <v>4.571141303408733E-2</v>
      </c>
      <c r="L57" s="181">
        <v>3.5388341710355112E-2</v>
      </c>
      <c r="M57" s="180">
        <v>1.0214383447026671</v>
      </c>
      <c r="N57" s="181">
        <v>0.60789988557666141</v>
      </c>
      <c r="O57" s="180">
        <v>5.1417078892471322</v>
      </c>
      <c r="P57" s="181">
        <v>4.2889460534745663</v>
      </c>
      <c r="Q57" s="180">
        <v>2.3728509403712916</v>
      </c>
      <c r="R57" s="181">
        <v>1.8648792394733398</v>
      </c>
    </row>
    <row r="58" spans="1:18" ht="15" thickTop="1" x14ac:dyDescent="0.2">
      <c r="A58" s="241" t="s">
        <v>32</v>
      </c>
      <c r="B58" s="157" t="s">
        <v>35</v>
      </c>
      <c r="C58" s="184">
        <v>35.43411991024454</v>
      </c>
      <c r="D58" s="185">
        <v>18.463384300612105</v>
      </c>
      <c r="E58" s="184">
        <v>339.41025508571948</v>
      </c>
      <c r="F58" s="185">
        <v>181.55535338761354</v>
      </c>
      <c r="G58" s="184">
        <v>175.03524216923259</v>
      </c>
      <c r="H58" s="185">
        <v>91.093557163959957</v>
      </c>
      <c r="I58" s="184">
        <v>37.276820896758288</v>
      </c>
      <c r="J58" s="185">
        <v>25.576716126293682</v>
      </c>
      <c r="K58" s="184">
        <v>28.439406703571958</v>
      </c>
      <c r="L58" s="185">
        <v>7.7082818292109296</v>
      </c>
      <c r="M58" s="184">
        <v>110.77298331063147</v>
      </c>
      <c r="N58" s="185">
        <v>38.562263665316458</v>
      </c>
      <c r="O58" s="184">
        <v>161.49109830789439</v>
      </c>
      <c r="P58" s="185">
        <v>92.774605805737423</v>
      </c>
      <c r="Q58" s="184">
        <v>207.5170388205787</v>
      </c>
      <c r="R58" s="185">
        <v>121.31591159559991</v>
      </c>
    </row>
    <row r="59" spans="1:18" x14ac:dyDescent="0.2">
      <c r="A59" s="240"/>
      <c r="B59" s="162" t="s">
        <v>77</v>
      </c>
      <c r="C59" s="176">
        <v>3.1495147766519884</v>
      </c>
      <c r="D59" s="177">
        <v>1.5212259276344975</v>
      </c>
      <c r="E59" s="176">
        <v>28.562253625898752</v>
      </c>
      <c r="F59" s="177">
        <v>5.6535277053523671</v>
      </c>
      <c r="G59" s="176">
        <v>12.377453064675207</v>
      </c>
      <c r="H59" s="177">
        <v>5.1992247788164834</v>
      </c>
      <c r="I59" s="176">
        <v>4.8214743877860826</v>
      </c>
      <c r="J59" s="177">
        <v>3.2516426629006383</v>
      </c>
      <c r="K59" s="176">
        <v>2.6123472381033905</v>
      </c>
      <c r="L59" s="177">
        <v>0.8497114845920033</v>
      </c>
      <c r="M59" s="176">
        <v>7.0504839237588337</v>
      </c>
      <c r="N59" s="177">
        <v>2.3967814373150405</v>
      </c>
      <c r="O59" s="176">
        <v>14.830997815595749</v>
      </c>
      <c r="P59" s="177">
        <v>4.855810852016786</v>
      </c>
      <c r="Q59" s="176">
        <v>10.052913967243052</v>
      </c>
      <c r="R59" s="177">
        <v>2.9083639370261856</v>
      </c>
    </row>
    <row r="60" spans="1:18" x14ac:dyDescent="0.2">
      <c r="A60" s="240"/>
      <c r="B60" s="162" t="s">
        <v>78</v>
      </c>
      <c r="C60" s="176">
        <v>0.85191803205504157</v>
      </c>
      <c r="D60" s="177">
        <v>0.36162949458102112</v>
      </c>
      <c r="E60" s="176">
        <v>9.6168714348726247</v>
      </c>
      <c r="F60" s="177">
        <v>5.0321113805133262</v>
      </c>
      <c r="G60" s="176">
        <v>13.014594993735434</v>
      </c>
      <c r="H60" s="177">
        <v>6.5054856824647178</v>
      </c>
      <c r="I60" s="176">
        <v>15.699631658140712</v>
      </c>
      <c r="J60" s="177">
        <v>12.279651956674494</v>
      </c>
      <c r="K60" s="176">
        <v>1.7229732479253446</v>
      </c>
      <c r="L60" s="177">
        <v>1.3293067257472919</v>
      </c>
      <c r="M60" s="176">
        <v>1.5903344068868623</v>
      </c>
      <c r="N60" s="177">
        <v>0.48127127030349981</v>
      </c>
      <c r="O60" s="176">
        <v>15.409115320331821</v>
      </c>
      <c r="P60" s="177">
        <v>7.9831383884238827</v>
      </c>
      <c r="Q60" s="176">
        <v>21.551301904504484</v>
      </c>
      <c r="R60" s="177">
        <v>11.605080802031429</v>
      </c>
    </row>
    <row r="61" spans="1:18" x14ac:dyDescent="0.2">
      <c r="A61" s="240"/>
      <c r="B61" s="162" t="s">
        <v>79</v>
      </c>
      <c r="C61" s="176">
        <v>2.3538485903809608E-2</v>
      </c>
      <c r="D61" s="177">
        <v>1.4087664463056426E-2</v>
      </c>
      <c r="E61" s="176">
        <v>0.15730041714204002</v>
      </c>
      <c r="F61" s="177">
        <v>6.8193350156101035E-2</v>
      </c>
      <c r="G61" s="176">
        <v>9.2039659847207078E-2</v>
      </c>
      <c r="H61" s="177">
        <v>4.3657068443908612E-2</v>
      </c>
      <c r="I61" s="176">
        <v>0.27619256093712419</v>
      </c>
      <c r="J61" s="177">
        <v>0.15931007249225934</v>
      </c>
      <c r="K61" s="176">
        <v>1.3509949249556672E-2</v>
      </c>
      <c r="L61" s="177">
        <v>4.0591278088034912E-3</v>
      </c>
      <c r="M61" s="176">
        <v>9.4508214407531804E-3</v>
      </c>
      <c r="N61" s="177">
        <v>0</v>
      </c>
      <c r="O61" s="176">
        <v>9.5667754878941049E-3</v>
      </c>
      <c r="P61" s="177">
        <v>1.1595404714092478E-4</v>
      </c>
      <c r="Q61" s="176">
        <v>0.16828179911512317</v>
      </c>
      <c r="R61" s="177">
        <v>9.7172324165361312E-2</v>
      </c>
    </row>
    <row r="62" spans="1:18" x14ac:dyDescent="0.2">
      <c r="A62" s="240"/>
      <c r="B62" s="162" t="s">
        <v>104</v>
      </c>
      <c r="C62" s="176">
        <v>0.22634601881057595</v>
      </c>
      <c r="D62" s="177">
        <v>9.7967106419367109E-2</v>
      </c>
      <c r="E62" s="176">
        <v>1.9337411875726505</v>
      </c>
      <c r="F62" s="177">
        <v>1.7472172685699154</v>
      </c>
      <c r="G62" s="176">
        <v>0.9158846217318054</v>
      </c>
      <c r="H62" s="177">
        <v>0.38355333833178767</v>
      </c>
      <c r="I62" s="176">
        <v>1.4310536578945749</v>
      </c>
      <c r="J62" s="177">
        <v>0.7712392885346756</v>
      </c>
      <c r="K62" s="176">
        <v>0.11375301693034294</v>
      </c>
      <c r="L62" s="177">
        <v>5.234818908678552E-2</v>
      </c>
      <c r="M62" s="176">
        <v>2.3127861548682776E-2</v>
      </c>
      <c r="N62" s="177">
        <v>2.0958813264822317E-2</v>
      </c>
      <c r="O62" s="176">
        <v>0.31252629002968035</v>
      </c>
      <c r="P62" s="177">
        <v>0.15584329348347564</v>
      </c>
      <c r="Q62" s="176">
        <v>0.71964089446872082</v>
      </c>
      <c r="R62" s="177">
        <v>0.45405437430668005</v>
      </c>
    </row>
    <row r="63" spans="1:18" x14ac:dyDescent="0.2">
      <c r="A63" s="240"/>
      <c r="B63" s="162" t="s">
        <v>105</v>
      </c>
      <c r="C63" s="176">
        <v>0.26834493958113942</v>
      </c>
      <c r="D63" s="177">
        <v>9.330431562498176E-2</v>
      </c>
      <c r="E63" s="176">
        <v>1.6940469203028878</v>
      </c>
      <c r="F63" s="177">
        <v>0.81340932076673278</v>
      </c>
      <c r="G63" s="176">
        <v>4.1400329403693901</v>
      </c>
      <c r="H63" s="177">
        <v>2.4398153071905964</v>
      </c>
      <c r="I63" s="176">
        <v>3.2995791938217529</v>
      </c>
      <c r="J63" s="177">
        <v>2.2027307531901581</v>
      </c>
      <c r="K63" s="176">
        <v>9.5925509107192872E-2</v>
      </c>
      <c r="L63" s="177">
        <v>4.762762415985853E-2</v>
      </c>
      <c r="M63" s="176">
        <v>3.9070268185150199</v>
      </c>
      <c r="N63" s="177">
        <v>2.8509590916375225</v>
      </c>
      <c r="O63" s="176">
        <v>5.487633293172764</v>
      </c>
      <c r="P63" s="177">
        <v>2.4103165443879147</v>
      </c>
      <c r="Q63" s="176">
        <v>12.054471515948926</v>
      </c>
      <c r="R63" s="177">
        <v>7.7831977255548308</v>
      </c>
    </row>
    <row r="64" spans="1:18" x14ac:dyDescent="0.2">
      <c r="A64" s="240"/>
      <c r="B64" s="162" t="s">
        <v>106</v>
      </c>
      <c r="C64" s="176">
        <v>0.103865712600691</v>
      </c>
      <c r="D64" s="177">
        <v>5.0441277057846942E-2</v>
      </c>
      <c r="E64" s="176">
        <v>1.0800364318072604</v>
      </c>
      <c r="F64" s="177">
        <v>0.40915222343084773</v>
      </c>
      <c r="G64" s="176">
        <v>0.80462287206847571</v>
      </c>
      <c r="H64" s="177">
        <v>0.31060480016704645</v>
      </c>
      <c r="I64" s="176">
        <v>0.49700072646291249</v>
      </c>
      <c r="J64" s="177">
        <v>0.30697261953835497</v>
      </c>
      <c r="K64" s="176">
        <v>0.12609026135060289</v>
      </c>
      <c r="L64" s="177">
        <v>4.2575096041455103E-2</v>
      </c>
      <c r="M64" s="176">
        <v>0.51252513003730726</v>
      </c>
      <c r="N64" s="177">
        <v>0.21447373902991504</v>
      </c>
      <c r="O64" s="176">
        <v>2.1726543857774332</v>
      </c>
      <c r="P64" s="177">
        <v>0.73783451635978048</v>
      </c>
      <c r="Q64" s="176">
        <v>1.0988905063017063</v>
      </c>
      <c r="R64" s="177">
        <v>0.17209368355137616</v>
      </c>
    </row>
    <row r="65" spans="1:18" x14ac:dyDescent="0.2">
      <c r="A65" s="240"/>
      <c r="B65" s="162" t="s">
        <v>40</v>
      </c>
      <c r="C65" s="176">
        <v>0.36566013804944414</v>
      </c>
      <c r="D65" s="177">
        <v>5.6239851093554914E-2</v>
      </c>
      <c r="E65" s="176">
        <v>0.5632406163111392</v>
      </c>
      <c r="F65" s="177">
        <v>7.2719766414648723E-2</v>
      </c>
      <c r="G65" s="176">
        <v>0.47489446432229282</v>
      </c>
      <c r="H65" s="177">
        <v>8.1880641740960353E-2</v>
      </c>
      <c r="I65" s="176">
        <v>0.48581250327699049</v>
      </c>
      <c r="J65" s="177">
        <v>5.63472829766829E-2</v>
      </c>
      <c r="K65" s="176">
        <v>0.35429534911617522</v>
      </c>
      <c r="L65" s="177">
        <v>4.1511504349709072E-2</v>
      </c>
      <c r="M65" s="176">
        <v>0.6162168455482453</v>
      </c>
      <c r="N65" s="177">
        <v>0.11145626176962532</v>
      </c>
      <c r="O65" s="176">
        <v>0.48507167650320088</v>
      </c>
      <c r="P65" s="177">
        <v>5.6774600020594652E-2</v>
      </c>
      <c r="Q65" s="176">
        <v>0.62141091590861863</v>
      </c>
      <c r="R65" s="177">
        <v>0.18582398135322173</v>
      </c>
    </row>
    <row r="66" spans="1:18" x14ac:dyDescent="0.2">
      <c r="A66" s="240"/>
      <c r="B66" s="162" t="s">
        <v>80</v>
      </c>
      <c r="C66" s="176">
        <v>8.8261461795295773E-2</v>
      </c>
      <c r="D66" s="177">
        <v>2.4546687744899456E-2</v>
      </c>
      <c r="E66" s="176">
        <v>0.46707759644591335</v>
      </c>
      <c r="F66" s="177">
        <v>8.5838849099318992E-2</v>
      </c>
      <c r="G66" s="176">
        <v>0.63574823287282045</v>
      </c>
      <c r="H66" s="177">
        <v>9.8021171402676771E-2</v>
      </c>
      <c r="I66" s="176">
        <v>0.27078739373866728</v>
      </c>
      <c r="J66" s="177">
        <v>9.1153163453744412E-2</v>
      </c>
      <c r="K66" s="176">
        <v>6.1377402415096469E-2</v>
      </c>
      <c r="L66" s="177">
        <v>1.1793861121957728E-2</v>
      </c>
      <c r="M66" s="176">
        <v>0.20968849423273794</v>
      </c>
      <c r="N66" s="177">
        <v>7.704021482518883E-2</v>
      </c>
      <c r="O66" s="176">
        <v>0.76777718204267498</v>
      </c>
      <c r="P66" s="177">
        <v>0.18777827729628485</v>
      </c>
      <c r="Q66" s="176">
        <v>0.64539977857903186</v>
      </c>
      <c r="R66" s="177">
        <v>0.20038521881596807</v>
      </c>
    </row>
    <row r="67" spans="1:18" ht="15" thickBot="1" x14ac:dyDescent="0.25">
      <c r="A67" s="242"/>
      <c r="B67" s="162" t="s">
        <v>42</v>
      </c>
      <c r="C67" s="186">
        <v>5.2480659827786533E-3</v>
      </c>
      <c r="D67" s="187">
        <v>3.0790176989181914E-3</v>
      </c>
      <c r="E67" s="186">
        <v>9.6048490445550652E-2</v>
      </c>
      <c r="F67" s="187">
        <v>3.6908869379504675E-2</v>
      </c>
      <c r="G67" s="186">
        <v>0.11477840525725101</v>
      </c>
      <c r="H67" s="187">
        <v>5.2191286546794578E-2</v>
      </c>
      <c r="I67" s="186">
        <v>5.4104802520054007E-2</v>
      </c>
      <c r="J67" s="187">
        <v>2.9393654845699242E-2</v>
      </c>
      <c r="K67" s="186">
        <v>3.6013976125447455E-3</v>
      </c>
      <c r="L67" s="187">
        <v>1.4323493286842839E-3</v>
      </c>
      <c r="M67" s="186">
        <v>4.8764991035187407E-3</v>
      </c>
      <c r="N67" s="187">
        <v>2.7074508196582789E-3</v>
      </c>
      <c r="O67" s="186">
        <v>1.1224998212348991E-2</v>
      </c>
      <c r="P67" s="187">
        <v>4.477489186127258E-3</v>
      </c>
      <c r="Q67" s="186">
        <v>4.1813642036581396E-2</v>
      </c>
      <c r="R67" s="187">
        <v>1.2616082095289824E-2</v>
      </c>
    </row>
    <row r="68" spans="1:18" ht="15" thickTop="1" x14ac:dyDescent="0.2">
      <c r="A68" s="241" t="s">
        <v>107</v>
      </c>
      <c r="B68" s="188" t="s">
        <v>117</v>
      </c>
      <c r="C68" s="184">
        <v>0.44909060970569037</v>
      </c>
      <c r="D68" s="185">
        <v>0.20266959830167883</v>
      </c>
      <c r="E68" s="184">
        <v>1.1207311076092374</v>
      </c>
      <c r="F68" s="185">
        <v>0.28895845007889598</v>
      </c>
      <c r="G68" s="184">
        <v>3.0886722699349378</v>
      </c>
      <c r="H68" s="185">
        <v>0.87784548288851794</v>
      </c>
      <c r="I68" s="184">
        <v>5.0957166730297514</v>
      </c>
      <c r="J68" s="185">
        <v>1.5087217821121579</v>
      </c>
      <c r="K68" s="184">
        <v>0.31079924787300633</v>
      </c>
      <c r="L68" s="185">
        <v>0.10500860509504724</v>
      </c>
      <c r="M68" s="184">
        <v>0.50602664630725958</v>
      </c>
      <c r="N68" s="185">
        <v>0.19655988940124786</v>
      </c>
      <c r="O68" s="184">
        <v>1.3812673490803815</v>
      </c>
      <c r="P68" s="185">
        <v>0.93802308646658561</v>
      </c>
      <c r="Q68" s="184">
        <v>1.898858165401901</v>
      </c>
      <c r="R68" s="185">
        <v>0.49260991335012927</v>
      </c>
    </row>
    <row r="69" spans="1:18" x14ac:dyDescent="0.2">
      <c r="A69" s="240"/>
      <c r="B69" s="178" t="s">
        <v>118</v>
      </c>
      <c r="C69" s="176">
        <v>1.3489207389258235</v>
      </c>
      <c r="D69" s="177">
        <v>0.41021144324806402</v>
      </c>
      <c r="E69" s="176">
        <v>10.238665385014201</v>
      </c>
      <c r="F69" s="177">
        <v>2.4605192715397695</v>
      </c>
      <c r="G69" s="176">
        <v>17.942711880768606</v>
      </c>
      <c r="H69" s="177">
        <v>5.1376248987331339</v>
      </c>
      <c r="I69" s="176">
        <v>15.032080492187506</v>
      </c>
      <c r="J69" s="177">
        <v>4.1317161594504181</v>
      </c>
      <c r="K69" s="176">
        <v>1.2470458966063978</v>
      </c>
      <c r="L69" s="177">
        <v>0.44188660876001473</v>
      </c>
      <c r="M69" s="176">
        <v>1.9597196718670951</v>
      </c>
      <c r="N69" s="177">
        <v>0.58538763007285533</v>
      </c>
      <c r="O69" s="176">
        <v>3.5814089399398625</v>
      </c>
      <c r="P69" s="177">
        <v>1.3731563988315592</v>
      </c>
      <c r="Q69" s="176">
        <v>8.402597216099835</v>
      </c>
      <c r="R69" s="177">
        <v>3.0806859102640831</v>
      </c>
    </row>
    <row r="70" spans="1:18" x14ac:dyDescent="0.2">
      <c r="A70" s="240"/>
      <c r="B70" s="178" t="s">
        <v>119</v>
      </c>
      <c r="C70" s="176">
        <v>5.6020284878708818E-2</v>
      </c>
      <c r="D70" s="177">
        <v>2.1606404134766867E-2</v>
      </c>
      <c r="E70" s="176">
        <v>0.50871774610961717</v>
      </c>
      <c r="F70" s="177">
        <v>0.26324686123705909</v>
      </c>
      <c r="G70" s="176">
        <v>0.36850517754998269</v>
      </c>
      <c r="H70" s="177">
        <v>0.19478968190581739</v>
      </c>
      <c r="I70" s="176">
        <v>0.63882081378431776</v>
      </c>
      <c r="J70" s="177">
        <v>0.31491391423078219</v>
      </c>
      <c r="K70" s="176">
        <v>2.9783444075248879E-2</v>
      </c>
      <c r="L70" s="177">
        <v>1.573044128468554E-2</v>
      </c>
      <c r="M70" s="176">
        <v>3.3611189840087534E-2</v>
      </c>
      <c r="N70" s="177">
        <v>1.8060234955602633E-2</v>
      </c>
      <c r="O70" s="176">
        <v>0.26016645929635046</v>
      </c>
      <c r="P70" s="177">
        <v>0.23554277396565781</v>
      </c>
      <c r="Q70" s="176">
        <v>0.52971309813710121</v>
      </c>
      <c r="R70" s="177">
        <v>0.11222306867723535</v>
      </c>
    </row>
    <row r="71" spans="1:18" x14ac:dyDescent="0.2">
      <c r="A71" s="240"/>
      <c r="B71" s="178" t="s">
        <v>120</v>
      </c>
      <c r="C71" s="176">
        <v>7.2513143185611462E-3</v>
      </c>
      <c r="D71" s="177">
        <v>4.8295012162207071E-3</v>
      </c>
      <c r="E71" s="176">
        <v>0.13603948036253649</v>
      </c>
      <c r="F71" s="177">
        <v>5.7079872087841918E-2</v>
      </c>
      <c r="G71" s="176">
        <v>0.66588287713526617</v>
      </c>
      <c r="H71" s="177">
        <v>0.30861754726233093</v>
      </c>
      <c r="I71" s="176">
        <v>0.39872442150687121</v>
      </c>
      <c r="J71" s="177">
        <v>9.3463107790331304E-2</v>
      </c>
      <c r="K71" s="176">
        <v>6.5216023110300277E-3</v>
      </c>
      <c r="L71" s="177">
        <v>5.4121059600076068E-3</v>
      </c>
      <c r="M71" s="176">
        <v>1.576635039598125E-3</v>
      </c>
      <c r="N71" s="177">
        <v>1.2554257813331376E-3</v>
      </c>
      <c r="O71" s="176">
        <v>1.9328352143074456E-3</v>
      </c>
      <c r="P71" s="177">
        <v>1.1324977018600244E-3</v>
      </c>
      <c r="Q71" s="176">
        <v>0.17435156318747036</v>
      </c>
      <c r="R71" s="177">
        <v>0.11482125879853296</v>
      </c>
    </row>
    <row r="72" spans="1:18" ht="15" thickBot="1" x14ac:dyDescent="0.25">
      <c r="A72" s="242"/>
      <c r="B72" s="179" t="s">
        <v>121</v>
      </c>
      <c r="C72" s="180">
        <v>0.26545783822104146</v>
      </c>
      <c r="D72" s="181">
        <v>0.14288197286308985</v>
      </c>
      <c r="E72" s="180">
        <v>4.1392640181278577E-2</v>
      </c>
      <c r="F72" s="181">
        <v>2.496712906281136E-3</v>
      </c>
      <c r="G72" s="180">
        <v>0.19179261375943904</v>
      </c>
      <c r="H72" s="181">
        <v>0.1486385771407002</v>
      </c>
      <c r="I72" s="180">
        <v>0.1575935413135072</v>
      </c>
      <c r="J72" s="181">
        <v>0.12016656227619406</v>
      </c>
      <c r="K72" s="180">
        <v>0.14998058592690569</v>
      </c>
      <c r="L72" s="181">
        <v>0.1097942110949485</v>
      </c>
      <c r="M72" s="180">
        <v>3.8303729309528078E-2</v>
      </c>
      <c r="N72" s="181">
        <v>4.6322405068014109E-3</v>
      </c>
      <c r="O72" s="180">
        <v>0.33180589736950633</v>
      </c>
      <c r="P72" s="181">
        <v>0.18089355002090571</v>
      </c>
      <c r="Q72" s="180">
        <v>0.32716843140342328</v>
      </c>
      <c r="R72" s="181">
        <v>0.18937946908986278</v>
      </c>
    </row>
    <row r="73" spans="1:18" ht="21" customHeight="1" thickTop="1" x14ac:dyDescent="0.2">
      <c r="A73" s="241" t="s">
        <v>49</v>
      </c>
      <c r="B73" s="175" t="s">
        <v>50</v>
      </c>
      <c r="C73" s="182">
        <v>0.97332072028470407</v>
      </c>
      <c r="D73" s="183">
        <v>0.3151995979552093</v>
      </c>
      <c r="E73" s="182">
        <v>19.449246711194565</v>
      </c>
      <c r="F73" s="183">
        <v>5.4493919827167874</v>
      </c>
      <c r="G73" s="182">
        <v>18.569728395705081</v>
      </c>
      <c r="H73" s="183">
        <v>6.3226872320411065</v>
      </c>
      <c r="I73" s="182">
        <v>12.285735266221369</v>
      </c>
      <c r="J73" s="183">
        <v>4.6210682012628359</v>
      </c>
      <c r="K73" s="182">
        <v>0.29146340904915297</v>
      </c>
      <c r="L73" s="183">
        <v>0.1115001878007784</v>
      </c>
      <c r="M73" s="182">
        <v>0.64281376517994815</v>
      </c>
      <c r="N73" s="183">
        <v>0.31026861702399372</v>
      </c>
      <c r="O73" s="182">
        <v>8.7764205161327258</v>
      </c>
      <c r="P73" s="183">
        <v>6.507213036282832</v>
      </c>
      <c r="Q73" s="182">
        <v>14.246821626275851</v>
      </c>
      <c r="R73" s="183">
        <v>4.3416832299498784</v>
      </c>
    </row>
    <row r="74" spans="1:18" ht="15" customHeight="1" thickBot="1" x14ac:dyDescent="0.25">
      <c r="A74" s="242"/>
      <c r="B74" s="179" t="s">
        <v>51</v>
      </c>
      <c r="C74" s="180">
        <v>3.5563172182206136E-2</v>
      </c>
      <c r="D74" s="181">
        <v>1.6853391044541807E-2</v>
      </c>
      <c r="E74" s="180">
        <v>1.2173017606491707</v>
      </c>
      <c r="F74" s="181">
        <v>0.46108602578677799</v>
      </c>
      <c r="G74" s="180">
        <v>0.93665772869219133</v>
      </c>
      <c r="H74" s="181">
        <v>0.34373634762671557</v>
      </c>
      <c r="I74" s="180">
        <v>1.0853824963654899</v>
      </c>
      <c r="J74" s="181">
        <v>0.29683645982930568</v>
      </c>
      <c r="K74" s="180">
        <v>8.7448495293711292E-3</v>
      </c>
      <c r="L74" s="181">
        <v>2.4851299807575767E-3</v>
      </c>
      <c r="M74" s="180">
        <v>1.7411464117699855E-2</v>
      </c>
      <c r="N74" s="181">
        <v>9.2420522790605218E-3</v>
      </c>
      <c r="O74" s="180">
        <v>0.12675408978017361</v>
      </c>
      <c r="P74" s="181">
        <v>6.133392515647474E-2</v>
      </c>
      <c r="Q74" s="180">
        <v>0.89003046464885982</v>
      </c>
      <c r="R74" s="181">
        <v>0.33557646785868722</v>
      </c>
    </row>
    <row r="75" spans="1:18" ht="15" thickTop="1" x14ac:dyDescent="0.2">
      <c r="A75" s="241" t="s">
        <v>85</v>
      </c>
      <c r="B75" s="189" t="s">
        <v>53</v>
      </c>
      <c r="C75" s="182">
        <v>6.97656018724465E-2</v>
      </c>
      <c r="D75" s="183">
        <v>1.017072134740791E-2</v>
      </c>
      <c r="E75" s="182">
        <v>3.243309078257571E-2</v>
      </c>
      <c r="F75" s="183">
        <v>1.0763967354211061E-2</v>
      </c>
      <c r="G75" s="182">
        <v>4.3169664865888004E-2</v>
      </c>
      <c r="H75" s="183">
        <v>7.0551116468023775E-3</v>
      </c>
      <c r="I75" s="182">
        <v>5.2479290742917108E-2</v>
      </c>
      <c r="J75" s="183">
        <v>2.2070776431350487E-2</v>
      </c>
      <c r="K75" s="182">
        <v>6.7853985976344081E-2</v>
      </c>
      <c r="L75" s="183">
        <v>1.593578286708585E-2</v>
      </c>
      <c r="M75" s="182">
        <v>5.421775394191477</v>
      </c>
      <c r="N75" s="183">
        <v>5.3145832367038714</v>
      </c>
      <c r="O75" s="182">
        <v>0.16548708968189832</v>
      </c>
      <c r="P75" s="183">
        <v>0.12129630410035054</v>
      </c>
      <c r="Q75" s="182">
        <v>5.4288852430511798E-2</v>
      </c>
      <c r="R75" s="183">
        <v>1.5519784181884565E-2</v>
      </c>
    </row>
    <row r="76" spans="1:18" x14ac:dyDescent="0.2">
      <c r="A76" s="240"/>
      <c r="B76" s="190" t="s">
        <v>54</v>
      </c>
      <c r="C76" s="176">
        <v>0.87830074914391532</v>
      </c>
      <c r="D76" s="177">
        <v>0.17221329804930685</v>
      </c>
      <c r="E76" s="176">
        <v>0.49112711380416224</v>
      </c>
      <c r="F76" s="177">
        <v>0.10806190333167814</v>
      </c>
      <c r="G76" s="176">
        <v>0.5416397508542643</v>
      </c>
      <c r="H76" s="177">
        <v>0.10950290624925543</v>
      </c>
      <c r="I76" s="176">
        <v>0.80551058432227129</v>
      </c>
      <c r="J76" s="177">
        <v>0.24777766807750082</v>
      </c>
      <c r="K76" s="176">
        <v>0.88380877510871669</v>
      </c>
      <c r="L76" s="177">
        <v>0.20880148735166854</v>
      </c>
      <c r="M76" s="176">
        <v>0.73580449800178138</v>
      </c>
      <c r="N76" s="177">
        <v>0.32218257875151024</v>
      </c>
      <c r="O76" s="176">
        <v>0.52402324551557944</v>
      </c>
      <c r="P76" s="177">
        <v>0.10544365508764784</v>
      </c>
      <c r="Q76" s="176">
        <v>0.74845643759468006</v>
      </c>
      <c r="R76" s="177">
        <v>0.23904418571791441</v>
      </c>
    </row>
    <row r="77" spans="1:18" x14ac:dyDescent="0.2">
      <c r="A77" s="240"/>
      <c r="B77" s="191" t="s">
        <v>122</v>
      </c>
      <c r="C77" s="192">
        <v>7.500117303651857E-2</v>
      </c>
      <c r="D77" s="193">
        <v>2.2192092324897328E-2</v>
      </c>
      <c r="E77" s="192">
        <v>2.455630716250554E-2</v>
      </c>
      <c r="F77" s="193">
        <v>9.1895935032382699E-3</v>
      </c>
      <c r="G77" s="192">
        <v>2.3344206989418439E-2</v>
      </c>
      <c r="H77" s="193">
        <v>8.925872651963403E-3</v>
      </c>
      <c r="I77" s="192">
        <v>6.4059452379851431E-2</v>
      </c>
      <c r="J77" s="193">
        <v>2.5228254634247525E-2</v>
      </c>
      <c r="K77" s="192">
        <v>8.7840549921393007E-2</v>
      </c>
      <c r="L77" s="193">
        <v>3.7869531560226273E-2</v>
      </c>
      <c r="M77" s="192">
        <v>0.12303577096052017</v>
      </c>
      <c r="N77" s="193">
        <v>7.8044247072292461E-2</v>
      </c>
      <c r="O77" s="192">
        <v>1.8690877676700021E-2</v>
      </c>
      <c r="P77" s="193">
        <v>8.3540618214121964E-3</v>
      </c>
      <c r="Q77" s="192">
        <v>3.7661953716879353E-2</v>
      </c>
      <c r="R77" s="193">
        <v>2.1152344358041069E-2</v>
      </c>
    </row>
  </sheetData>
  <mergeCells count="36">
    <mergeCell ref="A75:A77"/>
    <mergeCell ref="K42:L42"/>
    <mergeCell ref="A44:A55"/>
    <mergeCell ref="A56:A57"/>
    <mergeCell ref="A58:A67"/>
    <mergeCell ref="A68:A72"/>
    <mergeCell ref="A73:A74"/>
    <mergeCell ref="A34:A35"/>
    <mergeCell ref="A36:A38"/>
    <mergeCell ref="C41:J41"/>
    <mergeCell ref="K41:R41"/>
    <mergeCell ref="A42:A43"/>
    <mergeCell ref="B42:B43"/>
    <mergeCell ref="C42:D42"/>
    <mergeCell ref="E42:F42"/>
    <mergeCell ref="G42:H42"/>
    <mergeCell ref="I42:J42"/>
    <mergeCell ref="M42:N42"/>
    <mergeCell ref="O42:P42"/>
    <mergeCell ref="Q42:R42"/>
    <mergeCell ref="A29:A33"/>
    <mergeCell ref="C2:J2"/>
    <mergeCell ref="K2:R2"/>
    <mergeCell ref="A3:A4"/>
    <mergeCell ref="B3:B4"/>
    <mergeCell ref="C3:D3"/>
    <mergeCell ref="E3:F3"/>
    <mergeCell ref="G3:H3"/>
    <mergeCell ref="I3:J3"/>
    <mergeCell ref="K3:L3"/>
    <mergeCell ref="M3:N3"/>
    <mergeCell ref="O3:P3"/>
    <mergeCell ref="Q3:R3"/>
    <mergeCell ref="A5:A16"/>
    <mergeCell ref="A17:A18"/>
    <mergeCell ref="A19:A2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4"/>
  <sheetViews>
    <sheetView tabSelected="1" topLeftCell="A223" workbookViewId="0">
      <selection activeCell="D207" sqref="D207"/>
    </sheetView>
  </sheetViews>
  <sheetFormatPr defaultRowHeight="14.25" x14ac:dyDescent="0.2"/>
  <cols>
    <col min="1" max="1" width="17.25" customWidth="1"/>
    <col min="2" max="2" width="22.125" customWidth="1"/>
    <col min="3" max="3" width="12.625" customWidth="1"/>
  </cols>
  <sheetData>
    <row r="1" spans="1:11" ht="18" x14ac:dyDescent="0.25">
      <c r="A1" s="56" t="s">
        <v>89</v>
      </c>
      <c r="B1" s="72"/>
      <c r="C1" s="73"/>
      <c r="D1" s="73"/>
      <c r="E1" s="73"/>
      <c r="F1" s="73"/>
      <c r="G1" s="73"/>
      <c r="H1" s="73"/>
      <c r="I1" s="73"/>
      <c r="J1" s="73"/>
      <c r="K1" s="73"/>
    </row>
    <row r="2" spans="1:11" ht="18" x14ac:dyDescent="0.25">
      <c r="A2" s="250"/>
      <c r="B2" s="253" t="s">
        <v>90</v>
      </c>
      <c r="C2" s="61"/>
      <c r="D2" s="255" t="s">
        <v>58</v>
      </c>
      <c r="E2" s="256"/>
      <c r="F2" s="256"/>
      <c r="G2" s="256"/>
      <c r="H2" s="256"/>
      <c r="I2" s="256"/>
      <c r="J2" s="256"/>
      <c r="K2" s="256"/>
    </row>
    <row r="3" spans="1:11" ht="18" x14ac:dyDescent="0.25">
      <c r="A3" s="251"/>
      <c r="B3" s="253"/>
      <c r="C3" s="61" t="s">
        <v>56</v>
      </c>
      <c r="D3" s="257" t="s">
        <v>63</v>
      </c>
      <c r="E3" s="258"/>
      <c r="F3" s="259" t="s">
        <v>64</v>
      </c>
      <c r="G3" s="260"/>
      <c r="H3" s="257" t="s">
        <v>65</v>
      </c>
      <c r="I3" s="258"/>
      <c r="J3" s="259" t="s">
        <v>66</v>
      </c>
      <c r="K3" s="260"/>
    </row>
    <row r="4" spans="1:11" ht="15.75" x14ac:dyDescent="0.25">
      <c r="A4" s="251"/>
      <c r="B4" s="254"/>
      <c r="C4" s="74" t="s">
        <v>57</v>
      </c>
      <c r="D4" s="75" t="s">
        <v>91</v>
      </c>
      <c r="E4" s="75" t="s">
        <v>92</v>
      </c>
      <c r="F4" s="76" t="s">
        <v>91</v>
      </c>
      <c r="G4" s="76" t="s">
        <v>92</v>
      </c>
      <c r="H4" s="75" t="s">
        <v>91</v>
      </c>
      <c r="I4" s="75" t="s">
        <v>92</v>
      </c>
      <c r="J4" s="76" t="s">
        <v>91</v>
      </c>
      <c r="K4" s="76" t="s">
        <v>92</v>
      </c>
    </row>
    <row r="5" spans="1:11" ht="19.5" thickBot="1" x14ac:dyDescent="0.3">
      <c r="A5" s="252"/>
      <c r="B5" s="77"/>
      <c r="C5" s="78" t="s">
        <v>62</v>
      </c>
      <c r="D5" s="79" t="s">
        <v>93</v>
      </c>
      <c r="E5" s="79"/>
      <c r="F5" s="80" t="s">
        <v>94</v>
      </c>
      <c r="G5" s="80"/>
      <c r="H5" s="79" t="s">
        <v>93</v>
      </c>
      <c r="I5" s="79"/>
      <c r="J5" s="80" t="s">
        <v>94</v>
      </c>
      <c r="K5" s="80"/>
    </row>
    <row r="6" spans="1:11" x14ac:dyDescent="0.2">
      <c r="A6" s="244" t="s">
        <v>14</v>
      </c>
      <c r="B6" s="81" t="s">
        <v>67</v>
      </c>
      <c r="C6" s="62">
        <v>577.89</v>
      </c>
      <c r="D6" s="62">
        <v>102.17</v>
      </c>
      <c r="E6" s="62">
        <f t="shared" ref="E6:E17" si="0">D6/C6</f>
        <v>0.17679835262766272</v>
      </c>
      <c r="F6" s="62">
        <v>199.17</v>
      </c>
      <c r="G6" s="62">
        <f t="shared" ref="G6:G17" si="1">F6/C6</f>
        <v>0.34465036598660642</v>
      </c>
      <c r="H6" s="62">
        <v>119.49</v>
      </c>
      <c r="I6" s="62">
        <f t="shared" ref="I6:I17" si="2">H6/C6</f>
        <v>0.20676945439443492</v>
      </c>
      <c r="J6" s="62">
        <v>142.78</v>
      </c>
      <c r="K6" s="62">
        <f t="shared" ref="K6:K17" si="3">J6/C6</f>
        <v>0.24707124193185556</v>
      </c>
    </row>
    <row r="7" spans="1:11" x14ac:dyDescent="0.2">
      <c r="A7" s="245"/>
      <c r="B7" s="82" t="s">
        <v>68</v>
      </c>
      <c r="C7" s="64">
        <v>76.16</v>
      </c>
      <c r="D7" s="64">
        <v>87.73</v>
      </c>
      <c r="E7" s="64">
        <f t="shared" si="0"/>
        <v>1.1519170168067228</v>
      </c>
      <c r="F7" s="64">
        <v>264.99</v>
      </c>
      <c r="G7" s="64">
        <f t="shared" si="1"/>
        <v>3.479385504201681</v>
      </c>
      <c r="H7" s="64">
        <v>96.04</v>
      </c>
      <c r="I7" s="64">
        <f t="shared" si="2"/>
        <v>1.2610294117647061</v>
      </c>
      <c r="J7" s="64">
        <v>139.85</v>
      </c>
      <c r="K7" s="64">
        <f t="shared" si="3"/>
        <v>1.8362657563025211</v>
      </c>
    </row>
    <row r="8" spans="1:11" x14ac:dyDescent="0.2">
      <c r="A8" s="245"/>
      <c r="B8" s="82" t="s">
        <v>17</v>
      </c>
      <c r="C8" s="64">
        <v>37.75</v>
      </c>
      <c r="D8" s="64">
        <v>5.92</v>
      </c>
      <c r="E8" s="64">
        <f t="shared" si="0"/>
        <v>0.15682119205298012</v>
      </c>
      <c r="F8" s="64">
        <v>10.93</v>
      </c>
      <c r="G8" s="64">
        <f t="shared" si="1"/>
        <v>0.2895364238410596</v>
      </c>
      <c r="H8" s="64">
        <v>5.43</v>
      </c>
      <c r="I8" s="64">
        <f t="shared" si="2"/>
        <v>0.14384105960264901</v>
      </c>
      <c r="J8" s="64">
        <v>6.36</v>
      </c>
      <c r="K8" s="64">
        <f t="shared" si="3"/>
        <v>0.16847682119205298</v>
      </c>
    </row>
    <row r="9" spans="1:11" x14ac:dyDescent="0.2">
      <c r="A9" s="245"/>
      <c r="B9" s="83" t="s">
        <v>69</v>
      </c>
      <c r="C9" s="65">
        <v>6.94</v>
      </c>
      <c r="D9" s="65">
        <v>103.34</v>
      </c>
      <c r="E9" s="64">
        <f t="shared" si="0"/>
        <v>14.890489913544668</v>
      </c>
      <c r="F9" s="64">
        <v>386.83</v>
      </c>
      <c r="G9" s="64">
        <f t="shared" si="1"/>
        <v>55.739193083573483</v>
      </c>
      <c r="H9" s="64">
        <v>163.76</v>
      </c>
      <c r="I9" s="64">
        <f t="shared" si="2"/>
        <v>23.596541786743511</v>
      </c>
      <c r="J9" s="64">
        <v>186.24</v>
      </c>
      <c r="K9" s="64">
        <f t="shared" si="3"/>
        <v>26.835734870317001</v>
      </c>
    </row>
    <row r="10" spans="1:11" x14ac:dyDescent="0.2">
      <c r="A10" s="245"/>
      <c r="B10" s="82" t="s">
        <v>19</v>
      </c>
      <c r="C10" s="64">
        <v>2.2999999999999998</v>
      </c>
      <c r="D10" s="64">
        <v>2.31</v>
      </c>
      <c r="E10" s="64">
        <f t="shared" si="0"/>
        <v>1.0043478260869567</v>
      </c>
      <c r="F10" s="64">
        <v>4.1900000000000004</v>
      </c>
      <c r="G10" s="64">
        <f t="shared" si="1"/>
        <v>1.821739130434783</v>
      </c>
      <c r="H10" s="64">
        <v>2.2799999999999998</v>
      </c>
      <c r="I10" s="64">
        <f t="shared" si="2"/>
        <v>0.9913043478260869</v>
      </c>
      <c r="J10" s="64">
        <v>2.62</v>
      </c>
      <c r="K10" s="64">
        <f t="shared" si="3"/>
        <v>1.1391304347826088</v>
      </c>
    </row>
    <row r="11" spans="1:11" x14ac:dyDescent="0.2">
      <c r="A11" s="245"/>
      <c r="B11" s="81" t="s">
        <v>20</v>
      </c>
      <c r="C11" s="62">
        <v>8.81</v>
      </c>
      <c r="D11" s="62">
        <v>4.63</v>
      </c>
      <c r="E11" s="62">
        <f t="shared" si="0"/>
        <v>0.52553916004540291</v>
      </c>
      <c r="F11" s="62">
        <v>11.91</v>
      </c>
      <c r="G11" s="62">
        <f t="shared" si="1"/>
        <v>1.3518728717366628</v>
      </c>
      <c r="H11" s="62">
        <v>9.84</v>
      </c>
      <c r="I11" s="62">
        <f t="shared" si="2"/>
        <v>1.1169125993189557</v>
      </c>
      <c r="J11" s="62">
        <v>9.1300000000000008</v>
      </c>
      <c r="K11" s="62">
        <f t="shared" si="3"/>
        <v>1.036322360953462</v>
      </c>
    </row>
    <row r="12" spans="1:11" x14ac:dyDescent="0.2">
      <c r="A12" s="245"/>
      <c r="B12" s="82" t="s">
        <v>70</v>
      </c>
      <c r="C12" s="64">
        <v>37</v>
      </c>
      <c r="D12" s="64">
        <v>0.37</v>
      </c>
      <c r="E12" s="64">
        <f t="shared" si="0"/>
        <v>0.01</v>
      </c>
      <c r="F12" s="64">
        <v>0.41</v>
      </c>
      <c r="G12" s="64">
        <f t="shared" si="1"/>
        <v>1.1081081081081081E-2</v>
      </c>
      <c r="H12" s="64">
        <v>0.51</v>
      </c>
      <c r="I12" s="64">
        <f t="shared" si="2"/>
        <v>1.3783783783783784E-2</v>
      </c>
      <c r="J12" s="64">
        <v>0.65</v>
      </c>
      <c r="K12" s="64">
        <f t="shared" si="3"/>
        <v>1.7567567567567569E-2</v>
      </c>
    </row>
    <row r="13" spans="1:11" x14ac:dyDescent="0.2">
      <c r="A13" s="245"/>
      <c r="B13" s="82" t="s">
        <v>71</v>
      </c>
      <c r="C13" s="64">
        <v>69.45</v>
      </c>
      <c r="D13" s="64">
        <v>6.25</v>
      </c>
      <c r="E13" s="64">
        <f t="shared" si="0"/>
        <v>8.9992800575953921E-2</v>
      </c>
      <c r="F13" s="64">
        <v>34.93</v>
      </c>
      <c r="G13" s="64">
        <f t="shared" si="1"/>
        <v>0.50295176385889129</v>
      </c>
      <c r="H13" s="64">
        <v>18.95</v>
      </c>
      <c r="I13" s="64">
        <f t="shared" si="2"/>
        <v>0.27285817134629226</v>
      </c>
      <c r="J13" s="64">
        <v>14.78</v>
      </c>
      <c r="K13" s="64">
        <f t="shared" si="3"/>
        <v>0.21281497480201583</v>
      </c>
    </row>
    <row r="14" spans="1:11" x14ac:dyDescent="0.2">
      <c r="A14" s="245"/>
      <c r="B14" s="82" t="s">
        <v>72</v>
      </c>
      <c r="C14" s="64">
        <v>60.17</v>
      </c>
      <c r="D14" s="64">
        <v>0.01</v>
      </c>
      <c r="E14" s="64">
        <f t="shared" si="0"/>
        <v>1.6619577862722287E-4</v>
      </c>
      <c r="F14" s="64">
        <v>0.01</v>
      </c>
      <c r="G14" s="64">
        <f t="shared" si="1"/>
        <v>1.6619577862722287E-4</v>
      </c>
      <c r="H14" s="64">
        <v>0.02</v>
      </c>
      <c r="I14" s="64">
        <f t="shared" si="2"/>
        <v>3.3239155725444574E-4</v>
      </c>
      <c r="J14" s="64">
        <v>0.02</v>
      </c>
      <c r="K14" s="64">
        <f t="shared" si="3"/>
        <v>3.3239155725444574E-4</v>
      </c>
    </row>
    <row r="15" spans="1:11" x14ac:dyDescent="0.2">
      <c r="A15" s="245"/>
      <c r="B15" s="82" t="s">
        <v>73</v>
      </c>
      <c r="C15" s="64">
        <v>12.49</v>
      </c>
      <c r="D15" s="64">
        <v>0.56000000000000005</v>
      </c>
      <c r="E15" s="64">
        <f t="shared" si="0"/>
        <v>4.4835868694955969E-2</v>
      </c>
      <c r="F15" s="64">
        <v>0.51</v>
      </c>
      <c r="G15" s="64">
        <f t="shared" si="1"/>
        <v>4.0832666132906328E-2</v>
      </c>
      <c r="H15" s="64">
        <v>0.64</v>
      </c>
      <c r="I15" s="64">
        <f t="shared" si="2"/>
        <v>5.1240992794235392E-2</v>
      </c>
      <c r="J15" s="64">
        <v>0.62</v>
      </c>
      <c r="K15" s="64">
        <f t="shared" si="3"/>
        <v>4.9639711769415534E-2</v>
      </c>
    </row>
    <row r="16" spans="1:11" x14ac:dyDescent="0.2">
      <c r="A16" s="245"/>
      <c r="B16" s="82" t="s">
        <v>27</v>
      </c>
      <c r="C16" s="64">
        <v>15.49</v>
      </c>
      <c r="D16" s="64">
        <v>0.6</v>
      </c>
      <c r="E16" s="64">
        <f t="shared" si="0"/>
        <v>3.8734667527437053E-2</v>
      </c>
      <c r="F16" s="64">
        <v>0.45</v>
      </c>
      <c r="G16" s="64">
        <f t="shared" si="1"/>
        <v>2.9051000645577793E-2</v>
      </c>
      <c r="H16" s="64">
        <v>0.61</v>
      </c>
      <c r="I16" s="64">
        <f t="shared" si="2"/>
        <v>3.9380245319561004E-2</v>
      </c>
      <c r="J16" s="64">
        <v>0.56999999999999995</v>
      </c>
      <c r="K16" s="64">
        <f t="shared" si="3"/>
        <v>3.6797934151065199E-2</v>
      </c>
    </row>
    <row r="17" spans="1:11" x14ac:dyDescent="0.2">
      <c r="A17" s="245"/>
      <c r="B17" s="84" t="s">
        <v>28</v>
      </c>
      <c r="C17" s="67">
        <v>50</v>
      </c>
      <c r="D17" s="67">
        <v>0.43</v>
      </c>
      <c r="E17" s="64">
        <f t="shared" si="0"/>
        <v>8.6E-3</v>
      </c>
      <c r="F17" s="67">
        <v>0.36</v>
      </c>
      <c r="G17" s="64">
        <f t="shared" si="1"/>
        <v>7.1999999999999998E-3</v>
      </c>
      <c r="H17" s="67">
        <v>0.57999999999999996</v>
      </c>
      <c r="I17" s="64">
        <f t="shared" si="2"/>
        <v>1.1599999999999999E-2</v>
      </c>
      <c r="J17" s="67">
        <v>0.48</v>
      </c>
      <c r="K17" s="64">
        <f t="shared" si="3"/>
        <v>9.5999999999999992E-3</v>
      </c>
    </row>
    <row r="18" spans="1:11" ht="15.75" thickBot="1" x14ac:dyDescent="0.3">
      <c r="A18" s="246"/>
      <c r="B18" s="68" t="s">
        <v>74</v>
      </c>
      <c r="C18" s="69"/>
      <c r="D18" s="69">
        <f t="shared" ref="D18:K18" si="4">SUM(D6:D17)</f>
        <v>314.32</v>
      </c>
      <c r="E18" s="69">
        <f t="shared" si="4"/>
        <v>18.098242993741373</v>
      </c>
      <c r="F18" s="69">
        <f t="shared" si="4"/>
        <v>914.68999999999994</v>
      </c>
      <c r="G18" s="69">
        <f t="shared" si="4"/>
        <v>63.617660087271354</v>
      </c>
      <c r="H18" s="69">
        <f t="shared" si="4"/>
        <v>418.14999999999992</v>
      </c>
      <c r="I18" s="69">
        <f t="shared" si="4"/>
        <v>27.705594244451468</v>
      </c>
      <c r="J18" s="69">
        <f t="shared" si="4"/>
        <v>504.09999999999997</v>
      </c>
      <c r="K18" s="69">
        <f t="shared" si="4"/>
        <v>31.589754065326819</v>
      </c>
    </row>
    <row r="19" spans="1:11" x14ac:dyDescent="0.2">
      <c r="A19" s="244" t="s">
        <v>29</v>
      </c>
      <c r="B19" s="81" t="s">
        <v>75</v>
      </c>
      <c r="C19" s="62">
        <v>15</v>
      </c>
      <c r="D19" s="62">
        <v>0.03</v>
      </c>
      <c r="E19" s="62">
        <f>D19/C19</f>
        <v>2E-3</v>
      </c>
      <c r="F19" s="62">
        <v>0.9</v>
      </c>
      <c r="G19" s="62">
        <f>F19/C19</f>
        <v>6.0000000000000005E-2</v>
      </c>
      <c r="H19" s="62">
        <v>0.32</v>
      </c>
      <c r="I19" s="62">
        <f>H19/C19</f>
        <v>2.1333333333333333E-2</v>
      </c>
      <c r="J19" s="62">
        <v>0.19</v>
      </c>
      <c r="K19" s="62">
        <f>J19/C19</f>
        <v>1.2666666666666666E-2</v>
      </c>
    </row>
    <row r="20" spans="1:11" x14ac:dyDescent="0.2">
      <c r="A20" s="197"/>
      <c r="B20" s="82" t="s">
        <v>76</v>
      </c>
      <c r="C20" s="64">
        <v>2917.19</v>
      </c>
      <c r="D20" s="64">
        <v>0.04</v>
      </c>
      <c r="E20" s="64">
        <f>D20/C20</f>
        <v>1.3711825421038739E-5</v>
      </c>
      <c r="F20" s="64">
        <v>0.73</v>
      </c>
      <c r="G20" s="64">
        <f>F20/C20</f>
        <v>2.5024081393395701E-4</v>
      </c>
      <c r="H20" s="64">
        <v>0.3</v>
      </c>
      <c r="I20" s="64">
        <f>H20/C20</f>
        <v>1.0283869065779054E-4</v>
      </c>
      <c r="J20" s="64">
        <v>0.18</v>
      </c>
      <c r="K20" s="64">
        <f>J20/C20</f>
        <v>6.1703214394674325E-5</v>
      </c>
    </row>
    <row r="21" spans="1:11" ht="15.75" thickBot="1" x14ac:dyDescent="0.3">
      <c r="A21" s="207"/>
      <c r="B21" s="68" t="s">
        <v>74</v>
      </c>
      <c r="C21" s="69"/>
      <c r="D21" s="69">
        <f t="shared" ref="D21:K21" si="5">SUM(D19:D20)</f>
        <v>7.0000000000000007E-2</v>
      </c>
      <c r="E21" s="69">
        <f t="shared" si="5"/>
        <v>2.0137118254210389E-3</v>
      </c>
      <c r="F21" s="69">
        <f t="shared" si="5"/>
        <v>1.63</v>
      </c>
      <c r="G21" s="69">
        <f t="shared" si="5"/>
        <v>6.0250240813933958E-2</v>
      </c>
      <c r="H21" s="69">
        <f t="shared" si="5"/>
        <v>0.62</v>
      </c>
      <c r="I21" s="69">
        <f t="shared" si="5"/>
        <v>2.1436172023991121E-2</v>
      </c>
      <c r="J21" s="69">
        <f t="shared" si="5"/>
        <v>0.37</v>
      </c>
      <c r="K21" s="69">
        <f t="shared" si="5"/>
        <v>1.272836988106134E-2</v>
      </c>
    </row>
    <row r="22" spans="1:11" x14ac:dyDescent="0.2">
      <c r="A22" s="244" t="s">
        <v>32</v>
      </c>
      <c r="B22" s="81" t="s">
        <v>35</v>
      </c>
      <c r="C22" s="62">
        <v>123</v>
      </c>
      <c r="D22" s="62">
        <v>85.67</v>
      </c>
      <c r="E22" s="62">
        <f t="shared" ref="E22:E31" si="6">D22/C22</f>
        <v>0.69650406504065043</v>
      </c>
      <c r="F22" s="62">
        <v>122.44</v>
      </c>
      <c r="G22" s="62">
        <f t="shared" ref="G22:G31" si="7">F22/C22</f>
        <v>0.99544715447154475</v>
      </c>
      <c r="H22" s="62">
        <v>136.41999999999999</v>
      </c>
      <c r="I22" s="62">
        <f t="shared" ref="I22:I31" si="8">H22/C22</f>
        <v>1.1091056910569104</v>
      </c>
      <c r="J22" s="62">
        <v>109.49</v>
      </c>
      <c r="K22" s="62">
        <f t="shared" ref="K22:K31" si="9">J22/C22</f>
        <v>0.89016260162601624</v>
      </c>
    </row>
    <row r="23" spans="1:11" x14ac:dyDescent="0.2">
      <c r="A23" s="197"/>
      <c r="B23" s="82" t="s">
        <v>77</v>
      </c>
      <c r="C23" s="64">
        <v>1558.54</v>
      </c>
      <c r="D23" s="64">
        <v>6.34</v>
      </c>
      <c r="E23" s="64">
        <f t="shared" si="6"/>
        <v>4.0679097103699614E-3</v>
      </c>
      <c r="F23" s="64">
        <v>5.54</v>
      </c>
      <c r="G23" s="64">
        <f t="shared" si="7"/>
        <v>3.5546088005440992E-3</v>
      </c>
      <c r="H23" s="64">
        <v>12.13</v>
      </c>
      <c r="I23" s="64">
        <f t="shared" si="8"/>
        <v>7.7829250452346437E-3</v>
      </c>
      <c r="J23" s="64">
        <v>10.06</v>
      </c>
      <c r="K23" s="64">
        <f t="shared" si="9"/>
        <v>6.4547589410602233E-3</v>
      </c>
    </row>
    <row r="24" spans="1:11" x14ac:dyDescent="0.2">
      <c r="A24" s="197"/>
      <c r="B24" s="82" t="s">
        <v>78</v>
      </c>
      <c r="C24" s="64">
        <v>673.87</v>
      </c>
      <c r="D24" s="64">
        <v>1.19</v>
      </c>
      <c r="E24" s="64">
        <f t="shared" si="6"/>
        <v>1.7659192425838811E-3</v>
      </c>
      <c r="F24" s="64">
        <v>2.0699999999999998</v>
      </c>
      <c r="G24" s="64">
        <f t="shared" si="7"/>
        <v>3.0718091026459109E-3</v>
      </c>
      <c r="H24" s="64">
        <v>3.28</v>
      </c>
      <c r="I24" s="64">
        <f t="shared" si="8"/>
        <v>4.8674076602312011E-3</v>
      </c>
      <c r="J24" s="64">
        <v>6.63</v>
      </c>
      <c r="K24" s="64">
        <f t="shared" si="9"/>
        <v>9.8386929229673376E-3</v>
      </c>
    </row>
    <row r="25" spans="1:11" x14ac:dyDescent="0.2">
      <c r="A25" s="197"/>
      <c r="B25" s="82" t="s">
        <v>79</v>
      </c>
      <c r="C25" s="64">
        <v>490.92</v>
      </c>
      <c r="D25" s="64">
        <v>0.04</v>
      </c>
      <c r="E25" s="64">
        <f t="shared" si="6"/>
        <v>8.1479670822129884E-5</v>
      </c>
      <c r="F25" s="64">
        <v>0.04</v>
      </c>
      <c r="G25" s="64">
        <f t="shared" si="7"/>
        <v>8.1479670822129884E-5</v>
      </c>
      <c r="H25" s="64">
        <v>0.09</v>
      </c>
      <c r="I25" s="64">
        <f t="shared" si="8"/>
        <v>1.8332925934979222E-4</v>
      </c>
      <c r="J25" s="64">
        <v>0.05</v>
      </c>
      <c r="K25" s="64">
        <f t="shared" si="9"/>
        <v>1.0184958852766235E-4</v>
      </c>
    </row>
    <row r="26" spans="1:11" x14ac:dyDescent="0.2">
      <c r="A26" s="197"/>
      <c r="B26" s="82" t="s">
        <v>95</v>
      </c>
      <c r="C26" s="64">
        <v>5432.51</v>
      </c>
      <c r="D26" s="64">
        <v>0.72</v>
      </c>
      <c r="E26" s="64">
        <f t="shared" si="6"/>
        <v>1.3253542101165022E-4</v>
      </c>
      <c r="F26" s="64">
        <v>0.39</v>
      </c>
      <c r="G26" s="64">
        <f t="shared" si="7"/>
        <v>7.1790019714643874E-5</v>
      </c>
      <c r="H26" s="64">
        <v>0.87</v>
      </c>
      <c r="I26" s="64">
        <f t="shared" si="8"/>
        <v>1.6014696705574403E-4</v>
      </c>
      <c r="J26" s="64">
        <v>0.44</v>
      </c>
      <c r="K26" s="64">
        <f t="shared" si="9"/>
        <v>8.0993868396008479E-5</v>
      </c>
    </row>
    <row r="27" spans="1:11" x14ac:dyDescent="0.2">
      <c r="A27" s="197"/>
      <c r="B27" s="82" t="s">
        <v>96</v>
      </c>
      <c r="C27" s="64">
        <v>123</v>
      </c>
      <c r="D27" s="64">
        <v>0.37</v>
      </c>
      <c r="E27" s="64">
        <f t="shared" si="6"/>
        <v>3.0081300813008128E-3</v>
      </c>
      <c r="F27" s="64">
        <v>0.53</v>
      </c>
      <c r="G27" s="64">
        <f t="shared" si="7"/>
        <v>4.308943089430895E-3</v>
      </c>
      <c r="H27" s="64">
        <v>1.03</v>
      </c>
      <c r="I27" s="64">
        <f t="shared" si="8"/>
        <v>8.3739837398373995E-3</v>
      </c>
      <c r="J27" s="64">
        <v>0.37</v>
      </c>
      <c r="K27" s="64">
        <f t="shared" si="9"/>
        <v>3.0081300813008128E-3</v>
      </c>
    </row>
    <row r="28" spans="1:11" x14ac:dyDescent="0.2">
      <c r="A28" s="197"/>
      <c r="B28" s="82" t="s">
        <v>97</v>
      </c>
      <c r="C28" s="64">
        <v>89.44</v>
      </c>
      <c r="D28" s="64">
        <v>0.37</v>
      </c>
      <c r="E28" s="64">
        <f t="shared" si="6"/>
        <v>4.136851520572451E-3</v>
      </c>
      <c r="F28" s="64">
        <v>1.33</v>
      </c>
      <c r="G28" s="64">
        <f t="shared" si="7"/>
        <v>1.4870304114490163E-2</v>
      </c>
      <c r="H28" s="64">
        <v>0.4</v>
      </c>
      <c r="I28" s="64">
        <f t="shared" si="8"/>
        <v>4.4722719141323799E-3</v>
      </c>
      <c r="J28" s="64">
        <v>0.49</v>
      </c>
      <c r="K28" s="64">
        <f t="shared" si="9"/>
        <v>5.4785330948121649E-3</v>
      </c>
    </row>
    <row r="29" spans="1:11" x14ac:dyDescent="0.2">
      <c r="A29" s="197"/>
      <c r="B29" s="82" t="s">
        <v>40</v>
      </c>
      <c r="C29" s="64">
        <v>400</v>
      </c>
      <c r="D29" s="64">
        <v>1.31</v>
      </c>
      <c r="E29" s="64">
        <f t="shared" si="6"/>
        <v>3.2750000000000001E-3</v>
      </c>
      <c r="F29" s="64">
        <v>1.64</v>
      </c>
      <c r="G29" s="64">
        <f t="shared" si="7"/>
        <v>4.0999999999999995E-3</v>
      </c>
      <c r="H29" s="64">
        <v>1.41</v>
      </c>
      <c r="I29" s="64">
        <f t="shared" si="8"/>
        <v>3.5249999999999999E-3</v>
      </c>
      <c r="J29" s="64">
        <v>1.36</v>
      </c>
      <c r="K29" s="64">
        <f t="shared" si="9"/>
        <v>3.4000000000000002E-3</v>
      </c>
    </row>
    <row r="30" spans="1:11" x14ac:dyDescent="0.2">
      <c r="A30" s="197"/>
      <c r="B30" s="82" t="s">
        <v>80</v>
      </c>
      <c r="C30" s="64">
        <v>27.91</v>
      </c>
      <c r="D30" s="64">
        <v>0.22</v>
      </c>
      <c r="E30" s="64">
        <f t="shared" si="6"/>
        <v>7.8824793980652088E-3</v>
      </c>
      <c r="F30" s="64">
        <v>0.3</v>
      </c>
      <c r="G30" s="64">
        <f t="shared" si="7"/>
        <v>1.0748835542816195E-2</v>
      </c>
      <c r="H30" s="64">
        <v>0.34399999999999997</v>
      </c>
      <c r="I30" s="64">
        <f t="shared" si="8"/>
        <v>1.2325331422429236E-2</v>
      </c>
      <c r="J30" s="64">
        <v>0.24</v>
      </c>
      <c r="K30" s="64">
        <f t="shared" si="9"/>
        <v>8.5990684342529562E-3</v>
      </c>
    </row>
    <row r="31" spans="1:11" x14ac:dyDescent="0.2">
      <c r="A31" s="197"/>
      <c r="B31" s="82" t="s">
        <v>42</v>
      </c>
      <c r="C31" s="64">
        <v>420</v>
      </c>
      <c r="D31" s="64">
        <v>0.01</v>
      </c>
      <c r="E31" s="64">
        <f t="shared" si="6"/>
        <v>2.380952380952381E-5</v>
      </c>
      <c r="F31" s="64">
        <v>0.01</v>
      </c>
      <c r="G31" s="64">
        <f t="shared" si="7"/>
        <v>2.380952380952381E-5</v>
      </c>
      <c r="H31" s="64">
        <v>0.02</v>
      </c>
      <c r="I31" s="64">
        <f t="shared" si="8"/>
        <v>4.761904761904762E-5</v>
      </c>
      <c r="J31" s="64">
        <v>0.01</v>
      </c>
      <c r="K31" s="64">
        <f t="shared" si="9"/>
        <v>2.380952380952381E-5</v>
      </c>
    </row>
    <row r="32" spans="1:11" ht="15.75" thickBot="1" x14ac:dyDescent="0.3">
      <c r="A32" s="207"/>
      <c r="B32" s="68" t="s">
        <v>74</v>
      </c>
      <c r="C32" s="69"/>
      <c r="D32" s="69">
        <f t="shared" ref="D32:K32" si="10">SUM(D22:D31)</f>
        <v>96.240000000000023</v>
      </c>
      <c r="E32" s="69">
        <f t="shared" si="10"/>
        <v>0.7208781796091861</v>
      </c>
      <c r="F32" s="69">
        <f t="shared" si="10"/>
        <v>134.29</v>
      </c>
      <c r="G32" s="69">
        <f t="shared" si="10"/>
        <v>1.0362787343358184</v>
      </c>
      <c r="H32" s="69">
        <f t="shared" si="10"/>
        <v>155.994</v>
      </c>
      <c r="I32" s="69">
        <f t="shared" si="10"/>
        <v>1.1508437061127998</v>
      </c>
      <c r="J32" s="69">
        <f t="shared" si="10"/>
        <v>129.13999999999999</v>
      </c>
      <c r="K32" s="69">
        <f t="shared" si="10"/>
        <v>0.92714843808114289</v>
      </c>
    </row>
    <row r="33" spans="1:11" x14ac:dyDescent="0.2">
      <c r="A33" s="244" t="s">
        <v>43</v>
      </c>
      <c r="B33" s="81" t="s">
        <v>81</v>
      </c>
      <c r="C33" s="62">
        <v>206.09</v>
      </c>
      <c r="D33" s="62">
        <v>0.68</v>
      </c>
      <c r="E33" s="62">
        <f>D33/C33</f>
        <v>3.2995293318453106E-3</v>
      </c>
      <c r="F33" s="62">
        <v>0.89</v>
      </c>
      <c r="G33" s="62">
        <f>F33/C33</f>
        <v>4.3185016255034205E-3</v>
      </c>
      <c r="H33" s="62">
        <v>1.73</v>
      </c>
      <c r="I33" s="62">
        <f>H33/C33</f>
        <v>8.3943908001358619E-3</v>
      </c>
      <c r="J33" s="62">
        <v>1.2</v>
      </c>
      <c r="K33" s="62">
        <f>J33/C33</f>
        <v>5.8226988209034887E-3</v>
      </c>
    </row>
    <row r="34" spans="1:11" x14ac:dyDescent="0.2">
      <c r="A34" s="197"/>
      <c r="B34" s="82" t="s">
        <v>98</v>
      </c>
      <c r="C34" s="64">
        <v>1.28</v>
      </c>
      <c r="D34" s="64">
        <v>18.260000000000002</v>
      </c>
      <c r="E34" s="64">
        <f>D34/C34</f>
        <v>14.265625000000002</v>
      </c>
      <c r="F34" s="64">
        <v>12.35</v>
      </c>
      <c r="G34" s="64">
        <f>F34/C34</f>
        <v>9.6484375</v>
      </c>
      <c r="H34" s="64">
        <v>5.19</v>
      </c>
      <c r="I34" s="64">
        <f>H34/C34</f>
        <v>4.0546875</v>
      </c>
      <c r="J34" s="64">
        <v>4.8</v>
      </c>
      <c r="K34" s="64">
        <f>J34/C34</f>
        <v>3.75</v>
      </c>
    </row>
    <row r="35" spans="1:11" x14ac:dyDescent="0.2">
      <c r="A35" s="197"/>
      <c r="B35" s="82" t="s">
        <v>82</v>
      </c>
      <c r="C35" s="64">
        <v>2.06</v>
      </c>
      <c r="D35" s="64">
        <v>3.04</v>
      </c>
      <c r="E35" s="64">
        <f>D35/C35</f>
        <v>1.4757281553398058</v>
      </c>
      <c r="F35" s="64">
        <v>0.62</v>
      </c>
      <c r="G35" s="64">
        <f>F35/C35</f>
        <v>0.30097087378640774</v>
      </c>
      <c r="H35" s="64">
        <v>0.22</v>
      </c>
      <c r="I35" s="64">
        <f>H35/C35</f>
        <v>0.10679611650485436</v>
      </c>
      <c r="J35" s="64">
        <v>0.11</v>
      </c>
      <c r="K35" s="64">
        <f>J35/C35</f>
        <v>5.3398058252427182E-2</v>
      </c>
    </row>
    <row r="36" spans="1:11" x14ac:dyDescent="0.2">
      <c r="A36" s="197"/>
      <c r="B36" s="82" t="s">
        <v>83</v>
      </c>
      <c r="C36" s="64">
        <v>0.48</v>
      </c>
      <c r="D36" s="64">
        <v>0</v>
      </c>
      <c r="E36" s="64">
        <f>D36/C36</f>
        <v>0</v>
      </c>
      <c r="F36" s="64">
        <v>0.01</v>
      </c>
      <c r="G36" s="64">
        <f>F36/C36</f>
        <v>2.0833333333333336E-2</v>
      </c>
      <c r="H36" s="64">
        <v>0.03</v>
      </c>
      <c r="I36" s="64">
        <f>H36/C36</f>
        <v>6.25E-2</v>
      </c>
      <c r="J36" s="64">
        <v>0.03</v>
      </c>
      <c r="K36" s="64">
        <f>J36/C36</f>
        <v>6.25E-2</v>
      </c>
    </row>
    <row r="37" spans="1:11" x14ac:dyDescent="0.2">
      <c r="A37" s="197"/>
      <c r="B37" s="84" t="s">
        <v>99</v>
      </c>
      <c r="C37" s="67">
        <v>2183.09</v>
      </c>
      <c r="D37" s="67">
        <v>0.19</v>
      </c>
      <c r="E37" s="64">
        <f>D37/C37</f>
        <v>8.703260057991195E-5</v>
      </c>
      <c r="F37" s="67">
        <v>0.17</v>
      </c>
      <c r="G37" s="64">
        <f>F37/C37</f>
        <v>7.787127420307912E-5</v>
      </c>
      <c r="H37" s="67">
        <v>1.02</v>
      </c>
      <c r="I37" s="64">
        <f>H37/C37</f>
        <v>4.6722764521847469E-4</v>
      </c>
      <c r="J37" s="67">
        <v>0.57999999999999996</v>
      </c>
      <c r="K37" s="64">
        <f>J37/C37</f>
        <v>2.6567846492815228E-4</v>
      </c>
    </row>
    <row r="38" spans="1:11" ht="15.75" thickBot="1" x14ac:dyDescent="0.3">
      <c r="A38" s="207"/>
      <c r="B38" s="68" t="s">
        <v>74</v>
      </c>
      <c r="C38" s="69"/>
      <c r="D38" s="69">
        <f t="shared" ref="D38:K38" si="11">SUM(D33:D37)</f>
        <v>22.17</v>
      </c>
      <c r="E38" s="69">
        <f t="shared" si="11"/>
        <v>15.744739717272234</v>
      </c>
      <c r="F38" s="69">
        <f t="shared" si="11"/>
        <v>14.04</v>
      </c>
      <c r="G38" s="69">
        <f t="shared" si="11"/>
        <v>9.9746380800194476</v>
      </c>
      <c r="H38" s="69">
        <f t="shared" si="11"/>
        <v>8.19</v>
      </c>
      <c r="I38" s="69">
        <f t="shared" si="11"/>
        <v>4.2328452349502097</v>
      </c>
      <c r="J38" s="69">
        <f t="shared" si="11"/>
        <v>6.7200000000000006</v>
      </c>
      <c r="K38" s="69">
        <f t="shared" si="11"/>
        <v>3.8719864355382589</v>
      </c>
    </row>
    <row r="39" spans="1:11" x14ac:dyDescent="0.2">
      <c r="A39" s="244" t="s">
        <v>49</v>
      </c>
      <c r="B39" s="81" t="s">
        <v>50</v>
      </c>
      <c r="C39" s="62">
        <v>12.21</v>
      </c>
      <c r="D39" s="62">
        <v>18.309999999999999</v>
      </c>
      <c r="E39" s="62">
        <f>D39/C39</f>
        <v>1.4995904995904994</v>
      </c>
      <c r="F39" s="62">
        <v>5.75</v>
      </c>
      <c r="G39" s="62">
        <f>F39/C39</f>
        <v>0.47092547092547088</v>
      </c>
      <c r="H39" s="62">
        <v>3.75</v>
      </c>
      <c r="I39" s="62">
        <f>H39/C39</f>
        <v>0.30712530712530711</v>
      </c>
      <c r="J39" s="62">
        <v>1.1200000000000001</v>
      </c>
      <c r="K39" s="62">
        <f>J39/C39</f>
        <v>9.1728091728091724E-2</v>
      </c>
    </row>
    <row r="40" spans="1:11" x14ac:dyDescent="0.2">
      <c r="A40" s="197"/>
      <c r="B40" s="82" t="s">
        <v>84</v>
      </c>
      <c r="C40" s="64">
        <v>6.2</v>
      </c>
      <c r="D40" s="64">
        <v>0.9</v>
      </c>
      <c r="E40" s="64">
        <f>D40/C40</f>
        <v>0.14516129032258066</v>
      </c>
      <c r="F40" s="64">
        <v>0.14000000000000001</v>
      </c>
      <c r="G40" s="64">
        <f>F40/C40</f>
        <v>2.2580645161290325E-2</v>
      </c>
      <c r="H40" s="64">
        <v>0.14000000000000001</v>
      </c>
      <c r="I40" s="64">
        <f>H40/C40</f>
        <v>2.2580645161290325E-2</v>
      </c>
      <c r="J40" s="64">
        <v>0.03</v>
      </c>
      <c r="K40" s="64">
        <f>J40/C40</f>
        <v>4.8387096774193542E-3</v>
      </c>
    </row>
    <row r="41" spans="1:11" ht="15.75" thickBot="1" x14ac:dyDescent="0.3">
      <c r="A41" s="198"/>
      <c r="B41" s="68" t="s">
        <v>74</v>
      </c>
      <c r="C41" s="69"/>
      <c r="D41" s="69">
        <f t="shared" ref="D41:K41" si="12">SUM(D39:D40)</f>
        <v>19.209999999999997</v>
      </c>
      <c r="E41" s="69">
        <f t="shared" si="12"/>
        <v>1.6447517899130801</v>
      </c>
      <c r="F41" s="69">
        <f t="shared" si="12"/>
        <v>5.89</v>
      </c>
      <c r="G41" s="69">
        <f t="shared" si="12"/>
        <v>0.4935061160867612</v>
      </c>
      <c r="H41" s="69">
        <f t="shared" si="12"/>
        <v>3.89</v>
      </c>
      <c r="I41" s="69">
        <f t="shared" si="12"/>
        <v>0.32970595228659744</v>
      </c>
      <c r="J41" s="69">
        <f t="shared" si="12"/>
        <v>1.1500000000000001</v>
      </c>
      <c r="K41" s="69">
        <f t="shared" si="12"/>
        <v>9.6566801405511077E-2</v>
      </c>
    </row>
    <row r="42" spans="1:11" x14ac:dyDescent="0.2">
      <c r="A42" s="247" t="s">
        <v>85</v>
      </c>
      <c r="B42" s="81" t="s">
        <v>86</v>
      </c>
      <c r="C42" s="62">
        <v>15.99</v>
      </c>
      <c r="D42" s="62">
        <v>0.24</v>
      </c>
      <c r="E42" s="62">
        <f>D42/C42</f>
        <v>1.50093808630394E-2</v>
      </c>
      <c r="F42" s="62">
        <v>0.32</v>
      </c>
      <c r="G42" s="62">
        <f>F42/C42</f>
        <v>2.0012507817385866E-2</v>
      </c>
      <c r="H42" s="62">
        <v>0.27</v>
      </c>
      <c r="I42" s="62">
        <f>H42/C42</f>
        <v>1.6885553470919325E-2</v>
      </c>
      <c r="J42" s="62">
        <v>0.26</v>
      </c>
      <c r="K42" s="62">
        <f>J42/C42</f>
        <v>1.6260162601626018E-2</v>
      </c>
    </row>
    <row r="43" spans="1:11" x14ac:dyDescent="0.2">
      <c r="A43" s="197"/>
      <c r="B43" s="82" t="s">
        <v>87</v>
      </c>
      <c r="C43" s="64">
        <v>59.15</v>
      </c>
      <c r="D43" s="64">
        <v>3.43</v>
      </c>
      <c r="E43" s="64">
        <f>D43/C43</f>
        <v>5.798816568047338E-2</v>
      </c>
      <c r="F43" s="64">
        <v>3.95</v>
      </c>
      <c r="G43" s="64">
        <f>F43/C43</f>
        <v>6.6779374471682168E-2</v>
      </c>
      <c r="H43" s="64">
        <v>3.38</v>
      </c>
      <c r="I43" s="64">
        <f>H43/C43</f>
        <v>5.7142857142857141E-2</v>
      </c>
      <c r="J43" s="64">
        <v>3.4</v>
      </c>
      <c r="K43" s="64">
        <f>J43/C43</f>
        <v>5.7480980557903634E-2</v>
      </c>
    </row>
    <row r="44" spans="1:11" x14ac:dyDescent="0.2">
      <c r="A44" s="197"/>
      <c r="B44" s="82" t="s">
        <v>88</v>
      </c>
      <c r="C44" s="64">
        <v>440</v>
      </c>
      <c r="D44" s="64">
        <v>0.34</v>
      </c>
      <c r="E44" s="64">
        <f>D44/C44</f>
        <v>7.727272727272728E-4</v>
      </c>
      <c r="F44" s="64">
        <v>0.3</v>
      </c>
      <c r="G44" s="64">
        <f>F44/C44</f>
        <v>6.8181818181818176E-4</v>
      </c>
      <c r="H44" s="64">
        <v>0.28899999999999998</v>
      </c>
      <c r="I44" s="64">
        <f>H44/C44</f>
        <v>6.5681818181818181E-4</v>
      </c>
      <c r="J44" s="64">
        <v>0.34</v>
      </c>
      <c r="K44" s="64">
        <f>J44/C44</f>
        <v>7.727272727272728E-4</v>
      </c>
    </row>
    <row r="45" spans="1:11" ht="15.75" thickBot="1" x14ac:dyDescent="0.3">
      <c r="A45" s="207"/>
      <c r="B45" s="68" t="s">
        <v>74</v>
      </c>
      <c r="C45" s="69"/>
      <c r="D45" s="69">
        <f t="shared" ref="D45:K45" si="13">SUM(D42:D44)</f>
        <v>4.01</v>
      </c>
      <c r="E45" s="69">
        <f t="shared" si="13"/>
        <v>7.3770273816240059E-2</v>
      </c>
      <c r="F45" s="69">
        <f t="shared" si="13"/>
        <v>4.57</v>
      </c>
      <c r="G45" s="69">
        <f t="shared" si="13"/>
        <v>8.747370047088622E-2</v>
      </c>
      <c r="H45" s="69">
        <f t="shared" si="13"/>
        <v>3.9390000000000001</v>
      </c>
      <c r="I45" s="69">
        <f t="shared" si="13"/>
        <v>7.4685228795594638E-2</v>
      </c>
      <c r="J45" s="69">
        <f t="shared" si="13"/>
        <v>4</v>
      </c>
      <c r="K45" s="69">
        <f t="shared" si="13"/>
        <v>7.4513870432256921E-2</v>
      </c>
    </row>
    <row r="46" spans="1:11" ht="15.75" thickBot="1" x14ac:dyDescent="0.3">
      <c r="A46" s="85"/>
      <c r="B46" s="57"/>
      <c r="C46" s="58"/>
      <c r="D46" s="58"/>
      <c r="E46" s="58"/>
      <c r="F46" s="58"/>
      <c r="G46" s="58"/>
      <c r="H46" s="58"/>
      <c r="I46" s="58"/>
      <c r="J46" s="58"/>
      <c r="K46" s="58"/>
    </row>
    <row r="47" spans="1:11" ht="16.5" thickBot="1" x14ac:dyDescent="0.3">
      <c r="A47" s="63"/>
      <c r="B47" s="196" t="s">
        <v>74</v>
      </c>
      <c r="C47" s="196"/>
      <c r="D47" s="70">
        <f t="shared" ref="D47:K47" si="14">SUM(D18+D21+D32+D38+D41+D45)</f>
        <v>456.02</v>
      </c>
      <c r="E47" s="70">
        <f t="shared" si="14"/>
        <v>36.284396666177528</v>
      </c>
      <c r="F47" s="70">
        <f t="shared" si="14"/>
        <v>1075.1099999999999</v>
      </c>
      <c r="G47" s="70">
        <f t="shared" si="14"/>
        <v>75.269806958998203</v>
      </c>
      <c r="H47" s="70">
        <f t="shared" si="14"/>
        <v>590.7829999999999</v>
      </c>
      <c r="I47" s="70">
        <f t="shared" si="14"/>
        <v>33.515110538620661</v>
      </c>
      <c r="J47" s="70">
        <f t="shared" si="14"/>
        <v>645.4799999999999</v>
      </c>
      <c r="K47" s="70">
        <f t="shared" si="14"/>
        <v>36.572697980665048</v>
      </c>
    </row>
    <row r="48" spans="1:11" ht="15" x14ac:dyDescent="0.25">
      <c r="A48" s="86"/>
      <c r="B48" s="72"/>
      <c r="C48" s="73"/>
      <c r="D48" s="73"/>
      <c r="E48" s="73"/>
      <c r="F48" s="73"/>
      <c r="G48" s="73"/>
      <c r="H48" s="73"/>
      <c r="I48" s="73"/>
      <c r="J48" s="73"/>
      <c r="K48" s="73"/>
    </row>
    <row r="49" spans="1:11" ht="15" x14ac:dyDescent="0.25">
      <c r="A49" s="86"/>
      <c r="B49" s="72"/>
      <c r="C49" s="73"/>
      <c r="D49" s="73"/>
      <c r="E49" s="73"/>
      <c r="F49" s="73"/>
      <c r="G49" s="73"/>
      <c r="H49" s="73"/>
      <c r="I49" s="73"/>
      <c r="J49" s="73"/>
      <c r="K49" s="73"/>
    </row>
    <row r="50" spans="1:11" ht="18" x14ac:dyDescent="0.25">
      <c r="A50" s="87" t="s">
        <v>100</v>
      </c>
      <c r="B50" s="72"/>
      <c r="C50" s="73"/>
      <c r="D50" s="73"/>
      <c r="E50" s="73"/>
      <c r="F50" s="73"/>
      <c r="G50" s="73"/>
      <c r="H50" s="73"/>
      <c r="I50" s="73"/>
      <c r="J50" s="73"/>
      <c r="K50" s="73"/>
    </row>
    <row r="51" spans="1:11" ht="18" x14ac:dyDescent="0.25">
      <c r="A51" s="250"/>
      <c r="B51" s="253" t="s">
        <v>90</v>
      </c>
      <c r="C51" s="61"/>
      <c r="D51" s="255" t="s">
        <v>59</v>
      </c>
      <c r="E51" s="256"/>
      <c r="F51" s="256"/>
      <c r="G51" s="256"/>
      <c r="H51" s="256"/>
      <c r="I51" s="256"/>
      <c r="J51" s="256"/>
      <c r="K51" s="256"/>
    </row>
    <row r="52" spans="1:11" ht="18" x14ac:dyDescent="0.25">
      <c r="A52" s="251"/>
      <c r="B52" s="253"/>
      <c r="C52" s="61" t="s">
        <v>56</v>
      </c>
      <c r="D52" s="257" t="s">
        <v>63</v>
      </c>
      <c r="E52" s="258"/>
      <c r="F52" s="259" t="s">
        <v>64</v>
      </c>
      <c r="G52" s="260"/>
      <c r="H52" s="257" t="s">
        <v>65</v>
      </c>
      <c r="I52" s="258"/>
      <c r="J52" s="259" t="s">
        <v>66</v>
      </c>
      <c r="K52" s="260"/>
    </row>
    <row r="53" spans="1:11" ht="15.75" x14ac:dyDescent="0.25">
      <c r="A53" s="251"/>
      <c r="B53" s="254"/>
      <c r="C53" s="74" t="s">
        <v>57</v>
      </c>
      <c r="D53" s="75" t="s">
        <v>91</v>
      </c>
      <c r="E53" s="75" t="s">
        <v>92</v>
      </c>
      <c r="F53" s="76" t="s">
        <v>91</v>
      </c>
      <c r="G53" s="76" t="s">
        <v>92</v>
      </c>
      <c r="H53" s="75" t="s">
        <v>91</v>
      </c>
      <c r="I53" s="75" t="s">
        <v>92</v>
      </c>
      <c r="J53" s="76" t="s">
        <v>91</v>
      </c>
      <c r="K53" s="76" t="s">
        <v>92</v>
      </c>
    </row>
    <row r="54" spans="1:11" ht="19.5" thickBot="1" x14ac:dyDescent="0.3">
      <c r="A54" s="252"/>
      <c r="B54" s="88"/>
      <c r="C54" s="89" t="s">
        <v>62</v>
      </c>
      <c r="D54" s="79" t="s">
        <v>93</v>
      </c>
      <c r="E54" s="79"/>
      <c r="F54" s="80" t="s">
        <v>94</v>
      </c>
      <c r="G54" s="80"/>
      <c r="H54" s="79" t="s">
        <v>93</v>
      </c>
      <c r="I54" s="79"/>
      <c r="J54" s="80" t="s">
        <v>94</v>
      </c>
      <c r="K54" s="80"/>
    </row>
    <row r="55" spans="1:11" x14ac:dyDescent="0.2">
      <c r="A55" s="244" t="s">
        <v>14</v>
      </c>
      <c r="B55" s="82" t="s">
        <v>67</v>
      </c>
      <c r="C55" s="64">
        <v>577.89</v>
      </c>
      <c r="D55" s="64">
        <v>20.96</v>
      </c>
      <c r="E55" s="64">
        <f t="shared" ref="E55:E66" si="15">D55/C55</f>
        <v>3.6269878350551142E-2</v>
      </c>
      <c r="F55" s="64">
        <v>435.34</v>
      </c>
      <c r="G55" s="64">
        <f t="shared" ref="G55:G66" si="16">F55/C55</f>
        <v>0.75332675768744917</v>
      </c>
      <c r="H55" s="64">
        <v>2422.36</v>
      </c>
      <c r="I55" s="64">
        <f t="shared" ref="I55:I66" si="17">H55/C55</f>
        <v>4.1917319905172272</v>
      </c>
      <c r="J55" s="64">
        <v>7262.75</v>
      </c>
      <c r="K55" s="64">
        <f t="shared" ref="K55:K66" si="18">J55/C55</f>
        <v>12.567703196109987</v>
      </c>
    </row>
    <row r="56" spans="1:11" x14ac:dyDescent="0.2">
      <c r="A56" s="245"/>
      <c r="B56" s="82" t="s">
        <v>68</v>
      </c>
      <c r="C56" s="64">
        <v>76.16</v>
      </c>
      <c r="D56" s="64">
        <v>31.36</v>
      </c>
      <c r="E56" s="64">
        <f t="shared" si="15"/>
        <v>0.41176470588235298</v>
      </c>
      <c r="F56" s="64">
        <v>127.7</v>
      </c>
      <c r="G56" s="64">
        <f t="shared" si="16"/>
        <v>1.6767331932773111</v>
      </c>
      <c r="H56" s="64">
        <v>811.82</v>
      </c>
      <c r="I56" s="64">
        <f t="shared" si="17"/>
        <v>10.659401260504202</v>
      </c>
      <c r="J56" s="64">
        <v>1949.54</v>
      </c>
      <c r="K56" s="64">
        <f t="shared" si="18"/>
        <v>25.597951680672271</v>
      </c>
    </row>
    <row r="57" spans="1:11" x14ac:dyDescent="0.2">
      <c r="A57" s="245"/>
      <c r="B57" s="82" t="s">
        <v>17</v>
      </c>
      <c r="C57" s="64">
        <v>37.75</v>
      </c>
      <c r="D57" s="64">
        <v>0.68</v>
      </c>
      <c r="E57" s="64">
        <f t="shared" si="15"/>
        <v>1.8013245033112583E-2</v>
      </c>
      <c r="F57" s="64">
        <v>24.3</v>
      </c>
      <c r="G57" s="64">
        <f t="shared" si="16"/>
        <v>0.64370860927152318</v>
      </c>
      <c r="H57" s="64">
        <v>54.15</v>
      </c>
      <c r="I57" s="64">
        <f t="shared" si="17"/>
        <v>1.4344370860927151</v>
      </c>
      <c r="J57" s="64">
        <v>80.23</v>
      </c>
      <c r="K57" s="64">
        <f t="shared" si="18"/>
        <v>2.1252980132450334</v>
      </c>
    </row>
    <row r="58" spans="1:11" x14ac:dyDescent="0.2">
      <c r="A58" s="245"/>
      <c r="B58" s="83" t="s">
        <v>69</v>
      </c>
      <c r="C58" s="65">
        <v>6.94</v>
      </c>
      <c r="D58" s="65">
        <v>102.01</v>
      </c>
      <c r="E58" s="64">
        <f t="shared" si="15"/>
        <v>14.698847262247838</v>
      </c>
      <c r="F58" s="64">
        <v>398.82</v>
      </c>
      <c r="G58" s="64">
        <f t="shared" si="16"/>
        <v>57.466858789625356</v>
      </c>
      <c r="H58" s="64">
        <v>1152.8800000000001</v>
      </c>
      <c r="I58" s="64">
        <f t="shared" si="17"/>
        <v>166.12103746397696</v>
      </c>
      <c r="J58" s="64">
        <v>2711.94</v>
      </c>
      <c r="K58" s="64">
        <f t="shared" si="18"/>
        <v>390.76945244956772</v>
      </c>
    </row>
    <row r="59" spans="1:11" x14ac:dyDescent="0.2">
      <c r="A59" s="245"/>
      <c r="B59" s="82" t="s">
        <v>19</v>
      </c>
      <c r="C59" s="64">
        <v>2.2999999999999998</v>
      </c>
      <c r="D59" s="64">
        <v>3.52</v>
      </c>
      <c r="E59" s="64">
        <f t="shared" si="15"/>
        <v>1.5304347826086957</v>
      </c>
      <c r="F59" s="64">
        <v>7.36</v>
      </c>
      <c r="G59" s="64">
        <f t="shared" si="16"/>
        <v>3.2</v>
      </c>
      <c r="H59" s="64">
        <v>16.920000000000002</v>
      </c>
      <c r="I59" s="64">
        <f t="shared" si="17"/>
        <v>7.3565217391304358</v>
      </c>
      <c r="J59" s="64">
        <v>32.33</v>
      </c>
      <c r="K59" s="64">
        <f t="shared" si="18"/>
        <v>14.056521739130435</v>
      </c>
    </row>
    <row r="60" spans="1:11" x14ac:dyDescent="0.2">
      <c r="A60" s="245"/>
      <c r="B60" s="81" t="s">
        <v>20</v>
      </c>
      <c r="C60" s="64">
        <v>8.81</v>
      </c>
      <c r="D60" s="64">
        <v>4.34</v>
      </c>
      <c r="E60" s="64">
        <f t="shared" si="15"/>
        <v>0.49262202043132797</v>
      </c>
      <c r="F60" s="64">
        <v>19.18</v>
      </c>
      <c r="G60" s="64">
        <f t="shared" si="16"/>
        <v>2.177071509648127</v>
      </c>
      <c r="H60" s="64">
        <v>86.09</v>
      </c>
      <c r="I60" s="64">
        <f t="shared" si="17"/>
        <v>9.7718501702610663</v>
      </c>
      <c r="J60" s="64">
        <v>12.25</v>
      </c>
      <c r="K60" s="64">
        <f t="shared" si="18"/>
        <v>1.3904653802497162</v>
      </c>
    </row>
    <row r="61" spans="1:11" x14ac:dyDescent="0.2">
      <c r="A61" s="245"/>
      <c r="B61" s="82" t="s">
        <v>70</v>
      </c>
      <c r="C61" s="64">
        <v>37</v>
      </c>
      <c r="D61" s="64">
        <v>0.25</v>
      </c>
      <c r="E61" s="64">
        <f t="shared" si="15"/>
        <v>6.7567567567567571E-3</v>
      </c>
      <c r="F61" s="64">
        <v>0.66</v>
      </c>
      <c r="G61" s="64">
        <f t="shared" si="16"/>
        <v>1.783783783783784E-2</v>
      </c>
      <c r="H61" s="64">
        <v>5.04</v>
      </c>
      <c r="I61" s="64">
        <f t="shared" si="17"/>
        <v>0.13621621621621621</v>
      </c>
      <c r="J61" s="64">
        <v>7.32</v>
      </c>
      <c r="K61" s="64">
        <f t="shared" si="18"/>
        <v>0.19783783783783784</v>
      </c>
    </row>
    <row r="62" spans="1:11" x14ac:dyDescent="0.2">
      <c r="A62" s="245"/>
      <c r="B62" s="82" t="s">
        <v>71</v>
      </c>
      <c r="C62" s="64">
        <v>69.45</v>
      </c>
      <c r="D62" s="64">
        <v>2.74</v>
      </c>
      <c r="E62" s="64">
        <f t="shared" si="15"/>
        <v>3.9452843772498199E-2</v>
      </c>
      <c r="F62" s="64">
        <v>8.23</v>
      </c>
      <c r="G62" s="64">
        <f t="shared" si="16"/>
        <v>0.11850251979841613</v>
      </c>
      <c r="H62" s="64">
        <v>43.08</v>
      </c>
      <c r="I62" s="64">
        <f t="shared" si="17"/>
        <v>0.62030237580993519</v>
      </c>
      <c r="J62" s="64">
        <v>137.87</v>
      </c>
      <c r="K62" s="64">
        <f t="shared" si="18"/>
        <v>1.9851691864650827</v>
      </c>
    </row>
    <row r="63" spans="1:11" x14ac:dyDescent="0.2">
      <c r="A63" s="245"/>
      <c r="B63" s="82" t="s">
        <v>72</v>
      </c>
      <c r="C63" s="64">
        <v>60.17</v>
      </c>
      <c r="D63" s="64">
        <v>0.05</v>
      </c>
      <c r="E63" s="64">
        <f t="shared" si="15"/>
        <v>8.3097889313611434E-4</v>
      </c>
      <c r="F63" s="64">
        <v>0.04</v>
      </c>
      <c r="G63" s="64">
        <f t="shared" si="16"/>
        <v>6.6478311450889147E-4</v>
      </c>
      <c r="H63" s="64">
        <v>0.01</v>
      </c>
      <c r="I63" s="64">
        <f t="shared" si="17"/>
        <v>1.6619577862722287E-4</v>
      </c>
      <c r="J63" s="64">
        <v>0.68</v>
      </c>
      <c r="K63" s="64">
        <f t="shared" si="18"/>
        <v>1.1301312946651156E-2</v>
      </c>
    </row>
    <row r="64" spans="1:11" x14ac:dyDescent="0.2">
      <c r="A64" s="245"/>
      <c r="B64" s="82" t="s">
        <v>73</v>
      </c>
      <c r="C64" s="64">
        <v>12.49</v>
      </c>
      <c r="D64" s="64">
        <v>0.39</v>
      </c>
      <c r="E64" s="64">
        <f t="shared" si="15"/>
        <v>3.122497998398719E-2</v>
      </c>
      <c r="F64" s="64">
        <v>0.6</v>
      </c>
      <c r="G64" s="64">
        <f t="shared" si="16"/>
        <v>4.8038430744595677E-2</v>
      </c>
      <c r="H64" s="64">
        <v>0.62</v>
      </c>
      <c r="I64" s="64">
        <f t="shared" si="17"/>
        <v>4.9639711769415534E-2</v>
      </c>
      <c r="J64" s="64">
        <v>2.64</v>
      </c>
      <c r="K64" s="64">
        <f t="shared" si="18"/>
        <v>0.21136909527622097</v>
      </c>
    </row>
    <row r="65" spans="1:11" x14ac:dyDescent="0.2">
      <c r="A65" s="245"/>
      <c r="B65" s="82" t="s">
        <v>27</v>
      </c>
      <c r="C65" s="64">
        <v>15.49</v>
      </c>
      <c r="D65" s="64">
        <v>0.43</v>
      </c>
      <c r="E65" s="64">
        <f t="shared" si="15"/>
        <v>2.7759845061329891E-2</v>
      </c>
      <c r="F65" s="64">
        <v>0.47</v>
      </c>
      <c r="G65" s="64">
        <f t="shared" si="16"/>
        <v>3.0342156229825692E-2</v>
      </c>
      <c r="H65" s="64">
        <v>0.67</v>
      </c>
      <c r="I65" s="64">
        <f t="shared" si="17"/>
        <v>4.3253712072304717E-2</v>
      </c>
      <c r="J65" s="64">
        <v>1.58</v>
      </c>
      <c r="K65" s="64">
        <f t="shared" si="18"/>
        <v>0.10200129115558425</v>
      </c>
    </row>
    <row r="66" spans="1:11" x14ac:dyDescent="0.2">
      <c r="A66" s="245"/>
      <c r="B66" s="84" t="s">
        <v>28</v>
      </c>
      <c r="C66" s="67">
        <v>50</v>
      </c>
      <c r="D66" s="67">
        <v>0.44</v>
      </c>
      <c r="E66" s="64">
        <f t="shared" si="15"/>
        <v>8.8000000000000005E-3</v>
      </c>
      <c r="F66" s="67">
        <v>0.37</v>
      </c>
      <c r="G66" s="64">
        <f t="shared" si="16"/>
        <v>7.4000000000000003E-3</v>
      </c>
      <c r="H66" s="67">
        <v>0.69</v>
      </c>
      <c r="I66" s="64">
        <f t="shared" si="17"/>
        <v>1.38E-2</v>
      </c>
      <c r="J66" s="67">
        <v>1.07</v>
      </c>
      <c r="K66" s="64">
        <f t="shared" si="18"/>
        <v>2.1400000000000002E-2</v>
      </c>
    </row>
    <row r="67" spans="1:11" ht="15.75" thickBot="1" x14ac:dyDescent="0.3">
      <c r="A67" s="246"/>
      <c r="B67" s="68" t="s">
        <v>74</v>
      </c>
      <c r="C67" s="69"/>
      <c r="D67" s="69">
        <f t="shared" ref="D67:K67" si="19">SUM(D55:D66)</f>
        <v>167.17000000000002</v>
      </c>
      <c r="E67" s="69">
        <f t="shared" si="19"/>
        <v>17.302777299021585</v>
      </c>
      <c r="F67" s="69">
        <f t="shared" si="19"/>
        <v>1023.0699999999998</v>
      </c>
      <c r="G67" s="69">
        <f t="shared" si="19"/>
        <v>66.140484587234951</v>
      </c>
      <c r="H67" s="69">
        <f t="shared" si="19"/>
        <v>4594.3300000000008</v>
      </c>
      <c r="I67" s="69">
        <f t="shared" si="19"/>
        <v>200.39835792212909</v>
      </c>
      <c r="J67" s="69">
        <f t="shared" si="19"/>
        <v>12200.2</v>
      </c>
      <c r="K67" s="69">
        <f t="shared" si="19"/>
        <v>449.03647118265667</v>
      </c>
    </row>
    <row r="68" spans="1:11" x14ac:dyDescent="0.2">
      <c r="A68" s="244" t="s">
        <v>29</v>
      </c>
      <c r="B68" s="81" t="s">
        <v>75</v>
      </c>
      <c r="C68" s="62">
        <v>15</v>
      </c>
      <c r="D68" s="62">
        <v>1.33</v>
      </c>
      <c r="E68" s="62">
        <f>D68/C68</f>
        <v>8.8666666666666671E-2</v>
      </c>
      <c r="F68" s="62">
        <v>0.24</v>
      </c>
      <c r="G68" s="62">
        <f>F68/C68</f>
        <v>1.6E-2</v>
      </c>
      <c r="H68" s="62">
        <v>3</v>
      </c>
      <c r="I68" s="62">
        <f>H68/C68</f>
        <v>0.2</v>
      </c>
      <c r="J68" s="62">
        <v>5.42</v>
      </c>
      <c r="K68" s="62">
        <f>J68/C68</f>
        <v>0.36133333333333334</v>
      </c>
    </row>
    <row r="69" spans="1:11" x14ac:dyDescent="0.2">
      <c r="A69" s="197"/>
      <c r="B69" s="82" t="s">
        <v>76</v>
      </c>
      <c r="C69" s="64">
        <v>2917.19</v>
      </c>
      <c r="D69" s="64">
        <v>1.06</v>
      </c>
      <c r="E69" s="64">
        <f>D69/C69</f>
        <v>3.6336337365752659E-4</v>
      </c>
      <c r="F69" s="64">
        <v>0.23</v>
      </c>
      <c r="G69" s="64">
        <f>F69/C69</f>
        <v>7.8842996170972753E-5</v>
      </c>
      <c r="H69" s="64">
        <v>2.2000000000000002</v>
      </c>
      <c r="I69" s="64">
        <f>H69/C69</f>
        <v>7.5415039815713073E-4</v>
      </c>
      <c r="J69" s="64">
        <v>3.93</v>
      </c>
      <c r="K69" s="64">
        <f>J69/C69</f>
        <v>1.3471868476170562E-3</v>
      </c>
    </row>
    <row r="70" spans="1:11" ht="15.75" thickBot="1" x14ac:dyDescent="0.3">
      <c r="A70" s="207"/>
      <c r="B70" s="68" t="s">
        <v>74</v>
      </c>
      <c r="C70" s="69">
        <f t="shared" ref="C70:K70" si="20">SUM(C68:C69)</f>
        <v>2932.19</v>
      </c>
      <c r="D70" s="69">
        <f t="shared" si="20"/>
        <v>2.39</v>
      </c>
      <c r="E70" s="69">
        <f t="shared" si="20"/>
        <v>8.9030030040324198E-2</v>
      </c>
      <c r="F70" s="69">
        <f t="shared" si="20"/>
        <v>0.47</v>
      </c>
      <c r="G70" s="69">
        <f t="shared" si="20"/>
        <v>1.6078842996170972E-2</v>
      </c>
      <c r="H70" s="69">
        <f t="shared" si="20"/>
        <v>5.2</v>
      </c>
      <c r="I70" s="69">
        <f t="shared" si="20"/>
        <v>0.20075415039815714</v>
      </c>
      <c r="J70" s="69">
        <f t="shared" si="20"/>
        <v>9.35</v>
      </c>
      <c r="K70" s="69">
        <f t="shared" si="20"/>
        <v>0.36268052018095037</v>
      </c>
    </row>
    <row r="71" spans="1:11" x14ac:dyDescent="0.2">
      <c r="A71" s="244" t="s">
        <v>32</v>
      </c>
      <c r="B71" s="81" t="s">
        <v>35</v>
      </c>
      <c r="C71" s="62">
        <v>123</v>
      </c>
      <c r="D71" s="62">
        <v>997.08</v>
      </c>
      <c r="E71" s="62">
        <f t="shared" ref="E71:E80" si="21">D71/C71</f>
        <v>8.1063414634146351</v>
      </c>
      <c r="F71" s="62">
        <v>768.75</v>
      </c>
      <c r="G71" s="62">
        <f t="shared" ref="G71:G80" si="22">F71/C71</f>
        <v>6.25</v>
      </c>
      <c r="H71" s="62">
        <v>1306.73</v>
      </c>
      <c r="I71" s="62">
        <f t="shared" ref="I71:I80" si="23">H71/C71</f>
        <v>10.623821138211381</v>
      </c>
      <c r="J71" s="62">
        <v>426.48</v>
      </c>
      <c r="K71" s="62">
        <f t="shared" ref="K71:K80" si="24">J71/C71</f>
        <v>3.4673170731707317</v>
      </c>
    </row>
    <row r="72" spans="1:11" x14ac:dyDescent="0.2">
      <c r="A72" s="197"/>
      <c r="B72" s="82" t="s">
        <v>77</v>
      </c>
      <c r="C72" s="64">
        <v>1558.54</v>
      </c>
      <c r="D72" s="64">
        <v>107.62</v>
      </c>
      <c r="E72" s="64">
        <f t="shared" si="21"/>
        <v>6.9051804894324179E-2</v>
      </c>
      <c r="F72" s="64">
        <v>111.46</v>
      </c>
      <c r="G72" s="64">
        <f t="shared" si="22"/>
        <v>7.1515649261488318E-2</v>
      </c>
      <c r="H72" s="64">
        <v>109.96</v>
      </c>
      <c r="I72" s="64">
        <f t="shared" si="23"/>
        <v>7.0553210055564822E-2</v>
      </c>
      <c r="J72" s="64">
        <v>27.14</v>
      </c>
      <c r="K72" s="64">
        <f t="shared" si="24"/>
        <v>1.7413733365842392E-2</v>
      </c>
    </row>
    <row r="73" spans="1:11" x14ac:dyDescent="0.2">
      <c r="A73" s="197"/>
      <c r="B73" s="82" t="s">
        <v>78</v>
      </c>
      <c r="C73" s="64">
        <v>673.87</v>
      </c>
      <c r="D73" s="64">
        <v>33.33</v>
      </c>
      <c r="E73" s="64">
        <f t="shared" si="21"/>
        <v>4.9460578449849378E-2</v>
      </c>
      <c r="F73" s="64">
        <v>34.78</v>
      </c>
      <c r="G73" s="64">
        <f t="shared" si="22"/>
        <v>5.1612328787451589E-2</v>
      </c>
      <c r="H73" s="64">
        <v>37.020000000000003</v>
      </c>
      <c r="I73" s="64">
        <f t="shared" si="23"/>
        <v>5.4936412067609484E-2</v>
      </c>
      <c r="J73" s="64">
        <v>6.12</v>
      </c>
      <c r="K73" s="64">
        <f t="shared" si="24"/>
        <v>9.0818703904313892E-3</v>
      </c>
    </row>
    <row r="74" spans="1:11" x14ac:dyDescent="0.2">
      <c r="A74" s="197"/>
      <c r="B74" s="82" t="s">
        <v>79</v>
      </c>
      <c r="C74" s="64">
        <v>490.92</v>
      </c>
      <c r="D74" s="64">
        <v>0.32</v>
      </c>
      <c r="E74" s="64">
        <f t="shared" si="21"/>
        <v>6.5183736657703907E-4</v>
      </c>
      <c r="F74" s="64">
        <v>0.43</v>
      </c>
      <c r="G74" s="64">
        <f t="shared" si="22"/>
        <v>8.7590646133789613E-4</v>
      </c>
      <c r="H74" s="64">
        <v>0.61</v>
      </c>
      <c r="I74" s="64">
        <f t="shared" si="23"/>
        <v>1.2425649800374807E-3</v>
      </c>
      <c r="J74" s="64">
        <v>0.04</v>
      </c>
      <c r="K74" s="64">
        <f t="shared" si="24"/>
        <v>8.1479670822129884E-5</v>
      </c>
    </row>
    <row r="75" spans="1:11" x14ac:dyDescent="0.2">
      <c r="A75" s="197"/>
      <c r="B75" s="82" t="s">
        <v>95</v>
      </c>
      <c r="C75" s="64">
        <v>5432.51</v>
      </c>
      <c r="D75" s="64">
        <v>7.51</v>
      </c>
      <c r="E75" s="64">
        <f t="shared" si="21"/>
        <v>1.3824180719409628E-3</v>
      </c>
      <c r="F75" s="64">
        <v>2.13</v>
      </c>
      <c r="G75" s="64">
        <f t="shared" si="22"/>
        <v>3.9208395382613189E-4</v>
      </c>
      <c r="H75" s="64">
        <v>7.44</v>
      </c>
      <c r="I75" s="64">
        <f t="shared" si="23"/>
        <v>1.3695326837870525E-3</v>
      </c>
      <c r="J75" s="64">
        <v>0.09</v>
      </c>
      <c r="K75" s="64">
        <f t="shared" si="24"/>
        <v>1.6566927626456277E-5</v>
      </c>
    </row>
    <row r="76" spans="1:11" x14ac:dyDescent="0.2">
      <c r="A76" s="197"/>
      <c r="B76" s="82" t="s">
        <v>96</v>
      </c>
      <c r="C76" s="64">
        <v>123</v>
      </c>
      <c r="D76" s="64">
        <v>5.48</v>
      </c>
      <c r="E76" s="64">
        <f t="shared" si="21"/>
        <v>4.4552845528455287E-2</v>
      </c>
      <c r="F76" s="64">
        <v>5.67</v>
      </c>
      <c r="G76" s="64">
        <f t="shared" si="22"/>
        <v>4.6097560975609755E-2</v>
      </c>
      <c r="H76" s="64">
        <v>6.52</v>
      </c>
      <c r="I76" s="64">
        <f t="shared" si="23"/>
        <v>5.3008130081300807E-2</v>
      </c>
      <c r="J76" s="64">
        <v>15.04</v>
      </c>
      <c r="K76" s="64">
        <f t="shared" si="24"/>
        <v>0.12227642276422764</v>
      </c>
    </row>
    <row r="77" spans="1:11" x14ac:dyDescent="0.2">
      <c r="A77" s="197"/>
      <c r="B77" s="82" t="s">
        <v>97</v>
      </c>
      <c r="C77" s="64">
        <v>89.44</v>
      </c>
      <c r="D77" s="64">
        <v>4.95</v>
      </c>
      <c r="E77" s="64">
        <f t="shared" si="21"/>
        <v>5.5344364937388195E-2</v>
      </c>
      <c r="F77" s="64">
        <v>9.25</v>
      </c>
      <c r="G77" s="64">
        <f t="shared" si="22"/>
        <v>0.10342128801431127</v>
      </c>
      <c r="H77" s="64">
        <v>4.16</v>
      </c>
      <c r="I77" s="64">
        <f t="shared" si="23"/>
        <v>4.6511627906976744E-2</v>
      </c>
      <c r="J77" s="64">
        <v>1.97</v>
      </c>
      <c r="K77" s="64">
        <f t="shared" si="24"/>
        <v>2.2025939177101966E-2</v>
      </c>
    </row>
    <row r="78" spans="1:11" x14ac:dyDescent="0.2">
      <c r="A78" s="197"/>
      <c r="B78" s="82" t="s">
        <v>40</v>
      </c>
      <c r="C78" s="64">
        <v>400</v>
      </c>
      <c r="D78" s="64">
        <v>1.04</v>
      </c>
      <c r="E78" s="64">
        <f t="shared" si="21"/>
        <v>2.5999999999999999E-3</v>
      </c>
      <c r="F78" s="64">
        <v>1.22</v>
      </c>
      <c r="G78" s="64">
        <f t="shared" si="22"/>
        <v>3.0499999999999998E-3</v>
      </c>
      <c r="H78" s="64">
        <v>2.17</v>
      </c>
      <c r="I78" s="64">
        <f t="shared" si="23"/>
        <v>5.4250000000000001E-3</v>
      </c>
      <c r="J78" s="64">
        <v>2.37</v>
      </c>
      <c r="K78" s="64">
        <f t="shared" si="24"/>
        <v>5.9250000000000006E-3</v>
      </c>
    </row>
    <row r="79" spans="1:11" x14ac:dyDescent="0.2">
      <c r="A79" s="197"/>
      <c r="B79" s="82" t="s">
        <v>80</v>
      </c>
      <c r="C79" s="64">
        <v>27.91</v>
      </c>
      <c r="D79" s="64">
        <v>3.53</v>
      </c>
      <c r="E79" s="64">
        <f t="shared" si="21"/>
        <v>0.12647796488713722</v>
      </c>
      <c r="F79" s="64">
        <v>2.48</v>
      </c>
      <c r="G79" s="64">
        <f t="shared" si="22"/>
        <v>8.8857040487280547E-2</v>
      </c>
      <c r="H79" s="64">
        <v>1.8</v>
      </c>
      <c r="I79" s="64">
        <f t="shared" si="23"/>
        <v>6.4493013256897172E-2</v>
      </c>
      <c r="J79" s="64">
        <v>0.81</v>
      </c>
      <c r="K79" s="64">
        <f t="shared" si="24"/>
        <v>2.9021855965603728E-2</v>
      </c>
    </row>
    <row r="80" spans="1:11" x14ac:dyDescent="0.2">
      <c r="A80" s="197"/>
      <c r="B80" s="82" t="s">
        <v>42</v>
      </c>
      <c r="C80" s="64">
        <v>420</v>
      </c>
      <c r="D80" s="64">
        <v>0.08</v>
      </c>
      <c r="E80" s="64">
        <f t="shared" si="21"/>
        <v>1.9047619047619048E-4</v>
      </c>
      <c r="F80" s="64">
        <v>0.13</v>
      </c>
      <c r="G80" s="64">
        <f t="shared" si="22"/>
        <v>3.0952380952380956E-4</v>
      </c>
      <c r="H80" s="64">
        <v>0.37</v>
      </c>
      <c r="I80" s="64">
        <f t="shared" si="23"/>
        <v>8.8095238095238092E-4</v>
      </c>
      <c r="J80" s="64">
        <v>0.02</v>
      </c>
      <c r="K80" s="64">
        <f t="shared" si="24"/>
        <v>4.761904761904762E-5</v>
      </c>
    </row>
    <row r="81" spans="1:11" ht="15.75" thickBot="1" x14ac:dyDescent="0.3">
      <c r="A81" s="207"/>
      <c r="B81" s="68" t="s">
        <v>74</v>
      </c>
      <c r="C81" s="69"/>
      <c r="D81" s="69">
        <f t="shared" ref="D81:K81" si="25">SUM(D71:D80)</f>
        <v>1160.9399999999998</v>
      </c>
      <c r="E81" s="69">
        <f t="shared" si="25"/>
        <v>8.4560537537407825</v>
      </c>
      <c r="F81" s="69">
        <f t="shared" si="25"/>
        <v>936.3</v>
      </c>
      <c r="G81" s="69">
        <f t="shared" si="25"/>
        <v>6.6161313817508276</v>
      </c>
      <c r="H81" s="69">
        <f t="shared" si="25"/>
        <v>1476.78</v>
      </c>
      <c r="I81" s="69">
        <f t="shared" si="25"/>
        <v>10.922241581624508</v>
      </c>
      <c r="J81" s="69">
        <f t="shared" si="25"/>
        <v>480.08000000000004</v>
      </c>
      <c r="K81" s="69">
        <f t="shared" si="25"/>
        <v>3.6732075604800061</v>
      </c>
    </row>
    <row r="82" spans="1:11" x14ac:dyDescent="0.2">
      <c r="A82" s="244" t="s">
        <v>43</v>
      </c>
      <c r="B82" s="81" t="s">
        <v>81</v>
      </c>
      <c r="C82" s="62">
        <v>206.09</v>
      </c>
      <c r="D82" s="62">
        <v>42.33</v>
      </c>
      <c r="E82" s="62">
        <f>D82/C82</f>
        <v>0.20539570090737055</v>
      </c>
      <c r="F82" s="62">
        <v>30.63</v>
      </c>
      <c r="G82" s="62">
        <f>F82/C82</f>
        <v>0.14862438740356154</v>
      </c>
      <c r="H82" s="62">
        <v>4.3099999999999996</v>
      </c>
      <c r="I82" s="62">
        <f>H82/C82</f>
        <v>2.0913193265078362E-2</v>
      </c>
      <c r="J82" s="62">
        <v>1.95</v>
      </c>
      <c r="K82" s="62">
        <f>J82/C82</f>
        <v>9.4618855839681687E-3</v>
      </c>
    </row>
    <row r="83" spans="1:11" x14ac:dyDescent="0.2">
      <c r="A83" s="197"/>
      <c r="B83" s="82" t="s">
        <v>98</v>
      </c>
      <c r="C83" s="64">
        <v>1.28</v>
      </c>
      <c r="D83" s="64">
        <v>49.76</v>
      </c>
      <c r="E83" s="64">
        <f>D83/C83</f>
        <v>38.875</v>
      </c>
      <c r="F83" s="64">
        <v>55.55</v>
      </c>
      <c r="G83" s="64">
        <f>F83/C83</f>
        <v>43.3984375</v>
      </c>
      <c r="H83" s="64">
        <v>39.42</v>
      </c>
      <c r="I83" s="64">
        <f>H83/C83</f>
        <v>30.796875</v>
      </c>
      <c r="J83" s="64">
        <v>7.54</v>
      </c>
      <c r="K83" s="64">
        <f>J83/C83</f>
        <v>5.890625</v>
      </c>
    </row>
    <row r="84" spans="1:11" x14ac:dyDescent="0.2">
      <c r="A84" s="197"/>
      <c r="B84" s="82" t="s">
        <v>82</v>
      </c>
      <c r="C84" s="64">
        <v>2.06</v>
      </c>
      <c r="D84" s="64">
        <v>10.78</v>
      </c>
      <c r="E84" s="64">
        <f>D84/C84</f>
        <v>5.233009708737864</v>
      </c>
      <c r="F84" s="64">
        <v>10.18</v>
      </c>
      <c r="G84" s="64">
        <f>F84/C84</f>
        <v>4.941747572815534</v>
      </c>
      <c r="H84" s="64">
        <v>1.96</v>
      </c>
      <c r="I84" s="64">
        <f>H84/C84</f>
        <v>0.95145631067961156</v>
      </c>
      <c r="J84" s="64">
        <v>0.13</v>
      </c>
      <c r="K84" s="64">
        <f>J84/C84</f>
        <v>6.3106796116504854E-2</v>
      </c>
    </row>
    <row r="85" spans="1:11" x14ac:dyDescent="0.2">
      <c r="A85" s="197"/>
      <c r="B85" s="82" t="s">
        <v>83</v>
      </c>
      <c r="C85" s="64">
        <v>0.48</v>
      </c>
      <c r="D85" s="64">
        <v>1.68</v>
      </c>
      <c r="E85" s="64">
        <f>D85/C85</f>
        <v>3.5</v>
      </c>
      <c r="F85" s="64">
        <v>1.4</v>
      </c>
      <c r="G85" s="64">
        <f>F85/C85</f>
        <v>2.9166666666666665</v>
      </c>
      <c r="H85" s="64">
        <v>0.52</v>
      </c>
      <c r="I85" s="64">
        <f>H85/C85</f>
        <v>1.0833333333333335</v>
      </c>
      <c r="J85" s="64">
        <v>0.01</v>
      </c>
      <c r="K85" s="64">
        <f>J85/C85</f>
        <v>2.0833333333333336E-2</v>
      </c>
    </row>
    <row r="86" spans="1:11" x14ac:dyDescent="0.2">
      <c r="A86" s="197"/>
      <c r="B86" s="84" t="s">
        <v>99</v>
      </c>
      <c r="C86" s="67">
        <v>2183.09</v>
      </c>
      <c r="D86" s="67">
        <v>1.55</v>
      </c>
      <c r="E86" s="64">
        <f>D86/C86</f>
        <v>7.1000279420454495E-4</v>
      </c>
      <c r="F86" s="67">
        <v>1.68</v>
      </c>
      <c r="G86" s="64">
        <f>F86/C86</f>
        <v>7.6955141565395835E-4</v>
      </c>
      <c r="H86" s="67">
        <v>0.16</v>
      </c>
      <c r="I86" s="64">
        <f>H86/C86</f>
        <v>7.3290611014662705E-5</v>
      </c>
      <c r="J86" s="67">
        <v>0.15</v>
      </c>
      <c r="K86" s="64">
        <f>J86/C86</f>
        <v>6.8709947826246277E-5</v>
      </c>
    </row>
    <row r="87" spans="1:11" ht="15.75" thickBot="1" x14ac:dyDescent="0.3">
      <c r="A87" s="207"/>
      <c r="B87" s="68" t="s">
        <v>74</v>
      </c>
      <c r="C87" s="69"/>
      <c r="D87" s="69">
        <f t="shared" ref="D87:K87" si="26">SUM(D82:D86)</f>
        <v>106.10000000000001</v>
      </c>
      <c r="E87" s="69">
        <f t="shared" si="26"/>
        <v>47.814115412439435</v>
      </c>
      <c r="F87" s="69">
        <f t="shared" si="26"/>
        <v>99.44</v>
      </c>
      <c r="G87" s="69">
        <f t="shared" si="26"/>
        <v>51.40624567830141</v>
      </c>
      <c r="H87" s="69">
        <f t="shared" si="26"/>
        <v>46.370000000000005</v>
      </c>
      <c r="I87" s="69">
        <f t="shared" si="26"/>
        <v>32.852651127889033</v>
      </c>
      <c r="J87" s="69">
        <f t="shared" si="26"/>
        <v>9.7800000000000011</v>
      </c>
      <c r="K87" s="69">
        <f t="shared" si="26"/>
        <v>5.984095724981632</v>
      </c>
    </row>
    <row r="88" spans="1:11" x14ac:dyDescent="0.2">
      <c r="A88" s="244" t="s">
        <v>49</v>
      </c>
      <c r="B88" s="81" t="s">
        <v>50</v>
      </c>
      <c r="C88" s="62">
        <v>12.21</v>
      </c>
      <c r="D88" s="62">
        <v>66.819999999999993</v>
      </c>
      <c r="E88" s="62">
        <f>D88/C88</f>
        <v>5.472563472563472</v>
      </c>
      <c r="F88" s="62">
        <v>43.22</v>
      </c>
      <c r="G88" s="62">
        <f>F88/C88</f>
        <v>3.5397215397215396</v>
      </c>
      <c r="H88" s="62">
        <v>74.8</v>
      </c>
      <c r="I88" s="62">
        <f>H88/C88</f>
        <v>6.1261261261261257</v>
      </c>
      <c r="J88" s="62">
        <v>2.4700000000000002</v>
      </c>
      <c r="K88" s="62">
        <f>J88/C88</f>
        <v>0.2022932022932023</v>
      </c>
    </row>
    <row r="89" spans="1:11" x14ac:dyDescent="0.2">
      <c r="A89" s="197"/>
      <c r="B89" s="82" t="s">
        <v>84</v>
      </c>
      <c r="C89" s="64">
        <v>6.2</v>
      </c>
      <c r="D89" s="64">
        <v>13.4</v>
      </c>
      <c r="E89" s="64">
        <f>D89/C89</f>
        <v>2.161290322580645</v>
      </c>
      <c r="F89" s="64">
        <v>7.31</v>
      </c>
      <c r="G89" s="64">
        <f>F89/C89</f>
        <v>1.1790322580645161</v>
      </c>
      <c r="H89" s="64">
        <v>4.6900000000000004</v>
      </c>
      <c r="I89" s="64">
        <f>H89/C89</f>
        <v>0.75645161290322582</v>
      </c>
      <c r="J89" s="64">
        <v>7.0000000000000007E-2</v>
      </c>
      <c r="K89" s="64">
        <f>J89/C89</f>
        <v>1.1290322580645162E-2</v>
      </c>
    </row>
    <row r="90" spans="1:11" ht="15.75" thickBot="1" x14ac:dyDescent="0.3">
      <c r="A90" s="198"/>
      <c r="B90" s="68" t="s">
        <v>74</v>
      </c>
      <c r="C90" s="69"/>
      <c r="D90" s="69">
        <f t="shared" ref="D90:K90" si="27">SUM(D88:D89)</f>
        <v>80.22</v>
      </c>
      <c r="E90" s="69">
        <f t="shared" si="27"/>
        <v>7.633853795144117</v>
      </c>
      <c r="F90" s="69">
        <f t="shared" si="27"/>
        <v>50.53</v>
      </c>
      <c r="G90" s="69">
        <f t="shared" si="27"/>
        <v>4.7187537977860554</v>
      </c>
      <c r="H90" s="69">
        <f t="shared" si="27"/>
        <v>79.489999999999995</v>
      </c>
      <c r="I90" s="69">
        <f t="shared" si="27"/>
        <v>6.8825777390293519</v>
      </c>
      <c r="J90" s="69">
        <f t="shared" si="27"/>
        <v>2.54</v>
      </c>
      <c r="K90" s="69">
        <f t="shared" si="27"/>
        <v>0.21358352487384746</v>
      </c>
    </row>
    <row r="91" spans="1:11" x14ac:dyDescent="0.2">
      <c r="A91" s="247" t="s">
        <v>85</v>
      </c>
      <c r="B91" s="81" t="s">
        <v>86</v>
      </c>
      <c r="C91" s="62">
        <v>15.99</v>
      </c>
      <c r="D91" s="62">
        <v>7.0000000000000007E-2</v>
      </c>
      <c r="E91" s="62">
        <f>D91/C91</f>
        <v>4.3777360850531582E-3</v>
      </c>
      <c r="F91" s="62">
        <v>0.09</v>
      </c>
      <c r="G91" s="62">
        <f>F91/C91</f>
        <v>5.6285178236397749E-3</v>
      </c>
      <c r="H91" s="62">
        <v>0.12</v>
      </c>
      <c r="I91" s="62">
        <f>H91/C91</f>
        <v>7.5046904315196998E-3</v>
      </c>
      <c r="J91" s="62">
        <v>20.87</v>
      </c>
      <c r="K91" s="62">
        <f>J91/C91</f>
        <v>1.3051907442151345</v>
      </c>
    </row>
    <row r="92" spans="1:11" x14ac:dyDescent="0.2">
      <c r="A92" s="197"/>
      <c r="B92" s="82" t="s">
        <v>87</v>
      </c>
      <c r="C92" s="64">
        <v>59.15</v>
      </c>
      <c r="D92" s="64">
        <v>1.1000000000000001</v>
      </c>
      <c r="E92" s="64">
        <f>D92/C92</f>
        <v>1.8596787827557061E-2</v>
      </c>
      <c r="F92" s="64">
        <v>0.9</v>
      </c>
      <c r="G92" s="64">
        <f>F92/C92</f>
        <v>1.5215553677092139E-2</v>
      </c>
      <c r="H92" s="64">
        <v>1.89</v>
      </c>
      <c r="I92" s="64">
        <f>H92/C92</f>
        <v>3.1952662721893489E-2</v>
      </c>
      <c r="J92" s="64">
        <v>2.83</v>
      </c>
      <c r="K92" s="64">
        <f>J92/C92</f>
        <v>4.7844463229078614E-2</v>
      </c>
    </row>
    <row r="93" spans="1:11" x14ac:dyDescent="0.2">
      <c r="A93" s="197"/>
      <c r="B93" s="82" t="s">
        <v>88</v>
      </c>
      <c r="C93" s="64">
        <v>440</v>
      </c>
      <c r="D93" s="64">
        <v>0.06</v>
      </c>
      <c r="E93" s="64">
        <f>D93/C93</f>
        <v>1.3636363636363637E-4</v>
      </c>
      <c r="F93" s="64">
        <v>0.03</v>
      </c>
      <c r="G93" s="64">
        <f>F93/C93</f>
        <v>6.8181818181818184E-5</v>
      </c>
      <c r="H93" s="64">
        <v>0.09</v>
      </c>
      <c r="I93" s="64">
        <f>H93/C93</f>
        <v>2.0454545454545454E-4</v>
      </c>
      <c r="J93" s="64">
        <v>0.47</v>
      </c>
      <c r="K93" s="64">
        <f>J93/C93</f>
        <v>1.0681818181818182E-3</v>
      </c>
    </row>
    <row r="94" spans="1:11" ht="15.75" thickBot="1" x14ac:dyDescent="0.3">
      <c r="A94" s="207"/>
      <c r="B94" s="68" t="s">
        <v>74</v>
      </c>
      <c r="C94" s="69"/>
      <c r="D94" s="69">
        <f t="shared" ref="D94:K94" si="28">SUM(D91:D93)</f>
        <v>1.2300000000000002</v>
      </c>
      <c r="E94" s="69">
        <f t="shared" si="28"/>
        <v>2.3110887548973856E-2</v>
      </c>
      <c r="F94" s="69">
        <f t="shared" si="28"/>
        <v>1.02</v>
      </c>
      <c r="G94" s="69">
        <f t="shared" si="28"/>
        <v>2.0912253318913731E-2</v>
      </c>
      <c r="H94" s="69">
        <f t="shared" si="28"/>
        <v>2.0999999999999996</v>
      </c>
      <c r="I94" s="69">
        <f t="shared" si="28"/>
        <v>3.9661898607958643E-2</v>
      </c>
      <c r="J94" s="69">
        <f t="shared" si="28"/>
        <v>24.17</v>
      </c>
      <c r="K94" s="69">
        <f t="shared" si="28"/>
        <v>1.354103389262395</v>
      </c>
    </row>
    <row r="95" spans="1:11" ht="15.75" thickBot="1" x14ac:dyDescent="0.3">
      <c r="A95" s="85"/>
      <c r="B95" s="57"/>
      <c r="C95" s="58"/>
      <c r="D95" s="58"/>
      <c r="E95" s="58"/>
      <c r="F95" s="58"/>
      <c r="G95" s="58"/>
      <c r="H95" s="58"/>
      <c r="I95" s="58"/>
      <c r="J95" s="58"/>
      <c r="K95" s="58"/>
    </row>
    <row r="96" spans="1:11" ht="16.5" thickBot="1" x14ac:dyDescent="0.3">
      <c r="A96" s="63"/>
      <c r="B96" s="196" t="s">
        <v>74</v>
      </c>
      <c r="C96" s="196"/>
      <c r="D96" s="70">
        <f t="shared" ref="D96:J96" si="29">SUM(D67+D70+D81+D87+D90+D94)</f>
        <v>1518.0499999999997</v>
      </c>
      <c r="E96" s="70">
        <f>SUM(E67+E70+E81+E87+E90+E94)</f>
        <v>81.31894117793523</v>
      </c>
      <c r="F96" s="70">
        <f t="shared" si="29"/>
        <v>2110.83</v>
      </c>
      <c r="G96" s="70">
        <f>SUM(G67+G70+G81+G87+G90+G94)</f>
        <v>128.91860654138836</v>
      </c>
      <c r="H96" s="70">
        <f t="shared" si="29"/>
        <v>6204.27</v>
      </c>
      <c r="I96" s="70">
        <f>SUM(I67+I70+I81+I87+I90+I94)</f>
        <v>251.29624441967812</v>
      </c>
      <c r="J96" s="70">
        <f t="shared" si="29"/>
        <v>12726.120000000003</v>
      </c>
      <c r="K96" s="70">
        <f>SUM(K67+K70+K81+K87+K90+K94)</f>
        <v>460.6241419024355</v>
      </c>
    </row>
    <row r="97" spans="1:11" ht="15" x14ac:dyDescent="0.25">
      <c r="A97" s="71"/>
      <c r="B97" s="72"/>
      <c r="C97" s="73"/>
      <c r="D97" s="73"/>
      <c r="E97" s="73"/>
      <c r="F97" s="73"/>
      <c r="G97" s="73"/>
      <c r="H97" s="73"/>
      <c r="I97" s="73"/>
      <c r="J97" s="73"/>
      <c r="K97" s="73"/>
    </row>
    <row r="98" spans="1:11" ht="15" x14ac:dyDescent="0.25">
      <c r="A98" s="71"/>
      <c r="B98" s="72"/>
      <c r="C98" s="73"/>
      <c r="D98" s="73"/>
      <c r="E98" s="73"/>
      <c r="F98" s="73"/>
      <c r="G98" s="73"/>
      <c r="H98" s="73"/>
      <c r="I98" s="73"/>
      <c r="J98" s="73"/>
      <c r="K98" s="73"/>
    </row>
    <row r="99" spans="1:11" ht="18" x14ac:dyDescent="0.25">
      <c r="A99" s="56" t="s">
        <v>101</v>
      </c>
      <c r="B99" s="72"/>
      <c r="C99" s="73"/>
      <c r="D99" s="73"/>
      <c r="E99" s="73"/>
      <c r="F99" s="73"/>
      <c r="G99" s="73"/>
      <c r="H99" s="73"/>
      <c r="I99" s="73"/>
      <c r="J99" s="73"/>
      <c r="K99" s="73"/>
    </row>
    <row r="100" spans="1:11" ht="18" x14ac:dyDescent="0.25">
      <c r="A100" s="264"/>
      <c r="B100" s="267" t="s">
        <v>90</v>
      </c>
      <c r="C100" s="90"/>
      <c r="D100" s="269" t="s">
        <v>60</v>
      </c>
      <c r="E100" s="256"/>
      <c r="F100" s="256"/>
      <c r="G100" s="256"/>
      <c r="H100" s="256"/>
      <c r="I100" s="256"/>
      <c r="J100" s="256"/>
      <c r="K100" s="256"/>
    </row>
    <row r="101" spans="1:11" ht="18" x14ac:dyDescent="0.25">
      <c r="A101" s="265"/>
      <c r="B101" s="267"/>
      <c r="C101" s="90" t="s">
        <v>56</v>
      </c>
      <c r="D101" s="270" t="s">
        <v>63</v>
      </c>
      <c r="E101" s="271"/>
      <c r="F101" s="272" t="s">
        <v>64</v>
      </c>
      <c r="G101" s="273"/>
      <c r="H101" s="270" t="s">
        <v>65</v>
      </c>
      <c r="I101" s="271"/>
      <c r="J101" s="259" t="s">
        <v>66</v>
      </c>
      <c r="K101" s="260"/>
    </row>
    <row r="102" spans="1:11" ht="15.75" x14ac:dyDescent="0.25">
      <c r="A102" s="265"/>
      <c r="B102" s="268"/>
      <c r="C102" s="91" t="s">
        <v>57</v>
      </c>
      <c r="D102" s="92" t="s">
        <v>91</v>
      </c>
      <c r="E102" s="93" t="s">
        <v>92</v>
      </c>
      <c r="F102" s="94" t="s">
        <v>91</v>
      </c>
      <c r="G102" s="95" t="s">
        <v>92</v>
      </c>
      <c r="H102" s="92" t="s">
        <v>91</v>
      </c>
      <c r="I102" s="93" t="s">
        <v>92</v>
      </c>
      <c r="J102" s="94" t="s">
        <v>91</v>
      </c>
      <c r="K102" s="96" t="s">
        <v>92</v>
      </c>
    </row>
    <row r="103" spans="1:11" ht="19.5" thickBot="1" x14ac:dyDescent="0.3">
      <c r="A103" s="266"/>
      <c r="B103" s="97"/>
      <c r="C103" s="98" t="s">
        <v>62</v>
      </c>
      <c r="D103" s="99" t="s">
        <v>93</v>
      </c>
      <c r="E103" s="100"/>
      <c r="F103" s="101" t="s">
        <v>94</v>
      </c>
      <c r="G103" s="102"/>
      <c r="H103" s="99" t="s">
        <v>93</v>
      </c>
      <c r="I103" s="100"/>
      <c r="J103" s="103" t="s">
        <v>94</v>
      </c>
      <c r="K103" s="104"/>
    </row>
    <row r="104" spans="1:11" x14ac:dyDescent="0.2">
      <c r="A104" s="274" t="s">
        <v>14</v>
      </c>
      <c r="B104" s="105" t="s">
        <v>67</v>
      </c>
      <c r="C104" s="106">
        <v>577.89</v>
      </c>
      <c r="D104" s="107">
        <v>15.82</v>
      </c>
      <c r="E104" s="106">
        <f t="shared" ref="E104:E115" si="30">D104/C104</f>
        <v>2.7375452075654536E-2</v>
      </c>
      <c r="F104" s="108">
        <v>17.510000000000002</v>
      </c>
      <c r="G104" s="106">
        <f t="shared" ref="G104:G115" si="31">F104/C104</f>
        <v>3.0299884060980466E-2</v>
      </c>
      <c r="H104" s="108">
        <v>233.66</v>
      </c>
      <c r="I104" s="106">
        <f t="shared" ref="I104:I115" si="32">H104/C104</f>
        <v>0.40433300455103915</v>
      </c>
      <c r="J104" s="107">
        <v>2359.11</v>
      </c>
      <c r="K104" s="109">
        <f t="shared" ref="K104:K115" si="33">J104/C104</f>
        <v>4.0822820952084307</v>
      </c>
    </row>
    <row r="105" spans="1:11" x14ac:dyDescent="0.2">
      <c r="A105" s="275"/>
      <c r="B105" s="105" t="s">
        <v>68</v>
      </c>
      <c r="C105" s="106">
        <v>76.16</v>
      </c>
      <c r="D105" s="107">
        <v>39.909999999999997</v>
      </c>
      <c r="E105" s="106">
        <f t="shared" si="30"/>
        <v>0.52402836134453779</v>
      </c>
      <c r="F105" s="108">
        <v>26.72</v>
      </c>
      <c r="G105" s="106">
        <f t="shared" si="31"/>
        <v>0.35084033613445376</v>
      </c>
      <c r="H105" s="108">
        <v>131.22200000000001</v>
      </c>
      <c r="I105" s="106">
        <f t="shared" si="32"/>
        <v>1.7229779411764707</v>
      </c>
      <c r="J105" s="107">
        <v>1291.3499999999999</v>
      </c>
      <c r="K105" s="109">
        <f t="shared" si="33"/>
        <v>16.955751050420169</v>
      </c>
    </row>
    <row r="106" spans="1:11" x14ac:dyDescent="0.2">
      <c r="A106" s="275"/>
      <c r="B106" s="105" t="s">
        <v>17</v>
      </c>
      <c r="C106" s="106">
        <v>37.75</v>
      </c>
      <c r="D106" s="107">
        <v>28.63</v>
      </c>
      <c r="E106" s="106">
        <f t="shared" si="30"/>
        <v>0.75841059602649008</v>
      </c>
      <c r="F106" s="108">
        <v>26.35</v>
      </c>
      <c r="G106" s="106">
        <f t="shared" si="31"/>
        <v>0.69801324503311257</v>
      </c>
      <c r="H106" s="108">
        <v>31.09</v>
      </c>
      <c r="I106" s="106">
        <f t="shared" si="32"/>
        <v>0.82357615894039737</v>
      </c>
      <c r="J106" s="107">
        <v>116.85</v>
      </c>
      <c r="K106" s="109">
        <f t="shared" si="33"/>
        <v>3.0953642384105957</v>
      </c>
    </row>
    <row r="107" spans="1:11" x14ac:dyDescent="0.2">
      <c r="A107" s="275"/>
      <c r="B107" s="110" t="s">
        <v>69</v>
      </c>
      <c r="C107" s="111">
        <v>6.94</v>
      </c>
      <c r="D107" s="112">
        <v>196.56</v>
      </c>
      <c r="E107" s="106">
        <f t="shared" si="30"/>
        <v>28.322766570605186</v>
      </c>
      <c r="F107" s="108">
        <v>103.49</v>
      </c>
      <c r="G107" s="106">
        <f t="shared" si="31"/>
        <v>14.912103746397692</v>
      </c>
      <c r="H107" s="108">
        <v>623.46</v>
      </c>
      <c r="I107" s="106">
        <f t="shared" si="32"/>
        <v>89.835734870316998</v>
      </c>
      <c r="J107" s="107">
        <v>2183.7600000000002</v>
      </c>
      <c r="K107" s="109">
        <f t="shared" si="33"/>
        <v>314.6628242074928</v>
      </c>
    </row>
    <row r="108" spans="1:11" x14ac:dyDescent="0.2">
      <c r="A108" s="275"/>
      <c r="B108" s="105" t="s">
        <v>19</v>
      </c>
      <c r="C108" s="106">
        <v>2.2999999999999998</v>
      </c>
      <c r="D108" s="107">
        <v>11.2</v>
      </c>
      <c r="E108" s="106">
        <f t="shared" si="30"/>
        <v>4.8695652173913047</v>
      </c>
      <c r="F108" s="108">
        <v>15.15</v>
      </c>
      <c r="G108" s="106">
        <f t="shared" si="31"/>
        <v>6.5869565217391308</v>
      </c>
      <c r="H108" s="108">
        <v>9.4</v>
      </c>
      <c r="I108" s="106">
        <f t="shared" si="32"/>
        <v>4.0869565217391308</v>
      </c>
      <c r="J108" s="107">
        <v>36.75</v>
      </c>
      <c r="K108" s="109">
        <f t="shared" si="33"/>
        <v>15.978260869565219</v>
      </c>
    </row>
    <row r="109" spans="1:11" x14ac:dyDescent="0.2">
      <c r="A109" s="275"/>
      <c r="B109" s="113" t="s">
        <v>20</v>
      </c>
      <c r="C109" s="106">
        <v>8.81</v>
      </c>
      <c r="D109" s="107">
        <v>10.15</v>
      </c>
      <c r="E109" s="106">
        <f t="shared" si="30"/>
        <v>1.152099886492622</v>
      </c>
      <c r="F109" s="108">
        <v>8.5</v>
      </c>
      <c r="G109" s="106">
        <f t="shared" si="31"/>
        <v>0.96481271282633363</v>
      </c>
      <c r="H109" s="108">
        <v>52.16</v>
      </c>
      <c r="I109" s="106">
        <f t="shared" si="32"/>
        <v>5.9205448354143009</v>
      </c>
      <c r="J109" s="107">
        <v>83.05</v>
      </c>
      <c r="K109" s="109">
        <f t="shared" si="33"/>
        <v>9.426787741203178</v>
      </c>
    </row>
    <row r="110" spans="1:11" x14ac:dyDescent="0.2">
      <c r="A110" s="275"/>
      <c r="B110" s="105" t="s">
        <v>70</v>
      </c>
      <c r="C110" s="106">
        <v>37</v>
      </c>
      <c r="D110" s="107">
        <v>0.68</v>
      </c>
      <c r="E110" s="106">
        <f t="shared" si="30"/>
        <v>1.8378378378378378E-2</v>
      </c>
      <c r="F110" s="108">
        <v>0.17</v>
      </c>
      <c r="G110" s="106">
        <f t="shared" si="31"/>
        <v>4.5945945945945945E-3</v>
      </c>
      <c r="H110" s="108">
        <v>5.51</v>
      </c>
      <c r="I110" s="106">
        <f t="shared" si="32"/>
        <v>0.14891891891891892</v>
      </c>
      <c r="J110" s="107">
        <v>7.43</v>
      </c>
      <c r="K110" s="109">
        <f t="shared" si="33"/>
        <v>0.20081081081081081</v>
      </c>
    </row>
    <row r="111" spans="1:11" x14ac:dyDescent="0.2">
      <c r="A111" s="275"/>
      <c r="B111" s="105" t="s">
        <v>71</v>
      </c>
      <c r="C111" s="106">
        <v>69.45</v>
      </c>
      <c r="D111" s="107">
        <v>21.38</v>
      </c>
      <c r="E111" s="106">
        <f t="shared" si="30"/>
        <v>0.30784737221022318</v>
      </c>
      <c r="F111" s="108">
        <v>17.16</v>
      </c>
      <c r="G111" s="106">
        <f t="shared" si="31"/>
        <v>0.24708423326133908</v>
      </c>
      <c r="H111" s="108">
        <v>153.84</v>
      </c>
      <c r="I111" s="106">
        <f t="shared" si="32"/>
        <v>2.2151187904967604</v>
      </c>
      <c r="J111" s="107">
        <v>155.82</v>
      </c>
      <c r="K111" s="109">
        <f t="shared" si="33"/>
        <v>2.2436285097192221</v>
      </c>
    </row>
    <row r="112" spans="1:11" x14ac:dyDescent="0.2">
      <c r="A112" s="275"/>
      <c r="B112" s="105" t="s">
        <v>72</v>
      </c>
      <c r="C112" s="106">
        <v>60.17</v>
      </c>
      <c r="D112" s="107">
        <v>0.08</v>
      </c>
      <c r="E112" s="106">
        <f t="shared" si="30"/>
        <v>1.3295662290177829E-3</v>
      </c>
      <c r="F112" s="108">
        <v>0.05</v>
      </c>
      <c r="G112" s="106">
        <f t="shared" si="31"/>
        <v>8.3097889313611434E-4</v>
      </c>
      <c r="H112" s="108">
        <v>0.41</v>
      </c>
      <c r="I112" s="106">
        <f t="shared" si="32"/>
        <v>6.8140269237161374E-3</v>
      </c>
      <c r="J112" s="107">
        <v>0.56000000000000005</v>
      </c>
      <c r="K112" s="109">
        <f t="shared" si="33"/>
        <v>9.3069636031244806E-3</v>
      </c>
    </row>
    <row r="113" spans="1:11" x14ac:dyDescent="0.2">
      <c r="A113" s="275"/>
      <c r="B113" s="105" t="s">
        <v>73</v>
      </c>
      <c r="C113" s="106">
        <v>12.49</v>
      </c>
      <c r="D113" s="107">
        <v>1.07</v>
      </c>
      <c r="E113" s="106">
        <f t="shared" si="30"/>
        <v>8.5668534827862297E-2</v>
      </c>
      <c r="F113" s="108">
        <v>1.04</v>
      </c>
      <c r="G113" s="106">
        <f t="shared" si="31"/>
        <v>8.3266613290632507E-2</v>
      </c>
      <c r="H113" s="108">
        <v>1.85</v>
      </c>
      <c r="I113" s="106">
        <f t="shared" si="32"/>
        <v>0.14811849479583666</v>
      </c>
      <c r="J113" s="107">
        <v>1.49</v>
      </c>
      <c r="K113" s="109">
        <f t="shared" si="33"/>
        <v>0.11929543634907926</v>
      </c>
    </row>
    <row r="114" spans="1:11" x14ac:dyDescent="0.2">
      <c r="A114" s="275"/>
      <c r="B114" s="105" t="s">
        <v>27</v>
      </c>
      <c r="C114" s="106">
        <v>15.49</v>
      </c>
      <c r="D114" s="107">
        <v>1.1399999999999999</v>
      </c>
      <c r="E114" s="106">
        <f t="shared" si="30"/>
        <v>7.3595868302130399E-2</v>
      </c>
      <c r="F114" s="108">
        <v>1.1599999999999999</v>
      </c>
      <c r="G114" s="106">
        <f t="shared" si="31"/>
        <v>7.4887023886378301E-2</v>
      </c>
      <c r="H114" s="108">
        <v>1.49</v>
      </c>
      <c r="I114" s="106">
        <f t="shared" si="32"/>
        <v>9.6191091026468681E-2</v>
      </c>
      <c r="J114" s="107">
        <v>1.1299999999999999</v>
      </c>
      <c r="K114" s="109">
        <f t="shared" si="33"/>
        <v>7.2950290510006455E-2</v>
      </c>
    </row>
    <row r="115" spans="1:11" x14ac:dyDescent="0.2">
      <c r="A115" s="275"/>
      <c r="B115" s="114" t="s">
        <v>28</v>
      </c>
      <c r="C115" s="115">
        <v>50</v>
      </c>
      <c r="D115" s="116">
        <v>0.91</v>
      </c>
      <c r="E115" s="106">
        <f t="shared" si="30"/>
        <v>1.8200000000000001E-2</v>
      </c>
      <c r="F115" s="117">
        <v>0.91</v>
      </c>
      <c r="G115" s="106">
        <f t="shared" si="31"/>
        <v>1.8200000000000001E-2</v>
      </c>
      <c r="H115" s="117">
        <v>1.21</v>
      </c>
      <c r="I115" s="106">
        <f t="shared" si="32"/>
        <v>2.4199999999999999E-2</v>
      </c>
      <c r="J115" s="116">
        <v>0.63</v>
      </c>
      <c r="K115" s="109">
        <f t="shared" si="33"/>
        <v>1.26E-2</v>
      </c>
    </row>
    <row r="116" spans="1:11" ht="15.75" thickBot="1" x14ac:dyDescent="0.3">
      <c r="A116" s="276"/>
      <c r="B116" s="118" t="s">
        <v>74</v>
      </c>
      <c r="C116" s="119"/>
      <c r="D116" s="119">
        <f t="shared" ref="D116:K116" si="34">SUM(D104:D115)</f>
        <v>327.52999999999997</v>
      </c>
      <c r="E116" s="119">
        <f t="shared" si="34"/>
        <v>36.159265803883407</v>
      </c>
      <c r="F116" s="119">
        <f t="shared" si="34"/>
        <v>218.20999999999998</v>
      </c>
      <c r="G116" s="119">
        <f t="shared" si="34"/>
        <v>23.971889890117787</v>
      </c>
      <c r="H116" s="119">
        <f t="shared" si="34"/>
        <v>1245.3020000000001</v>
      </c>
      <c r="I116" s="119">
        <f t="shared" si="34"/>
        <v>105.43348465430005</v>
      </c>
      <c r="J116" s="119">
        <f t="shared" si="34"/>
        <v>6237.93</v>
      </c>
      <c r="K116" s="120">
        <f t="shared" si="34"/>
        <v>366.85986221329267</v>
      </c>
    </row>
    <row r="117" spans="1:11" x14ac:dyDescent="0.2">
      <c r="A117" s="274" t="s">
        <v>29</v>
      </c>
      <c r="B117" s="121" t="s">
        <v>75</v>
      </c>
      <c r="C117" s="122">
        <v>15</v>
      </c>
      <c r="D117" s="123">
        <v>0.03</v>
      </c>
      <c r="E117" s="122">
        <f>D117/C117</f>
        <v>2E-3</v>
      </c>
      <c r="F117" s="124">
        <v>1.49</v>
      </c>
      <c r="G117" s="122">
        <f>F117/C117</f>
        <v>9.9333333333333329E-2</v>
      </c>
      <c r="H117" s="124">
        <v>26.88</v>
      </c>
      <c r="I117" s="122">
        <f>H117/C117</f>
        <v>1.792</v>
      </c>
      <c r="J117" s="123">
        <v>32.18</v>
      </c>
      <c r="K117" s="125">
        <f>J117/C117</f>
        <v>2.1453333333333333</v>
      </c>
    </row>
    <row r="118" spans="1:11" x14ac:dyDescent="0.2">
      <c r="A118" s="262"/>
      <c r="B118" s="105" t="s">
        <v>76</v>
      </c>
      <c r="C118" s="106">
        <v>2917.19</v>
      </c>
      <c r="D118" s="107">
        <v>0.04</v>
      </c>
      <c r="E118" s="106">
        <f>D118/C118</f>
        <v>1.3711825421038739E-5</v>
      </c>
      <c r="F118" s="108">
        <v>1.17</v>
      </c>
      <c r="G118" s="106">
        <f>F118/C118</f>
        <v>4.010708935653831E-4</v>
      </c>
      <c r="H118" s="108">
        <v>16.5</v>
      </c>
      <c r="I118" s="106">
        <f>H118/C118</f>
        <v>5.6561279861784795E-3</v>
      </c>
      <c r="J118" s="107">
        <v>19.8</v>
      </c>
      <c r="K118" s="109">
        <f>J118/C118</f>
        <v>6.7873535834141758E-3</v>
      </c>
    </row>
    <row r="119" spans="1:11" ht="15.75" thickBot="1" x14ac:dyDescent="0.3">
      <c r="A119" s="263"/>
      <c r="B119" s="118" t="s">
        <v>74</v>
      </c>
      <c r="C119" s="119"/>
      <c r="D119" s="119">
        <f t="shared" ref="D119:K119" si="35">SUM(D117:D118)</f>
        <v>7.0000000000000007E-2</v>
      </c>
      <c r="E119" s="119">
        <f t="shared" si="35"/>
        <v>2.0137118254210389E-3</v>
      </c>
      <c r="F119" s="119">
        <f t="shared" si="35"/>
        <v>2.66</v>
      </c>
      <c r="G119" s="119">
        <f t="shared" si="35"/>
        <v>9.9734404226898707E-2</v>
      </c>
      <c r="H119" s="119">
        <f t="shared" si="35"/>
        <v>43.379999999999995</v>
      </c>
      <c r="I119" s="119">
        <f t="shared" si="35"/>
        <v>1.7976561279861785</v>
      </c>
      <c r="J119" s="119">
        <f t="shared" si="35"/>
        <v>51.980000000000004</v>
      </c>
      <c r="K119" s="120">
        <f t="shared" si="35"/>
        <v>2.1521206869167475</v>
      </c>
    </row>
    <row r="120" spans="1:11" x14ac:dyDescent="0.2">
      <c r="A120" s="274" t="s">
        <v>32</v>
      </c>
      <c r="B120" s="113" t="s">
        <v>35</v>
      </c>
      <c r="C120" s="122">
        <v>123</v>
      </c>
      <c r="D120" s="123">
        <v>182.5</v>
      </c>
      <c r="E120" s="122">
        <f t="shared" ref="E120:E129" si="36">D120/C120</f>
        <v>1.4837398373983739</v>
      </c>
      <c r="F120" s="124">
        <v>212.91</v>
      </c>
      <c r="G120" s="122">
        <f t="shared" ref="G120:G129" si="37">F120/C120</f>
        <v>1.7309756097560975</v>
      </c>
      <c r="H120" s="124">
        <v>673.89</v>
      </c>
      <c r="I120" s="122">
        <f t="shared" ref="I120:I129" si="38">H120/C120</f>
        <v>5.4787804878048778</v>
      </c>
      <c r="J120" s="123">
        <v>621.74</v>
      </c>
      <c r="K120" s="125">
        <f t="shared" ref="K120:K129" si="39">J120/C120</f>
        <v>5.0547967479674796</v>
      </c>
    </row>
    <row r="121" spans="1:11" x14ac:dyDescent="0.2">
      <c r="A121" s="262"/>
      <c r="B121" s="126" t="s">
        <v>77</v>
      </c>
      <c r="C121" s="106">
        <v>1558.54</v>
      </c>
      <c r="D121" s="107">
        <v>115.26</v>
      </c>
      <c r="E121" s="106">
        <f t="shared" si="36"/>
        <v>7.3953828583161171E-2</v>
      </c>
      <c r="F121" s="108">
        <v>98.34</v>
      </c>
      <c r="G121" s="106">
        <f t="shared" si="37"/>
        <v>6.3097514340344177E-2</v>
      </c>
      <c r="H121" s="108">
        <v>47.65</v>
      </c>
      <c r="I121" s="106">
        <f t="shared" si="38"/>
        <v>3.0573485441502946E-2</v>
      </c>
      <c r="J121" s="107">
        <v>57.1</v>
      </c>
      <c r="K121" s="109">
        <f t="shared" si="39"/>
        <v>3.6636852438820949E-2</v>
      </c>
    </row>
    <row r="122" spans="1:11" x14ac:dyDescent="0.2">
      <c r="A122" s="262"/>
      <c r="B122" s="126" t="s">
        <v>78</v>
      </c>
      <c r="C122" s="106">
        <v>673.87</v>
      </c>
      <c r="D122" s="107">
        <v>171.9</v>
      </c>
      <c r="E122" s="106">
        <f t="shared" si="36"/>
        <v>0.25509371243711698</v>
      </c>
      <c r="F122" s="108">
        <v>181.69</v>
      </c>
      <c r="G122" s="106">
        <f t="shared" si="37"/>
        <v>0.26962173713030702</v>
      </c>
      <c r="H122" s="108">
        <v>50.11</v>
      </c>
      <c r="I122" s="106">
        <f t="shared" si="38"/>
        <v>7.4361523736032165E-2</v>
      </c>
      <c r="J122" s="107">
        <v>59.33</v>
      </c>
      <c r="K122" s="109">
        <f t="shared" si="39"/>
        <v>8.8043687951682076E-2</v>
      </c>
    </row>
    <row r="123" spans="1:11" x14ac:dyDescent="0.2">
      <c r="A123" s="262"/>
      <c r="B123" s="126" t="s">
        <v>79</v>
      </c>
      <c r="C123" s="106">
        <v>490.92</v>
      </c>
      <c r="D123" s="107">
        <v>2.09</v>
      </c>
      <c r="E123" s="106">
        <f t="shared" si="36"/>
        <v>4.2573128004562855E-3</v>
      </c>
      <c r="F123" s="108">
        <v>3.6</v>
      </c>
      <c r="G123" s="106">
        <f t="shared" si="37"/>
        <v>7.3331703739916891E-3</v>
      </c>
      <c r="H123" s="108">
        <v>0.35</v>
      </c>
      <c r="I123" s="106">
        <f t="shared" si="38"/>
        <v>7.1294711969363642E-4</v>
      </c>
      <c r="J123" s="107">
        <v>0.04</v>
      </c>
      <c r="K123" s="109">
        <f t="shared" si="39"/>
        <v>8.1479670822129884E-5</v>
      </c>
    </row>
    <row r="124" spans="1:11" x14ac:dyDescent="0.2">
      <c r="A124" s="262"/>
      <c r="B124" s="126" t="s">
        <v>95</v>
      </c>
      <c r="C124" s="106">
        <v>5432.51</v>
      </c>
      <c r="D124" s="107">
        <v>1.19</v>
      </c>
      <c r="E124" s="106">
        <f t="shared" si="36"/>
        <v>2.1905159861647746E-4</v>
      </c>
      <c r="F124" s="108">
        <v>0.39</v>
      </c>
      <c r="G124" s="106">
        <f t="shared" si="37"/>
        <v>7.1790019714643874E-5</v>
      </c>
      <c r="H124" s="108">
        <v>3.53</v>
      </c>
      <c r="I124" s="106">
        <f t="shared" si="38"/>
        <v>6.4979171690434062E-4</v>
      </c>
      <c r="J124" s="107">
        <v>1.2</v>
      </c>
      <c r="K124" s="109">
        <f t="shared" si="39"/>
        <v>2.2089236835275036E-4</v>
      </c>
    </row>
    <row r="125" spans="1:11" x14ac:dyDescent="0.2">
      <c r="A125" s="262"/>
      <c r="B125" s="126" t="s">
        <v>96</v>
      </c>
      <c r="C125" s="106">
        <v>123</v>
      </c>
      <c r="D125" s="107">
        <v>0.08</v>
      </c>
      <c r="E125" s="106">
        <f t="shared" si="36"/>
        <v>6.5040650406504065E-4</v>
      </c>
      <c r="F125" s="108">
        <v>0</v>
      </c>
      <c r="G125" s="106">
        <f t="shared" si="37"/>
        <v>0</v>
      </c>
      <c r="H125" s="108">
        <v>15.94</v>
      </c>
      <c r="I125" s="106">
        <f t="shared" si="38"/>
        <v>0.12959349593495934</v>
      </c>
      <c r="J125" s="107">
        <v>21.13</v>
      </c>
      <c r="K125" s="109">
        <f t="shared" si="39"/>
        <v>0.17178861788617886</v>
      </c>
    </row>
    <row r="126" spans="1:11" x14ac:dyDescent="0.2">
      <c r="A126" s="262"/>
      <c r="B126" s="126" t="s">
        <v>97</v>
      </c>
      <c r="C126" s="106">
        <v>89.44</v>
      </c>
      <c r="D126" s="107">
        <v>5.61</v>
      </c>
      <c r="E126" s="106">
        <f t="shared" si="36"/>
        <v>6.272361359570662E-2</v>
      </c>
      <c r="F126" s="108">
        <v>4.99</v>
      </c>
      <c r="G126" s="106">
        <f t="shared" si="37"/>
        <v>5.5791592128801436E-2</v>
      </c>
      <c r="H126" s="108">
        <v>3.1</v>
      </c>
      <c r="I126" s="106">
        <f t="shared" si="38"/>
        <v>3.4660107334525944E-2</v>
      </c>
      <c r="J126" s="107">
        <v>8.36</v>
      </c>
      <c r="K126" s="109">
        <f t="shared" si="39"/>
        <v>9.3470483005366728E-2</v>
      </c>
    </row>
    <row r="127" spans="1:11" x14ac:dyDescent="0.2">
      <c r="A127" s="262"/>
      <c r="B127" s="126" t="s">
        <v>40</v>
      </c>
      <c r="C127" s="106">
        <v>400</v>
      </c>
      <c r="D127" s="107">
        <v>1.52</v>
      </c>
      <c r="E127" s="106">
        <f t="shared" si="36"/>
        <v>3.8E-3</v>
      </c>
      <c r="F127" s="108">
        <v>1.522</v>
      </c>
      <c r="G127" s="106">
        <f t="shared" si="37"/>
        <v>3.8050000000000002E-3</v>
      </c>
      <c r="H127" s="108">
        <v>1.83</v>
      </c>
      <c r="I127" s="106">
        <f t="shared" si="38"/>
        <v>4.5750000000000001E-3</v>
      </c>
      <c r="J127" s="107">
        <v>1.87</v>
      </c>
      <c r="K127" s="109">
        <f t="shared" si="39"/>
        <v>4.6750000000000003E-3</v>
      </c>
    </row>
    <row r="128" spans="1:11" x14ac:dyDescent="0.2">
      <c r="A128" s="262"/>
      <c r="B128" s="126" t="s">
        <v>80</v>
      </c>
      <c r="C128" s="106">
        <v>27.91</v>
      </c>
      <c r="D128" s="107">
        <v>3.47</v>
      </c>
      <c r="E128" s="106">
        <f t="shared" si="36"/>
        <v>0.124328197778574</v>
      </c>
      <c r="F128" s="108">
        <v>3.61</v>
      </c>
      <c r="G128" s="106">
        <f t="shared" si="37"/>
        <v>0.1293443210318882</v>
      </c>
      <c r="H128" s="108">
        <v>2.4500000000000002</v>
      </c>
      <c r="I128" s="106">
        <f t="shared" si="38"/>
        <v>8.7782156932998928E-2</v>
      </c>
      <c r="J128" s="107">
        <v>2.96</v>
      </c>
      <c r="K128" s="109">
        <f t="shared" si="39"/>
        <v>0.10605517735578646</v>
      </c>
    </row>
    <row r="129" spans="1:11" x14ac:dyDescent="0.2">
      <c r="A129" s="262"/>
      <c r="B129" s="126" t="s">
        <v>42</v>
      </c>
      <c r="C129" s="106">
        <v>420</v>
      </c>
      <c r="D129" s="107">
        <v>0.19</v>
      </c>
      <c r="E129" s="106">
        <f t="shared" si="36"/>
        <v>4.5238095238095237E-4</v>
      </c>
      <c r="F129" s="108">
        <v>0.23</v>
      </c>
      <c r="G129" s="106">
        <f t="shared" si="37"/>
        <v>5.4761904761904765E-4</v>
      </c>
      <c r="H129" s="108">
        <v>0.4</v>
      </c>
      <c r="I129" s="106">
        <f t="shared" si="38"/>
        <v>9.5238095238095238E-4</v>
      </c>
      <c r="J129" s="107">
        <v>0.04</v>
      </c>
      <c r="K129" s="109">
        <f t="shared" si="39"/>
        <v>9.5238095238095241E-5</v>
      </c>
    </row>
    <row r="130" spans="1:11" ht="15.75" thickBot="1" x14ac:dyDescent="0.3">
      <c r="A130" s="263"/>
      <c r="B130" s="127" t="s">
        <v>74</v>
      </c>
      <c r="C130" s="119"/>
      <c r="D130" s="119">
        <f t="shared" ref="D130:K130" si="40">SUM(D120:D129)</f>
        <v>483.80999999999995</v>
      </c>
      <c r="E130" s="119">
        <f t="shared" si="40"/>
        <v>2.0092183416484515</v>
      </c>
      <c r="F130" s="119">
        <f t="shared" si="40"/>
        <v>507.28200000000004</v>
      </c>
      <c r="G130" s="119">
        <f t="shared" si="40"/>
        <v>2.2605883538287639</v>
      </c>
      <c r="H130" s="119">
        <f t="shared" si="40"/>
        <v>799.25000000000011</v>
      </c>
      <c r="I130" s="119">
        <f t="shared" si="40"/>
        <v>5.8426413769738756</v>
      </c>
      <c r="J130" s="119">
        <f t="shared" si="40"/>
        <v>773.7700000000001</v>
      </c>
      <c r="K130" s="120">
        <f t="shared" si="40"/>
        <v>5.5558641767397265</v>
      </c>
    </row>
    <row r="131" spans="1:11" x14ac:dyDescent="0.2">
      <c r="A131" s="274" t="s">
        <v>43</v>
      </c>
      <c r="B131" s="113" t="s">
        <v>81</v>
      </c>
      <c r="C131" s="122">
        <v>206.09</v>
      </c>
      <c r="D131" s="123">
        <v>47.52</v>
      </c>
      <c r="E131" s="122">
        <f>D131/C131</f>
        <v>0.23057887330777815</v>
      </c>
      <c r="F131" s="124">
        <v>41.56</v>
      </c>
      <c r="G131" s="122">
        <f>F131/C131</f>
        <v>0.20165946916395749</v>
      </c>
      <c r="H131" s="124">
        <v>11.89</v>
      </c>
      <c r="I131" s="122">
        <f>H131/C131</f>
        <v>5.7693240817118734E-2</v>
      </c>
      <c r="J131" s="123">
        <v>5.32</v>
      </c>
      <c r="K131" s="125">
        <f>J131/C131</f>
        <v>2.5813964772672133E-2</v>
      </c>
    </row>
    <row r="132" spans="1:11" x14ac:dyDescent="0.2">
      <c r="A132" s="262"/>
      <c r="B132" s="126" t="s">
        <v>98</v>
      </c>
      <c r="C132" s="106">
        <v>1.28</v>
      </c>
      <c r="D132" s="107">
        <v>55.55</v>
      </c>
      <c r="E132" s="106">
        <f>D132/C132</f>
        <v>43.3984375</v>
      </c>
      <c r="F132" s="108">
        <v>72.59</v>
      </c>
      <c r="G132" s="106">
        <f>F132/C132</f>
        <v>56.7109375</v>
      </c>
      <c r="H132" s="108">
        <v>69.08</v>
      </c>
      <c r="I132" s="106">
        <f>H132/C132</f>
        <v>53.96875</v>
      </c>
      <c r="J132" s="107">
        <v>13.79</v>
      </c>
      <c r="K132" s="109">
        <f>J132/C132</f>
        <v>10.773437499999998</v>
      </c>
    </row>
    <row r="133" spans="1:11" x14ac:dyDescent="0.2">
      <c r="A133" s="262"/>
      <c r="B133" s="126" t="s">
        <v>82</v>
      </c>
      <c r="C133" s="106">
        <v>2.06</v>
      </c>
      <c r="D133" s="107">
        <v>4.41</v>
      </c>
      <c r="E133" s="106">
        <f>D133/C133</f>
        <v>2.1407766990291264</v>
      </c>
      <c r="F133" s="108">
        <v>6.94</v>
      </c>
      <c r="G133" s="106">
        <f>F133/C133</f>
        <v>3.3689320388349517</v>
      </c>
      <c r="H133" s="108">
        <v>1.42</v>
      </c>
      <c r="I133" s="106">
        <f>H133/C133</f>
        <v>0.68932038834951448</v>
      </c>
      <c r="J133" s="107">
        <v>1</v>
      </c>
      <c r="K133" s="109">
        <f>J133/C133</f>
        <v>0.4854368932038835</v>
      </c>
    </row>
    <row r="134" spans="1:11" x14ac:dyDescent="0.2">
      <c r="A134" s="262"/>
      <c r="B134" s="126" t="s">
        <v>83</v>
      </c>
      <c r="C134" s="106">
        <v>0.48</v>
      </c>
      <c r="D134" s="107">
        <v>0.98</v>
      </c>
      <c r="E134" s="106">
        <f>D134/C134</f>
        <v>2.0416666666666665</v>
      </c>
      <c r="F134" s="108">
        <v>2.74</v>
      </c>
      <c r="G134" s="106">
        <f>F134/C134</f>
        <v>5.7083333333333339</v>
      </c>
      <c r="H134" s="108">
        <v>2.56</v>
      </c>
      <c r="I134" s="106">
        <f>H134/C134</f>
        <v>5.3333333333333339</v>
      </c>
      <c r="J134" s="107">
        <v>0.01</v>
      </c>
      <c r="K134" s="109">
        <f>J134/C134</f>
        <v>2.0833333333333336E-2</v>
      </c>
    </row>
    <row r="135" spans="1:11" x14ac:dyDescent="0.2">
      <c r="A135" s="262"/>
      <c r="B135" s="128" t="s">
        <v>99</v>
      </c>
      <c r="C135" s="115">
        <v>2183.09</v>
      </c>
      <c r="D135" s="116">
        <v>0.24</v>
      </c>
      <c r="E135" s="106">
        <f>D135/C135</f>
        <v>1.0993591652199404E-4</v>
      </c>
      <c r="F135" s="117">
        <v>0.18</v>
      </c>
      <c r="G135" s="106">
        <f>F135/C135</f>
        <v>8.2451937391495535E-5</v>
      </c>
      <c r="H135" s="117">
        <v>0.74</v>
      </c>
      <c r="I135" s="106">
        <f>H135/C135</f>
        <v>3.3896907594281497E-4</v>
      </c>
      <c r="J135" s="116">
        <v>1.28</v>
      </c>
      <c r="K135" s="109">
        <f>J135/C135</f>
        <v>5.8632488811730164E-4</v>
      </c>
    </row>
    <row r="136" spans="1:11" ht="15.75" thickBot="1" x14ac:dyDescent="0.3">
      <c r="A136" s="263"/>
      <c r="B136" s="118" t="s">
        <v>74</v>
      </c>
      <c r="C136" s="119"/>
      <c r="D136" s="119">
        <f t="shared" ref="D136:K136" si="41">SUM(D131:D135)</f>
        <v>108.69999999999999</v>
      </c>
      <c r="E136" s="119">
        <f t="shared" si="41"/>
        <v>47.811569674920086</v>
      </c>
      <c r="F136" s="119">
        <f t="shared" si="41"/>
        <v>124.01</v>
      </c>
      <c r="G136" s="119">
        <f t="shared" si="41"/>
        <v>65.989944793269629</v>
      </c>
      <c r="H136" s="119">
        <f t="shared" si="41"/>
        <v>85.69</v>
      </c>
      <c r="I136" s="119">
        <f t="shared" si="41"/>
        <v>60.049435931575907</v>
      </c>
      <c r="J136" s="119">
        <f t="shared" si="41"/>
        <v>21.400000000000002</v>
      </c>
      <c r="K136" s="120">
        <f t="shared" si="41"/>
        <v>11.306108016198005</v>
      </c>
    </row>
    <row r="137" spans="1:11" x14ac:dyDescent="0.2">
      <c r="A137" s="274" t="s">
        <v>49</v>
      </c>
      <c r="B137" s="121" t="s">
        <v>50</v>
      </c>
      <c r="C137" s="122">
        <v>12.21</v>
      </c>
      <c r="D137" s="123">
        <v>68.59</v>
      </c>
      <c r="E137" s="122">
        <f>D137/C137</f>
        <v>5.6175266175266172</v>
      </c>
      <c r="F137" s="124">
        <v>57.96</v>
      </c>
      <c r="G137" s="122">
        <f>F137/C137</f>
        <v>4.7469287469287469</v>
      </c>
      <c r="H137" s="124">
        <v>71.489999999999995</v>
      </c>
      <c r="I137" s="122">
        <f>H137/C137</f>
        <v>5.8550368550368539</v>
      </c>
      <c r="J137" s="123">
        <v>33.79</v>
      </c>
      <c r="K137" s="125">
        <f>J137/C137</f>
        <v>2.767403767403767</v>
      </c>
    </row>
    <row r="138" spans="1:11" x14ac:dyDescent="0.2">
      <c r="A138" s="262"/>
      <c r="B138" s="105" t="s">
        <v>84</v>
      </c>
      <c r="C138" s="106">
        <v>6.2</v>
      </c>
      <c r="D138" s="107">
        <v>18.350000000000001</v>
      </c>
      <c r="E138" s="106">
        <f>D138/C138</f>
        <v>2.959677419354839</v>
      </c>
      <c r="F138" s="108">
        <v>7.14</v>
      </c>
      <c r="G138" s="106">
        <f>F138/C138</f>
        <v>1.1516129032258065</v>
      </c>
      <c r="H138" s="108">
        <v>3.61</v>
      </c>
      <c r="I138" s="106">
        <f>H138/C138</f>
        <v>0.58225806451612905</v>
      </c>
      <c r="J138" s="107">
        <v>0.49</v>
      </c>
      <c r="K138" s="109">
        <f>J138/C138</f>
        <v>7.9032258064516123E-2</v>
      </c>
    </row>
    <row r="139" spans="1:11" ht="15.75" thickBot="1" x14ac:dyDescent="0.3">
      <c r="A139" s="277"/>
      <c r="B139" s="118" t="s">
        <v>74</v>
      </c>
      <c r="C139" s="119"/>
      <c r="D139" s="119">
        <f t="shared" ref="D139:K139" si="42">SUM(D137:D138)</f>
        <v>86.94</v>
      </c>
      <c r="E139" s="119">
        <f t="shared" si="42"/>
        <v>8.5772040368814562</v>
      </c>
      <c r="F139" s="119">
        <f t="shared" si="42"/>
        <v>65.099999999999994</v>
      </c>
      <c r="G139" s="119">
        <f t="shared" si="42"/>
        <v>5.8985416501545531</v>
      </c>
      <c r="H139" s="119">
        <f t="shared" si="42"/>
        <v>75.099999999999994</v>
      </c>
      <c r="I139" s="119">
        <f t="shared" si="42"/>
        <v>6.4372949195529827</v>
      </c>
      <c r="J139" s="119">
        <f t="shared" si="42"/>
        <v>34.28</v>
      </c>
      <c r="K139" s="120">
        <f t="shared" si="42"/>
        <v>2.8464360254682832</v>
      </c>
    </row>
    <row r="140" spans="1:11" x14ac:dyDescent="0.2">
      <c r="A140" s="261" t="s">
        <v>85</v>
      </c>
      <c r="B140" s="121" t="s">
        <v>86</v>
      </c>
      <c r="C140" s="122">
        <v>15.99</v>
      </c>
      <c r="D140" s="123">
        <v>0.43</v>
      </c>
      <c r="E140" s="122">
        <f>D140/C140</f>
        <v>2.6891807379612259E-2</v>
      </c>
      <c r="F140" s="124">
        <v>0.15</v>
      </c>
      <c r="G140" s="122">
        <f>F140/C140</f>
        <v>9.3808630393996239E-3</v>
      </c>
      <c r="H140" s="124">
        <v>0.17</v>
      </c>
      <c r="I140" s="122">
        <f>H140/C140</f>
        <v>1.0631644777986242E-2</v>
      </c>
      <c r="J140" s="123">
        <v>0.64</v>
      </c>
      <c r="K140" s="125">
        <f>J140/C140</f>
        <v>4.0025015634771732E-2</v>
      </c>
    </row>
    <row r="141" spans="1:11" x14ac:dyDescent="0.2">
      <c r="A141" s="262"/>
      <c r="B141" s="105" t="s">
        <v>87</v>
      </c>
      <c r="C141" s="106">
        <v>59.15</v>
      </c>
      <c r="D141" s="107">
        <v>5.44</v>
      </c>
      <c r="E141" s="106">
        <f>D141/C141</f>
        <v>9.196956889264582E-2</v>
      </c>
      <c r="F141" s="108">
        <v>2.63</v>
      </c>
      <c r="G141" s="106">
        <f>F141/C141</f>
        <v>4.4463229078613692E-2</v>
      </c>
      <c r="H141" s="108">
        <v>2.09</v>
      </c>
      <c r="I141" s="106">
        <f>H141/C141</f>
        <v>3.5333896872358411E-2</v>
      </c>
      <c r="J141" s="107">
        <v>2.02</v>
      </c>
      <c r="K141" s="109">
        <f>J141/C141</f>
        <v>3.4150464919695693E-2</v>
      </c>
    </row>
    <row r="142" spans="1:11" x14ac:dyDescent="0.2">
      <c r="A142" s="262"/>
      <c r="B142" s="105" t="s">
        <v>88</v>
      </c>
      <c r="C142" s="106">
        <v>440</v>
      </c>
      <c r="D142" s="107">
        <v>0.27</v>
      </c>
      <c r="E142" s="106">
        <f>D142/C142</f>
        <v>6.1363636363636373E-4</v>
      </c>
      <c r="F142" s="108">
        <v>0.13</v>
      </c>
      <c r="G142" s="106">
        <f>F142/C142</f>
        <v>2.9545454545454547E-4</v>
      </c>
      <c r="H142" s="108">
        <v>0.09</v>
      </c>
      <c r="I142" s="106">
        <f>H142/C142</f>
        <v>2.0454545454545454E-4</v>
      </c>
      <c r="J142" s="107">
        <v>7.0000000000000007E-2</v>
      </c>
      <c r="K142" s="109">
        <f>J142/C142</f>
        <v>1.590909090909091E-4</v>
      </c>
    </row>
    <row r="143" spans="1:11" ht="15.75" thickBot="1" x14ac:dyDescent="0.3">
      <c r="A143" s="263"/>
      <c r="B143" s="118" t="s">
        <v>74</v>
      </c>
      <c r="C143" s="119"/>
      <c r="D143" s="119">
        <f t="shared" ref="D143:K143" si="43">SUM(D140:D142)</f>
        <v>6.1400000000000006</v>
      </c>
      <c r="E143" s="119">
        <f t="shared" si="43"/>
        <v>0.11947501263589444</v>
      </c>
      <c r="F143" s="119">
        <f t="shared" si="43"/>
        <v>2.9099999999999997</v>
      </c>
      <c r="G143" s="119">
        <f t="shared" si="43"/>
        <v>5.4139546663467861E-2</v>
      </c>
      <c r="H143" s="119">
        <f t="shared" si="43"/>
        <v>2.3499999999999996</v>
      </c>
      <c r="I143" s="119">
        <f t="shared" si="43"/>
        <v>4.6170087104890109E-2</v>
      </c>
      <c r="J143" s="119">
        <f t="shared" si="43"/>
        <v>2.73</v>
      </c>
      <c r="K143" s="120">
        <f t="shared" si="43"/>
        <v>7.4334571463558347E-2</v>
      </c>
    </row>
    <row r="144" spans="1:11" ht="15.75" thickBot="1" x14ac:dyDescent="0.3">
      <c r="A144" s="85"/>
      <c r="B144" s="57"/>
      <c r="C144" s="58"/>
      <c r="D144" s="58"/>
      <c r="E144" s="129"/>
      <c r="F144" s="130"/>
      <c r="G144" s="129"/>
      <c r="H144" s="130"/>
      <c r="I144" s="129"/>
      <c r="J144" s="58"/>
      <c r="K144" s="58"/>
    </row>
    <row r="145" spans="1:11" ht="15.75" x14ac:dyDescent="0.25">
      <c r="A145" s="131"/>
      <c r="B145" s="248" t="s">
        <v>74</v>
      </c>
      <c r="C145" s="249"/>
      <c r="D145" s="132">
        <f t="shared" ref="D145:J145" si="44">SUM(D116+D119+D130+D136+D139+D143)</f>
        <v>1013.1899999999999</v>
      </c>
      <c r="E145" s="132">
        <f>SUM(E116+E119+E130+E136+E139+E143)</f>
        <v>94.678746581794712</v>
      </c>
      <c r="F145" s="132">
        <f t="shared" si="44"/>
        <v>920.17200000000003</v>
      </c>
      <c r="G145" s="132">
        <f>SUM(G116+G119+G130+G136+G139+G143)</f>
        <v>98.274838638261087</v>
      </c>
      <c r="H145" s="132">
        <f t="shared" si="44"/>
        <v>2251.0720000000001</v>
      </c>
      <c r="I145" s="132">
        <f>SUM(I116+I119+I130+I136+I139+I143)</f>
        <v>179.60668309749386</v>
      </c>
      <c r="J145" s="132">
        <f t="shared" si="44"/>
        <v>7122.0899999999992</v>
      </c>
      <c r="K145" s="133">
        <f>SUM(K116+K119+K130+K136+K139+K143)</f>
        <v>388.79472569007896</v>
      </c>
    </row>
    <row r="146" spans="1:11" ht="15" x14ac:dyDescent="0.25">
      <c r="A146" s="71"/>
      <c r="B146" s="72"/>
      <c r="C146" s="73"/>
      <c r="D146" s="73"/>
      <c r="E146" s="73"/>
      <c r="F146" s="73"/>
      <c r="G146" s="73"/>
      <c r="H146" s="73"/>
      <c r="I146" s="73"/>
      <c r="J146" s="73"/>
      <c r="K146" s="73"/>
    </row>
    <row r="147" spans="1:11" ht="15" x14ac:dyDescent="0.25">
      <c r="A147" s="71"/>
      <c r="B147" s="72"/>
      <c r="C147" s="73"/>
      <c r="D147" s="73"/>
      <c r="E147" s="73"/>
      <c r="F147" s="73"/>
      <c r="G147" s="73"/>
      <c r="H147" s="73"/>
      <c r="I147" s="73"/>
      <c r="J147" s="73"/>
      <c r="K147" s="73"/>
    </row>
    <row r="148" spans="1:11" ht="18" x14ac:dyDescent="0.25">
      <c r="A148" s="56" t="s">
        <v>102</v>
      </c>
      <c r="B148" s="72"/>
      <c r="C148" s="73"/>
      <c r="D148" s="73"/>
      <c r="E148" s="73"/>
      <c r="F148" s="73"/>
      <c r="G148" s="73"/>
      <c r="H148" s="73"/>
      <c r="I148" s="73"/>
      <c r="J148" s="73"/>
      <c r="K148" s="73"/>
    </row>
    <row r="149" spans="1:11" ht="18" x14ac:dyDescent="0.25">
      <c r="A149" s="250"/>
      <c r="B149" s="253" t="s">
        <v>90</v>
      </c>
      <c r="C149" s="61"/>
      <c r="D149" s="255" t="s">
        <v>61</v>
      </c>
      <c r="E149" s="256"/>
      <c r="F149" s="256"/>
      <c r="G149" s="256"/>
      <c r="H149" s="256"/>
      <c r="I149" s="256"/>
      <c r="J149" s="256"/>
      <c r="K149" s="256"/>
    </row>
    <row r="150" spans="1:11" ht="18" x14ac:dyDescent="0.25">
      <c r="A150" s="251"/>
      <c r="B150" s="253"/>
      <c r="C150" s="61" t="s">
        <v>56</v>
      </c>
      <c r="D150" s="257" t="s">
        <v>63</v>
      </c>
      <c r="E150" s="258"/>
      <c r="F150" s="259" t="s">
        <v>64</v>
      </c>
      <c r="G150" s="260"/>
      <c r="H150" s="257" t="s">
        <v>65</v>
      </c>
      <c r="I150" s="258"/>
      <c r="J150" s="259" t="s">
        <v>66</v>
      </c>
      <c r="K150" s="260"/>
    </row>
    <row r="151" spans="1:11" ht="15.75" x14ac:dyDescent="0.25">
      <c r="A151" s="251"/>
      <c r="B151" s="254"/>
      <c r="C151" s="74" t="s">
        <v>57</v>
      </c>
      <c r="D151" s="75" t="s">
        <v>91</v>
      </c>
      <c r="E151" s="75" t="s">
        <v>92</v>
      </c>
      <c r="F151" s="76" t="s">
        <v>91</v>
      </c>
      <c r="G151" s="76" t="s">
        <v>92</v>
      </c>
      <c r="H151" s="75" t="s">
        <v>91</v>
      </c>
      <c r="I151" s="75" t="s">
        <v>92</v>
      </c>
      <c r="J151" s="76" t="s">
        <v>91</v>
      </c>
      <c r="K151" s="76" t="s">
        <v>92</v>
      </c>
    </row>
    <row r="152" spans="1:11" ht="19.5" thickBot="1" x14ac:dyDescent="0.3">
      <c r="A152" s="252"/>
      <c r="B152" s="88"/>
      <c r="C152" s="89" t="s">
        <v>62</v>
      </c>
      <c r="D152" s="79" t="s">
        <v>93</v>
      </c>
      <c r="E152" s="79"/>
      <c r="F152" s="80" t="s">
        <v>94</v>
      </c>
      <c r="G152" s="80"/>
      <c r="H152" s="79" t="s">
        <v>93</v>
      </c>
      <c r="I152" s="79"/>
      <c r="J152" s="80" t="s">
        <v>94</v>
      </c>
      <c r="K152" s="80"/>
    </row>
    <row r="153" spans="1:11" x14ac:dyDescent="0.2">
      <c r="A153" s="244" t="s">
        <v>14</v>
      </c>
      <c r="B153" s="82" t="s">
        <v>67</v>
      </c>
      <c r="C153" s="64">
        <v>577.89</v>
      </c>
      <c r="D153" s="64">
        <v>10.93</v>
      </c>
      <c r="E153" s="64">
        <f t="shared" ref="E153:E164" si="45">D153/C153</f>
        <v>1.8913634082610879E-2</v>
      </c>
      <c r="F153" s="64">
        <v>47.44</v>
      </c>
      <c r="G153" s="64">
        <f t="shared" ref="G153:G164" si="46">F153/C153</f>
        <v>8.2091747564415368E-2</v>
      </c>
      <c r="H153" s="64">
        <v>60.64</v>
      </c>
      <c r="I153" s="64">
        <f t="shared" ref="I153:I164" si="47">H153/C153</f>
        <v>0.10493346484625102</v>
      </c>
      <c r="J153" s="64">
        <v>82.15</v>
      </c>
      <c r="K153" s="64">
        <f t="shared" ref="K153:K164" si="48">J153/C153</f>
        <v>0.14215508141687866</v>
      </c>
    </row>
    <row r="154" spans="1:11" x14ac:dyDescent="0.2">
      <c r="A154" s="245"/>
      <c r="B154" s="82" t="s">
        <v>68</v>
      </c>
      <c r="C154" s="64">
        <v>76.16</v>
      </c>
      <c r="D154" s="64">
        <v>6.91</v>
      </c>
      <c r="E154" s="64">
        <f t="shared" si="45"/>
        <v>9.0730042016806733E-2</v>
      </c>
      <c r="F154" s="64">
        <v>35.799999999999997</v>
      </c>
      <c r="G154" s="64">
        <f t="shared" si="46"/>
        <v>0.47006302521008403</v>
      </c>
      <c r="H154" s="64">
        <v>37.14</v>
      </c>
      <c r="I154" s="64">
        <f t="shared" si="47"/>
        <v>0.48765756302521013</v>
      </c>
      <c r="J154" s="64">
        <v>187.57</v>
      </c>
      <c r="K154" s="64">
        <f t="shared" si="48"/>
        <v>2.4628413865546217</v>
      </c>
    </row>
    <row r="155" spans="1:11" x14ac:dyDescent="0.2">
      <c r="A155" s="245"/>
      <c r="B155" s="82" t="s">
        <v>17</v>
      </c>
      <c r="C155" s="64">
        <v>37.75</v>
      </c>
      <c r="D155" s="64">
        <v>2.83</v>
      </c>
      <c r="E155" s="64">
        <f t="shared" si="45"/>
        <v>7.4966887417218547E-2</v>
      </c>
      <c r="F155" s="64">
        <v>17.72</v>
      </c>
      <c r="G155" s="64">
        <f t="shared" si="46"/>
        <v>0.46940397350993374</v>
      </c>
      <c r="H155" s="64">
        <v>5.9</v>
      </c>
      <c r="I155" s="64">
        <f t="shared" si="47"/>
        <v>0.15629139072847684</v>
      </c>
      <c r="J155" s="64">
        <v>84.91</v>
      </c>
      <c r="K155" s="64">
        <f t="shared" si="48"/>
        <v>2.2492715231788081</v>
      </c>
    </row>
    <row r="156" spans="1:11" x14ac:dyDescent="0.2">
      <c r="A156" s="245"/>
      <c r="B156" s="83" t="s">
        <v>69</v>
      </c>
      <c r="C156" s="65">
        <v>6.94</v>
      </c>
      <c r="D156" s="65">
        <v>16.510000000000002</v>
      </c>
      <c r="E156" s="64">
        <f t="shared" si="45"/>
        <v>2.3789625360230549</v>
      </c>
      <c r="F156" s="64">
        <v>90.91</v>
      </c>
      <c r="G156" s="64">
        <f t="shared" si="46"/>
        <v>13.099423631123917</v>
      </c>
      <c r="H156" s="64">
        <v>66.23</v>
      </c>
      <c r="I156" s="64">
        <f t="shared" si="47"/>
        <v>9.543227665706052</v>
      </c>
      <c r="J156" s="64">
        <v>848.58</v>
      </c>
      <c r="K156" s="64">
        <f t="shared" si="48"/>
        <v>122.27377521613833</v>
      </c>
    </row>
    <row r="157" spans="1:11" x14ac:dyDescent="0.2">
      <c r="A157" s="245"/>
      <c r="B157" s="82" t="s">
        <v>19</v>
      </c>
      <c r="C157" s="64">
        <v>2.2999999999999998</v>
      </c>
      <c r="D157" s="64">
        <v>1.85</v>
      </c>
      <c r="E157" s="64">
        <f t="shared" si="45"/>
        <v>0.80434782608695665</v>
      </c>
      <c r="F157" s="64">
        <v>8.3800000000000008</v>
      </c>
      <c r="G157" s="64">
        <f t="shared" si="46"/>
        <v>3.6434782608695659</v>
      </c>
      <c r="H157" s="64">
        <v>2.27</v>
      </c>
      <c r="I157" s="64">
        <f t="shared" si="47"/>
        <v>0.98695652173913051</v>
      </c>
      <c r="J157" s="64">
        <v>3.33</v>
      </c>
      <c r="K157" s="64">
        <f t="shared" si="48"/>
        <v>1.4478260869565218</v>
      </c>
    </row>
    <row r="158" spans="1:11" x14ac:dyDescent="0.2">
      <c r="A158" s="245"/>
      <c r="B158" s="81" t="s">
        <v>20</v>
      </c>
      <c r="C158" s="64">
        <v>8.81</v>
      </c>
      <c r="D158" s="64">
        <v>1.24</v>
      </c>
      <c r="E158" s="64">
        <f t="shared" si="45"/>
        <v>0.14074914869466515</v>
      </c>
      <c r="F158" s="64">
        <v>9.3000000000000007</v>
      </c>
      <c r="G158" s="64">
        <f t="shared" si="46"/>
        <v>1.0556186152099887</v>
      </c>
      <c r="H158" s="64">
        <v>3.72</v>
      </c>
      <c r="I158" s="64">
        <f t="shared" si="47"/>
        <v>0.42224744608399545</v>
      </c>
      <c r="J158" s="64">
        <v>91.27</v>
      </c>
      <c r="K158" s="64">
        <f t="shared" si="48"/>
        <v>10.359818388195231</v>
      </c>
    </row>
    <row r="159" spans="1:11" x14ac:dyDescent="0.2">
      <c r="A159" s="245"/>
      <c r="B159" s="82" t="s">
        <v>70</v>
      </c>
      <c r="C159" s="64">
        <v>37</v>
      </c>
      <c r="D159" s="64">
        <v>0.05</v>
      </c>
      <c r="E159" s="64">
        <f t="shared" si="45"/>
        <v>1.3513513513513514E-3</v>
      </c>
      <c r="F159" s="64">
        <v>0.55000000000000004</v>
      </c>
      <c r="G159" s="64">
        <f t="shared" si="46"/>
        <v>1.4864864864864866E-2</v>
      </c>
      <c r="H159" s="64">
        <v>0.27</v>
      </c>
      <c r="I159" s="64">
        <f t="shared" si="47"/>
        <v>7.2972972972972974E-3</v>
      </c>
      <c r="J159" s="64">
        <v>1.55</v>
      </c>
      <c r="K159" s="64">
        <f t="shared" si="48"/>
        <v>4.1891891891891894E-2</v>
      </c>
    </row>
    <row r="160" spans="1:11" x14ac:dyDescent="0.2">
      <c r="A160" s="245"/>
      <c r="B160" s="82" t="s">
        <v>71</v>
      </c>
      <c r="C160" s="64">
        <v>69.45</v>
      </c>
      <c r="D160" s="64">
        <v>3.79</v>
      </c>
      <c r="E160" s="64">
        <f t="shared" si="45"/>
        <v>5.4571634269258457E-2</v>
      </c>
      <c r="F160" s="64">
        <v>10.51</v>
      </c>
      <c r="G160" s="64">
        <f t="shared" si="46"/>
        <v>0.1513318934485241</v>
      </c>
      <c r="H160" s="64">
        <v>9.74</v>
      </c>
      <c r="I160" s="64">
        <f t="shared" si="47"/>
        <v>0.14024478041756661</v>
      </c>
      <c r="J160" s="64">
        <v>265.14999999999998</v>
      </c>
      <c r="K160" s="64">
        <f t="shared" si="48"/>
        <v>3.8178545716342689</v>
      </c>
    </row>
    <row r="161" spans="1:11" x14ac:dyDescent="0.2">
      <c r="A161" s="245"/>
      <c r="B161" s="82" t="s">
        <v>72</v>
      </c>
      <c r="C161" s="64">
        <v>60.17</v>
      </c>
      <c r="D161" s="64">
        <v>0.01</v>
      </c>
      <c r="E161" s="64">
        <f t="shared" si="45"/>
        <v>1.6619577862722287E-4</v>
      </c>
      <c r="F161" s="64">
        <v>0.05</v>
      </c>
      <c r="G161" s="64">
        <f t="shared" si="46"/>
        <v>8.3097889313611434E-4</v>
      </c>
      <c r="H161" s="64">
        <v>0.12</v>
      </c>
      <c r="I161" s="64">
        <f t="shared" si="47"/>
        <v>1.9943493435266744E-3</v>
      </c>
      <c r="J161" s="64">
        <v>1.01</v>
      </c>
      <c r="K161" s="64">
        <f t="shared" si="48"/>
        <v>1.6785773641349509E-2</v>
      </c>
    </row>
    <row r="162" spans="1:11" x14ac:dyDescent="0.2">
      <c r="A162" s="245"/>
      <c r="B162" s="82" t="s">
        <v>73</v>
      </c>
      <c r="C162" s="64">
        <v>12.49</v>
      </c>
      <c r="D162" s="64">
        <v>0.49</v>
      </c>
      <c r="E162" s="64">
        <f t="shared" si="45"/>
        <v>3.9231385108086471E-2</v>
      </c>
      <c r="F162" s="64">
        <v>0.62</v>
      </c>
      <c r="G162" s="64">
        <f t="shared" si="46"/>
        <v>4.9639711769415534E-2</v>
      </c>
      <c r="H162" s="64">
        <v>1.22</v>
      </c>
      <c r="I162" s="64">
        <f t="shared" si="47"/>
        <v>9.7678142514011204E-2</v>
      </c>
      <c r="J162" s="64">
        <v>1.76</v>
      </c>
      <c r="K162" s="64">
        <f t="shared" si="48"/>
        <v>0.14091273018414732</v>
      </c>
    </row>
    <row r="163" spans="1:11" x14ac:dyDescent="0.2">
      <c r="A163" s="245"/>
      <c r="B163" s="82" t="s">
        <v>27</v>
      </c>
      <c r="C163" s="64">
        <v>15.49</v>
      </c>
      <c r="D163" s="64">
        <v>0.65</v>
      </c>
      <c r="E163" s="64">
        <f t="shared" si="45"/>
        <v>4.1962556488056808E-2</v>
      </c>
      <c r="F163" s="64">
        <v>0.55000000000000004</v>
      </c>
      <c r="G163" s="64">
        <f t="shared" si="46"/>
        <v>3.5506778566817304E-2</v>
      </c>
      <c r="H163" s="64">
        <v>1.1499999999999999</v>
      </c>
      <c r="I163" s="64">
        <f t="shared" si="47"/>
        <v>7.4241446094254357E-2</v>
      </c>
      <c r="J163" s="64">
        <v>1.27</v>
      </c>
      <c r="K163" s="64">
        <f t="shared" si="48"/>
        <v>8.198837959974177E-2</v>
      </c>
    </row>
    <row r="164" spans="1:11" x14ac:dyDescent="0.2">
      <c r="A164" s="245"/>
      <c r="B164" s="84" t="s">
        <v>28</v>
      </c>
      <c r="C164" s="67">
        <v>50</v>
      </c>
      <c r="D164" s="67">
        <v>0.64</v>
      </c>
      <c r="E164" s="64">
        <f t="shared" si="45"/>
        <v>1.2800000000000001E-2</v>
      </c>
      <c r="F164" s="67">
        <v>0.48</v>
      </c>
      <c r="G164" s="64">
        <f t="shared" si="46"/>
        <v>9.5999999999999992E-3</v>
      </c>
      <c r="H164" s="67">
        <v>1.1100000000000001</v>
      </c>
      <c r="I164" s="64">
        <f t="shared" si="47"/>
        <v>2.2200000000000001E-2</v>
      </c>
      <c r="J164" s="67">
        <v>0.71</v>
      </c>
      <c r="K164" s="64">
        <f t="shared" si="48"/>
        <v>1.4199999999999999E-2</v>
      </c>
    </row>
    <row r="165" spans="1:11" ht="15.75" thickBot="1" x14ac:dyDescent="0.3">
      <c r="A165" s="246"/>
      <c r="B165" s="68" t="s">
        <v>74</v>
      </c>
      <c r="C165" s="69"/>
      <c r="D165" s="69">
        <f t="shared" ref="D165:K165" si="49">SUM(D153:D164)</f>
        <v>45.900000000000006</v>
      </c>
      <c r="E165" s="69">
        <f t="shared" si="49"/>
        <v>3.6587531973166927</v>
      </c>
      <c r="F165" s="69">
        <f t="shared" si="49"/>
        <v>222.31000000000003</v>
      </c>
      <c r="G165" s="69">
        <f t="shared" si="49"/>
        <v>19.081853481030663</v>
      </c>
      <c r="H165" s="69">
        <f t="shared" si="49"/>
        <v>189.51000000000008</v>
      </c>
      <c r="I165" s="69">
        <f t="shared" si="49"/>
        <v>12.044970067795772</v>
      </c>
      <c r="J165" s="69">
        <f t="shared" si="49"/>
        <v>1569.2599999999998</v>
      </c>
      <c r="K165" s="69">
        <f t="shared" si="49"/>
        <v>143.04932102939176</v>
      </c>
    </row>
    <row r="166" spans="1:11" x14ac:dyDescent="0.2">
      <c r="A166" s="244" t="s">
        <v>29</v>
      </c>
      <c r="B166" s="81" t="s">
        <v>75</v>
      </c>
      <c r="C166" s="62">
        <v>15</v>
      </c>
      <c r="D166" s="62">
        <v>0.03</v>
      </c>
      <c r="E166" s="62">
        <f>D166/C166</f>
        <v>2E-3</v>
      </c>
      <c r="F166" s="62">
        <v>0.08</v>
      </c>
      <c r="G166" s="62">
        <f>F166/C166</f>
        <v>5.3333333333333332E-3</v>
      </c>
      <c r="H166" s="62">
        <v>0.2</v>
      </c>
      <c r="I166" s="62">
        <f>H166/C166</f>
        <v>1.3333333333333334E-2</v>
      </c>
      <c r="J166" s="62">
        <v>13.68</v>
      </c>
      <c r="K166" s="62">
        <f>J166/C166</f>
        <v>0.91200000000000003</v>
      </c>
    </row>
    <row r="167" spans="1:11" x14ac:dyDescent="0.2">
      <c r="A167" s="197"/>
      <c r="B167" s="82" t="s">
        <v>76</v>
      </c>
      <c r="C167" s="64">
        <v>2917.19</v>
      </c>
      <c r="D167" s="64">
        <v>0.04</v>
      </c>
      <c r="E167" s="64">
        <f>D167/C167</f>
        <v>1.3711825421038739E-5</v>
      </c>
      <c r="F167" s="64">
        <v>0.08</v>
      </c>
      <c r="G167" s="64">
        <f>F167/C167</f>
        <v>2.7423650842077479E-5</v>
      </c>
      <c r="H167" s="64">
        <v>0.18</v>
      </c>
      <c r="I167" s="64">
        <f>H167/C167</f>
        <v>6.1703214394674325E-5</v>
      </c>
      <c r="J167" s="64">
        <v>9.14</v>
      </c>
      <c r="K167" s="64">
        <f>J167/C167</f>
        <v>3.1331521087073519E-3</v>
      </c>
    </row>
    <row r="168" spans="1:11" ht="15.75" thickBot="1" x14ac:dyDescent="0.3">
      <c r="A168" s="207"/>
      <c r="B168" s="68" t="s">
        <v>74</v>
      </c>
      <c r="C168" s="69"/>
      <c r="D168" s="69">
        <f t="shared" ref="D168:K168" si="50">SUM(D166:D167)</f>
        <v>7.0000000000000007E-2</v>
      </c>
      <c r="E168" s="69">
        <f t="shared" si="50"/>
        <v>2.0137118254210389E-3</v>
      </c>
      <c r="F168" s="69">
        <f t="shared" si="50"/>
        <v>0.16</v>
      </c>
      <c r="G168" s="69">
        <f t="shared" si="50"/>
        <v>5.3607569841754108E-3</v>
      </c>
      <c r="H168" s="69">
        <f t="shared" si="50"/>
        <v>0.38</v>
      </c>
      <c r="I168" s="69">
        <f t="shared" si="50"/>
        <v>1.3395036547728008E-2</v>
      </c>
      <c r="J168" s="69">
        <f t="shared" si="50"/>
        <v>22.82</v>
      </c>
      <c r="K168" s="69">
        <f t="shared" si="50"/>
        <v>0.91513315210870738</v>
      </c>
    </row>
    <row r="169" spans="1:11" x14ac:dyDescent="0.2">
      <c r="A169" s="244" t="s">
        <v>32</v>
      </c>
      <c r="B169" s="81" t="s">
        <v>35</v>
      </c>
      <c r="C169" s="62">
        <v>123</v>
      </c>
      <c r="D169" s="62">
        <v>16.559999999999999</v>
      </c>
      <c r="E169" s="62">
        <f t="shared" ref="E169:E178" si="51">D169/C169</f>
        <v>0.1346341463414634</v>
      </c>
      <c r="F169" s="62">
        <v>229.67</v>
      </c>
      <c r="G169" s="62">
        <f t="shared" ref="G169:G178" si="52">F169/C169</f>
        <v>1.8672357723577235</v>
      </c>
      <c r="H169" s="62">
        <v>143.52000000000001</v>
      </c>
      <c r="I169" s="62">
        <f t="shared" ref="I169:I178" si="53">H169/C169</f>
        <v>1.1668292682926831</v>
      </c>
      <c r="J169" s="62">
        <v>798.94</v>
      </c>
      <c r="K169" s="62">
        <f t="shared" ref="K169:K178" si="54">J169/C169</f>
        <v>6.4954471544715453</v>
      </c>
    </row>
    <row r="170" spans="1:11" x14ac:dyDescent="0.2">
      <c r="A170" s="197"/>
      <c r="B170" s="82" t="s">
        <v>77</v>
      </c>
      <c r="C170" s="64">
        <v>1558.54</v>
      </c>
      <c r="D170" s="64">
        <v>3.23</v>
      </c>
      <c r="E170" s="64">
        <f t="shared" si="51"/>
        <v>2.0724524234219206E-3</v>
      </c>
      <c r="F170" s="64">
        <v>41.39</v>
      </c>
      <c r="G170" s="64">
        <f t="shared" si="52"/>
        <v>2.6556905822115572E-2</v>
      </c>
      <c r="H170" s="64">
        <v>18.559999999999999</v>
      </c>
      <c r="I170" s="64">
        <f t="shared" si="53"/>
        <v>1.1908581107960014E-2</v>
      </c>
      <c r="J170" s="64">
        <v>38.700000000000003</v>
      </c>
      <c r="K170" s="64">
        <f t="shared" si="54"/>
        <v>2.4830931512826108E-2</v>
      </c>
    </row>
    <row r="171" spans="1:11" x14ac:dyDescent="0.2">
      <c r="A171" s="197"/>
      <c r="B171" s="82" t="s">
        <v>78</v>
      </c>
      <c r="C171" s="64">
        <v>673.87</v>
      </c>
      <c r="D171" s="64">
        <v>6.07</v>
      </c>
      <c r="E171" s="64">
        <f t="shared" si="51"/>
        <v>9.0076721029278654E-3</v>
      </c>
      <c r="F171" s="64">
        <v>74.69</v>
      </c>
      <c r="G171" s="64">
        <f t="shared" si="52"/>
        <v>0.11083740187276478</v>
      </c>
      <c r="H171" s="64">
        <v>60.44</v>
      </c>
      <c r="I171" s="64">
        <f t="shared" si="53"/>
        <v>8.9690889934260318E-2</v>
      </c>
      <c r="J171" s="64">
        <v>82.97</v>
      </c>
      <c r="K171" s="64">
        <f t="shared" si="54"/>
        <v>0.12312463828334842</v>
      </c>
    </row>
    <row r="172" spans="1:11" x14ac:dyDescent="0.2">
      <c r="A172" s="197"/>
      <c r="B172" s="82" t="s">
        <v>79</v>
      </c>
      <c r="C172" s="64">
        <v>490.92</v>
      </c>
      <c r="D172" s="64">
        <v>0.19</v>
      </c>
      <c r="E172" s="64">
        <f t="shared" si="51"/>
        <v>3.8702843640511694E-4</v>
      </c>
      <c r="F172" s="64">
        <v>2.82</v>
      </c>
      <c r="G172" s="64">
        <f t="shared" si="52"/>
        <v>5.744316792960156E-3</v>
      </c>
      <c r="H172" s="64">
        <v>1.06</v>
      </c>
      <c r="I172" s="64">
        <f t="shared" si="53"/>
        <v>2.1592112767864417E-3</v>
      </c>
      <c r="J172" s="64">
        <v>0.64788400000000002</v>
      </c>
      <c r="K172" s="64">
        <f t="shared" si="54"/>
        <v>1.3197343762731198E-3</v>
      </c>
    </row>
    <row r="173" spans="1:11" x14ac:dyDescent="0.2">
      <c r="A173" s="197"/>
      <c r="B173" s="82" t="s">
        <v>95</v>
      </c>
      <c r="C173" s="64">
        <v>5432.51</v>
      </c>
      <c r="D173" s="64">
        <v>0.97</v>
      </c>
      <c r="E173" s="64">
        <f t="shared" si="51"/>
        <v>1.7855466441847321E-4</v>
      </c>
      <c r="F173" s="64">
        <v>4.78</v>
      </c>
      <c r="G173" s="64">
        <f t="shared" si="52"/>
        <v>8.7988793393845575E-4</v>
      </c>
      <c r="H173" s="64">
        <v>5.51</v>
      </c>
      <c r="I173" s="64">
        <f t="shared" si="53"/>
        <v>1.0142641246863788E-3</v>
      </c>
      <c r="J173" s="64">
        <v>2.77</v>
      </c>
      <c r="K173" s="64">
        <f t="shared" si="54"/>
        <v>5.0989321694759875E-4</v>
      </c>
    </row>
    <row r="174" spans="1:11" x14ac:dyDescent="0.2">
      <c r="A174" s="197"/>
      <c r="B174" s="82" t="s">
        <v>96</v>
      </c>
      <c r="C174" s="64">
        <v>123</v>
      </c>
      <c r="D174" s="64">
        <v>0.01</v>
      </c>
      <c r="E174" s="64">
        <f t="shared" si="51"/>
        <v>8.1300813008130081E-5</v>
      </c>
      <c r="F174" s="64">
        <v>4.7</v>
      </c>
      <c r="G174" s="64">
        <f t="shared" si="52"/>
        <v>3.8211382113821142E-2</v>
      </c>
      <c r="H174" s="64">
        <v>12.7</v>
      </c>
      <c r="I174" s="64">
        <f t="shared" si="53"/>
        <v>0.10325203252032519</v>
      </c>
      <c r="J174" s="64">
        <v>46.41</v>
      </c>
      <c r="K174" s="64">
        <f t="shared" si="54"/>
        <v>0.37731707317073165</v>
      </c>
    </row>
    <row r="175" spans="1:11" x14ac:dyDescent="0.2">
      <c r="A175" s="197"/>
      <c r="B175" s="82" t="s">
        <v>97</v>
      </c>
      <c r="C175" s="64">
        <v>89.44</v>
      </c>
      <c r="D175" s="64">
        <v>1.22</v>
      </c>
      <c r="E175" s="64">
        <f t="shared" si="51"/>
        <v>1.3640429338103758E-2</v>
      </c>
      <c r="F175" s="64">
        <v>2.48</v>
      </c>
      <c r="G175" s="64">
        <f t="shared" si="52"/>
        <v>2.7728085867620753E-2</v>
      </c>
      <c r="H175" s="64">
        <v>1.91</v>
      </c>
      <c r="I175" s="64">
        <f t="shared" si="53"/>
        <v>2.1355098389982112E-2</v>
      </c>
      <c r="J175" s="64">
        <v>4.2300000000000004</v>
      </c>
      <c r="K175" s="64">
        <f t="shared" si="54"/>
        <v>4.7294275491949915E-2</v>
      </c>
    </row>
    <row r="176" spans="1:11" x14ac:dyDescent="0.2">
      <c r="A176" s="197"/>
      <c r="B176" s="82" t="s">
        <v>40</v>
      </c>
      <c r="C176" s="64">
        <v>400</v>
      </c>
      <c r="D176" s="64">
        <v>1.68</v>
      </c>
      <c r="E176" s="64">
        <f t="shared" si="51"/>
        <v>4.1999999999999997E-3</v>
      </c>
      <c r="F176" s="64">
        <v>1.17</v>
      </c>
      <c r="G176" s="64">
        <f t="shared" si="52"/>
        <v>2.9249999999999996E-3</v>
      </c>
      <c r="H176" s="64">
        <v>1.87</v>
      </c>
      <c r="I176" s="64">
        <f t="shared" si="53"/>
        <v>4.6750000000000003E-3</v>
      </c>
      <c r="J176" s="64">
        <v>2.39</v>
      </c>
      <c r="K176" s="64">
        <f t="shared" si="54"/>
        <v>5.9750000000000003E-3</v>
      </c>
    </row>
    <row r="177" spans="1:11" x14ac:dyDescent="0.2">
      <c r="A177" s="197"/>
      <c r="B177" s="82" t="s">
        <v>80</v>
      </c>
      <c r="C177" s="64">
        <v>27.91</v>
      </c>
      <c r="D177" s="64">
        <v>0.5</v>
      </c>
      <c r="E177" s="64">
        <f t="shared" si="51"/>
        <v>1.791472590469366E-2</v>
      </c>
      <c r="F177" s="64">
        <v>2.11</v>
      </c>
      <c r="G177" s="64">
        <f t="shared" si="52"/>
        <v>7.5600143317807234E-2</v>
      </c>
      <c r="H177" s="64">
        <v>1.04</v>
      </c>
      <c r="I177" s="64">
        <f t="shared" si="53"/>
        <v>3.7262629881762807E-2</v>
      </c>
      <c r="J177" s="64">
        <v>2.48</v>
      </c>
      <c r="K177" s="64">
        <f t="shared" si="54"/>
        <v>8.8857040487280547E-2</v>
      </c>
    </row>
    <row r="178" spans="1:11" x14ac:dyDescent="0.2">
      <c r="A178" s="197"/>
      <c r="B178" s="82" t="s">
        <v>42</v>
      </c>
      <c r="C178" s="64">
        <v>420</v>
      </c>
      <c r="D178" s="64">
        <v>0.02</v>
      </c>
      <c r="E178" s="64">
        <f t="shared" si="51"/>
        <v>4.761904761904762E-5</v>
      </c>
      <c r="F178" s="64">
        <v>0.41</v>
      </c>
      <c r="G178" s="64">
        <f t="shared" si="52"/>
        <v>9.7619047619047609E-4</v>
      </c>
      <c r="H178" s="64">
        <v>0.21</v>
      </c>
      <c r="I178" s="64">
        <f t="shared" si="53"/>
        <v>5.0000000000000001E-4</v>
      </c>
      <c r="J178" s="64">
        <v>0.16</v>
      </c>
      <c r="K178" s="64">
        <f t="shared" si="54"/>
        <v>3.8095238095238096E-4</v>
      </c>
    </row>
    <row r="179" spans="1:11" ht="15.75" thickBot="1" x14ac:dyDescent="0.3">
      <c r="A179" s="207"/>
      <c r="B179" s="68" t="s">
        <v>74</v>
      </c>
      <c r="C179" s="69"/>
      <c r="D179" s="69">
        <f t="shared" ref="D179:K179" si="55">SUM(D169:D178)</f>
        <v>30.45</v>
      </c>
      <c r="E179" s="69">
        <f t="shared" si="55"/>
        <v>0.18216392907206133</v>
      </c>
      <c r="F179" s="69">
        <f t="shared" si="55"/>
        <v>364.22</v>
      </c>
      <c r="G179" s="69">
        <f t="shared" si="55"/>
        <v>2.1566950865549419</v>
      </c>
      <c r="H179" s="69">
        <f t="shared" si="55"/>
        <v>246.82</v>
      </c>
      <c r="I179" s="69">
        <f t="shared" si="55"/>
        <v>1.4386469755284466</v>
      </c>
      <c r="J179" s="69">
        <f t="shared" si="55"/>
        <v>979.69788400000004</v>
      </c>
      <c r="K179" s="69">
        <f t="shared" si="55"/>
        <v>7.1650566933918549</v>
      </c>
    </row>
    <row r="180" spans="1:11" x14ac:dyDescent="0.2">
      <c r="A180" s="244" t="s">
        <v>43</v>
      </c>
      <c r="B180" s="81" t="s">
        <v>81</v>
      </c>
      <c r="C180" s="62">
        <v>206.09</v>
      </c>
      <c r="D180" s="62">
        <v>15.05</v>
      </c>
      <c r="E180" s="62">
        <f>D180/C180</f>
        <v>7.3026347712164597E-2</v>
      </c>
      <c r="F180" s="62">
        <v>35.72</v>
      </c>
      <c r="G180" s="62">
        <f>F180/C180</f>
        <v>0.17332233490222718</v>
      </c>
      <c r="H180" s="62">
        <v>19.62</v>
      </c>
      <c r="I180" s="62">
        <f>H180/C180</f>
        <v>9.5201125721772042E-2</v>
      </c>
      <c r="J180" s="62">
        <v>7.31</v>
      </c>
      <c r="K180" s="62">
        <f>J180/C180</f>
        <v>3.5469940317337086E-2</v>
      </c>
    </row>
    <row r="181" spans="1:11" x14ac:dyDescent="0.2">
      <c r="A181" s="197"/>
      <c r="B181" s="82" t="s">
        <v>98</v>
      </c>
      <c r="C181" s="64">
        <v>1.28</v>
      </c>
      <c r="D181" s="64">
        <v>15.25</v>
      </c>
      <c r="E181" s="64">
        <f>D181/C181</f>
        <v>11.9140625</v>
      </c>
      <c r="F181" s="64">
        <v>84.27</v>
      </c>
      <c r="G181" s="64">
        <f>F181/C181</f>
        <v>65.8359375</v>
      </c>
      <c r="H181" s="64">
        <v>57.87</v>
      </c>
      <c r="I181" s="64">
        <f>H181/C181</f>
        <v>45.2109375</v>
      </c>
      <c r="J181" s="64">
        <v>32.35</v>
      </c>
      <c r="K181" s="64">
        <f>J181/C181</f>
        <v>25.2734375</v>
      </c>
    </row>
    <row r="182" spans="1:11" x14ac:dyDescent="0.2">
      <c r="A182" s="197"/>
      <c r="B182" s="82" t="s">
        <v>82</v>
      </c>
      <c r="C182" s="64">
        <v>2.06</v>
      </c>
      <c r="D182" s="64">
        <v>0.69</v>
      </c>
      <c r="E182" s="64">
        <f>D182/C182</f>
        <v>0.33495145631067957</v>
      </c>
      <c r="F182" s="64">
        <v>7.88</v>
      </c>
      <c r="G182" s="64">
        <f>F182/C182</f>
        <v>3.8252427184466016</v>
      </c>
      <c r="H182" s="64">
        <v>2.46</v>
      </c>
      <c r="I182" s="64">
        <f>H182/C182</f>
        <v>1.1941747572815533</v>
      </c>
      <c r="J182" s="64">
        <v>2.04</v>
      </c>
      <c r="K182" s="64">
        <f>J182/C182</f>
        <v>0.99029126213592233</v>
      </c>
    </row>
    <row r="183" spans="1:11" x14ac:dyDescent="0.2">
      <c r="A183" s="197"/>
      <c r="B183" s="82" t="s">
        <v>83</v>
      </c>
      <c r="C183" s="64">
        <v>0.48</v>
      </c>
      <c r="D183" s="64">
        <v>0.18</v>
      </c>
      <c r="E183" s="64">
        <f>D183/C183</f>
        <v>0.375</v>
      </c>
      <c r="F183" s="64">
        <v>5.52</v>
      </c>
      <c r="G183" s="64">
        <f>F183/C183</f>
        <v>11.5</v>
      </c>
      <c r="H183" s="64">
        <v>1.54</v>
      </c>
      <c r="I183" s="64">
        <f>H183/C183</f>
        <v>3.2083333333333335</v>
      </c>
      <c r="J183" s="64">
        <v>0.67</v>
      </c>
      <c r="K183" s="64">
        <f>J183/C183</f>
        <v>1.3958333333333335</v>
      </c>
    </row>
    <row r="184" spans="1:11" x14ac:dyDescent="0.2">
      <c r="A184" s="197"/>
      <c r="B184" s="84" t="s">
        <v>99</v>
      </c>
      <c r="C184" s="67">
        <v>2183.09</v>
      </c>
      <c r="D184" s="67">
        <v>0.72</v>
      </c>
      <c r="E184" s="64">
        <f>D184/C184</f>
        <v>3.2980774956598214E-4</v>
      </c>
      <c r="F184" s="67">
        <v>1.42</v>
      </c>
      <c r="G184" s="64">
        <f>F184/C184</f>
        <v>6.5045417275513145E-4</v>
      </c>
      <c r="H184" s="67">
        <v>0.61</v>
      </c>
      <c r="I184" s="64">
        <f>H184/C184</f>
        <v>2.7942045449340152E-4</v>
      </c>
      <c r="J184" s="67">
        <v>1.26</v>
      </c>
      <c r="K184" s="64">
        <f>J184/C184</f>
        <v>5.7716356174046871E-4</v>
      </c>
    </row>
    <row r="185" spans="1:11" ht="15.75" thickBot="1" x14ac:dyDescent="0.3">
      <c r="A185" s="207"/>
      <c r="B185" s="68" t="s">
        <v>74</v>
      </c>
      <c r="C185" s="69"/>
      <c r="D185" s="69">
        <f t="shared" ref="D185:K185" si="56">SUM(D180:D184)</f>
        <v>31.89</v>
      </c>
      <c r="E185" s="69">
        <f t="shared" si="56"/>
        <v>12.697370111772411</v>
      </c>
      <c r="F185" s="69">
        <f t="shared" si="56"/>
        <v>134.80999999999997</v>
      </c>
      <c r="G185" s="69">
        <f t="shared" si="56"/>
        <v>81.335153007521583</v>
      </c>
      <c r="H185" s="69">
        <f t="shared" si="56"/>
        <v>82.1</v>
      </c>
      <c r="I185" s="69">
        <f t="shared" si="56"/>
        <v>49.708926136791156</v>
      </c>
      <c r="J185" s="69">
        <f t="shared" si="56"/>
        <v>43.63</v>
      </c>
      <c r="K185" s="69">
        <f t="shared" si="56"/>
        <v>27.695609199348333</v>
      </c>
    </row>
    <row r="186" spans="1:11" x14ac:dyDescent="0.2">
      <c r="A186" s="244" t="s">
        <v>49</v>
      </c>
      <c r="B186" s="81" t="s">
        <v>50</v>
      </c>
      <c r="C186" s="62">
        <v>12.21</v>
      </c>
      <c r="D186" s="62">
        <v>7.68</v>
      </c>
      <c r="E186" s="62">
        <f>D186/C186</f>
        <v>0.62899262899262898</v>
      </c>
      <c r="F186" s="62">
        <v>26.62</v>
      </c>
      <c r="G186" s="62">
        <f>F186/C186</f>
        <v>2.1801801801801801</v>
      </c>
      <c r="H186" s="62">
        <v>47.3</v>
      </c>
      <c r="I186" s="62">
        <f>H186/C186</f>
        <v>3.8738738738738734</v>
      </c>
      <c r="J186" s="62">
        <v>54.85</v>
      </c>
      <c r="K186" s="62">
        <f>J186/C186</f>
        <v>4.4922194922194922</v>
      </c>
    </row>
    <row r="187" spans="1:11" x14ac:dyDescent="0.2">
      <c r="A187" s="197"/>
      <c r="B187" s="82" t="s">
        <v>84</v>
      </c>
      <c r="C187" s="64">
        <v>6.2</v>
      </c>
      <c r="D187" s="64">
        <v>1.34</v>
      </c>
      <c r="E187" s="64">
        <f>D187/C187</f>
        <v>0.21612903225806451</v>
      </c>
      <c r="F187" s="64">
        <v>5.26</v>
      </c>
      <c r="G187" s="64">
        <f>F187/C187</f>
        <v>0.84838709677419344</v>
      </c>
      <c r="H187" s="64">
        <v>4.18</v>
      </c>
      <c r="I187" s="64">
        <f>H187/C187</f>
        <v>0.67419354838709666</v>
      </c>
      <c r="J187" s="64">
        <v>3.43</v>
      </c>
      <c r="K187" s="64">
        <f>J187/C187</f>
        <v>0.5532258064516129</v>
      </c>
    </row>
    <row r="188" spans="1:11" ht="15.75" thickBot="1" x14ac:dyDescent="0.3">
      <c r="A188" s="198"/>
      <c r="B188" s="68" t="s">
        <v>74</v>
      </c>
      <c r="C188" s="69"/>
      <c r="D188" s="69">
        <f t="shared" ref="D188:K188" si="57">SUM(D186:D187)</f>
        <v>9.02</v>
      </c>
      <c r="E188" s="69">
        <f t="shared" si="57"/>
        <v>0.84512166125069355</v>
      </c>
      <c r="F188" s="69">
        <f t="shared" si="57"/>
        <v>31.880000000000003</v>
      </c>
      <c r="G188" s="69">
        <f t="shared" si="57"/>
        <v>3.0285672769543734</v>
      </c>
      <c r="H188" s="69">
        <f t="shared" si="57"/>
        <v>51.48</v>
      </c>
      <c r="I188" s="69">
        <f t="shared" si="57"/>
        <v>4.5480674222609698</v>
      </c>
      <c r="J188" s="69">
        <f t="shared" si="57"/>
        <v>58.28</v>
      </c>
      <c r="K188" s="69">
        <f t="shared" si="57"/>
        <v>5.0454452986711047</v>
      </c>
    </row>
    <row r="189" spans="1:11" x14ac:dyDescent="0.2">
      <c r="A189" s="247" t="s">
        <v>85</v>
      </c>
      <c r="B189" s="81" t="s">
        <v>86</v>
      </c>
      <c r="C189" s="62">
        <v>15.99</v>
      </c>
      <c r="D189" s="62">
        <v>0.23</v>
      </c>
      <c r="E189" s="62">
        <f>D189/C189</f>
        <v>1.4383989993746092E-2</v>
      </c>
      <c r="F189" s="62">
        <v>0.15</v>
      </c>
      <c r="G189" s="62">
        <f>F189/C189</f>
        <v>9.3808630393996239E-3</v>
      </c>
      <c r="H189" s="62">
        <v>0.2</v>
      </c>
      <c r="I189" s="62">
        <f>H189/C189</f>
        <v>1.2507817385866166E-2</v>
      </c>
      <c r="J189" s="62">
        <v>0.21</v>
      </c>
      <c r="K189" s="62">
        <f>J189/C189</f>
        <v>1.3133208255159474E-2</v>
      </c>
    </row>
    <row r="190" spans="1:11" x14ac:dyDescent="0.2">
      <c r="A190" s="197"/>
      <c r="B190" s="82" t="s">
        <v>87</v>
      </c>
      <c r="C190" s="64">
        <v>59.15</v>
      </c>
      <c r="D190" s="64">
        <v>4.07</v>
      </c>
      <c r="E190" s="64">
        <f>D190/C190</f>
        <v>6.8808114961961125E-2</v>
      </c>
      <c r="F190" s="64">
        <v>2.0699999999999998</v>
      </c>
      <c r="G190" s="64">
        <f>F190/C190</f>
        <v>3.4995773457311918E-2</v>
      </c>
      <c r="H190" s="64">
        <v>3.1</v>
      </c>
      <c r="I190" s="64">
        <f>H190/C190</f>
        <v>5.2409129332206261E-2</v>
      </c>
      <c r="J190" s="64">
        <v>2.88</v>
      </c>
      <c r="K190" s="64">
        <f>J190/C190</f>
        <v>4.8689771766694846E-2</v>
      </c>
    </row>
    <row r="191" spans="1:11" x14ac:dyDescent="0.2">
      <c r="A191" s="197"/>
      <c r="B191" s="82" t="s">
        <v>88</v>
      </c>
      <c r="C191" s="64">
        <v>440</v>
      </c>
      <c r="D191" s="64">
        <v>0.39</v>
      </c>
      <c r="E191" s="64">
        <f>D191/C191</f>
        <v>8.8636363636363641E-4</v>
      </c>
      <c r="F191" s="64">
        <v>0.13</v>
      </c>
      <c r="G191" s="64">
        <f>F191/C191</f>
        <v>2.9545454545454547E-4</v>
      </c>
      <c r="H191" s="64">
        <v>0.25</v>
      </c>
      <c r="I191" s="64">
        <f>H191/C191</f>
        <v>5.6818181818181815E-4</v>
      </c>
      <c r="J191" s="64">
        <v>0.14000000000000001</v>
      </c>
      <c r="K191" s="64">
        <f>J191/C191</f>
        <v>3.181818181818182E-4</v>
      </c>
    </row>
    <row r="192" spans="1:11" ht="15.75" thickBot="1" x14ac:dyDescent="0.3">
      <c r="A192" s="207"/>
      <c r="B192" s="68" t="s">
        <v>74</v>
      </c>
      <c r="C192" s="69"/>
      <c r="D192" s="69">
        <f t="shared" ref="D192:K192" si="58">SUM(D189:D191)</f>
        <v>4.6900000000000004</v>
      </c>
      <c r="E192" s="69">
        <f t="shared" si="58"/>
        <v>8.4078468592070854E-2</v>
      </c>
      <c r="F192" s="69">
        <f t="shared" si="58"/>
        <v>2.3499999999999996</v>
      </c>
      <c r="G192" s="69">
        <f t="shared" si="58"/>
        <v>4.4672091042166087E-2</v>
      </c>
      <c r="H192" s="69">
        <f t="shared" si="58"/>
        <v>3.5500000000000003</v>
      </c>
      <c r="I192" s="69">
        <f t="shared" si="58"/>
        <v>6.5485128536254239E-2</v>
      </c>
      <c r="J192" s="69">
        <f t="shared" si="58"/>
        <v>3.23</v>
      </c>
      <c r="K192" s="69">
        <f t="shared" si="58"/>
        <v>6.2141161840036145E-2</v>
      </c>
    </row>
    <row r="193" spans="1:11" ht="15.75" thickBot="1" x14ac:dyDescent="0.3">
      <c r="A193" s="85"/>
      <c r="B193" s="57"/>
      <c r="C193" s="58"/>
      <c r="D193" s="58"/>
      <c r="E193" s="58"/>
      <c r="F193" s="58"/>
      <c r="G193" s="58"/>
      <c r="H193" s="58"/>
      <c r="I193" s="58"/>
      <c r="J193" s="58"/>
      <c r="K193" s="58"/>
    </row>
    <row r="194" spans="1:11" ht="15.75" x14ac:dyDescent="0.25">
      <c r="A194" s="66"/>
      <c r="B194" s="243" t="s">
        <v>74</v>
      </c>
      <c r="C194" s="243"/>
      <c r="D194" s="134">
        <f t="shared" ref="D194:J194" si="59">SUM(D165+D168+D179+D185+D188+D192)</f>
        <v>122.02</v>
      </c>
      <c r="E194" s="134">
        <f>SUM(E165+E168+E179+E185+E188+E192)</f>
        <v>17.469501079829353</v>
      </c>
      <c r="F194" s="134">
        <f t="shared" si="59"/>
        <v>755.73</v>
      </c>
      <c r="G194" s="134">
        <f>SUM(G165+G168+G179+G185+G188+G192)</f>
        <v>105.6523017000879</v>
      </c>
      <c r="H194" s="134">
        <f t="shared" si="59"/>
        <v>573.84</v>
      </c>
      <c r="I194" s="134">
        <f>SUM(I165+I168+I179+I185+I188+I192)</f>
        <v>67.819490767460323</v>
      </c>
      <c r="J194" s="134">
        <f t="shared" si="59"/>
        <v>2676.917884</v>
      </c>
      <c r="K194" s="134">
        <f>SUM(K165+K168+K179+K185+K188+K192)</f>
        <v>183.93270653475176</v>
      </c>
    </row>
  </sheetData>
  <mergeCells count="56">
    <mergeCell ref="A42:A45"/>
    <mergeCell ref="A2:A5"/>
    <mergeCell ref="B2:B4"/>
    <mergeCell ref="D2:K2"/>
    <mergeCell ref="D3:E3"/>
    <mergeCell ref="F3:G3"/>
    <mergeCell ref="H3:I3"/>
    <mergeCell ref="J3:K3"/>
    <mergeCell ref="A6:A18"/>
    <mergeCell ref="A19:A21"/>
    <mergeCell ref="A22:A32"/>
    <mergeCell ref="A33:A38"/>
    <mergeCell ref="A39:A41"/>
    <mergeCell ref="A91:A94"/>
    <mergeCell ref="B47:C47"/>
    <mergeCell ref="A51:A54"/>
    <mergeCell ref="B51:B53"/>
    <mergeCell ref="D51:K51"/>
    <mergeCell ref="D52:E52"/>
    <mergeCell ref="F52:G52"/>
    <mergeCell ref="H52:I52"/>
    <mergeCell ref="J52:K52"/>
    <mergeCell ref="A55:A67"/>
    <mergeCell ref="A68:A70"/>
    <mergeCell ref="A71:A81"/>
    <mergeCell ref="A82:A87"/>
    <mergeCell ref="A88:A90"/>
    <mergeCell ref="A140:A143"/>
    <mergeCell ref="B96:C96"/>
    <mergeCell ref="A100:A103"/>
    <mergeCell ref="B100:B102"/>
    <mergeCell ref="D100:K100"/>
    <mergeCell ref="D101:E101"/>
    <mergeCell ref="F101:G101"/>
    <mergeCell ref="H101:I101"/>
    <mergeCell ref="J101:K101"/>
    <mergeCell ref="A104:A116"/>
    <mergeCell ref="A117:A119"/>
    <mergeCell ref="A120:A130"/>
    <mergeCell ref="A131:A136"/>
    <mergeCell ref="A137:A139"/>
    <mergeCell ref="B145:C145"/>
    <mergeCell ref="A149:A152"/>
    <mergeCell ref="B149:B151"/>
    <mergeCell ref="D149:K149"/>
    <mergeCell ref="D150:E150"/>
    <mergeCell ref="F150:G150"/>
    <mergeCell ref="H150:I150"/>
    <mergeCell ref="J150:K150"/>
    <mergeCell ref="B194:C194"/>
    <mergeCell ref="A153:A165"/>
    <mergeCell ref="A166:A168"/>
    <mergeCell ref="A169:A179"/>
    <mergeCell ref="A180:A185"/>
    <mergeCell ref="A186:A188"/>
    <mergeCell ref="A189:A19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S1</vt:lpstr>
      <vt:lpstr>Table S2</vt:lpstr>
      <vt:lpstr>Table S3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2018-07-08T20:57:37Z</dcterms:modified>
</cp:coreProperties>
</file>